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885" windowHeight="2910" activeTab="0"/>
  </bookViews>
  <sheets>
    <sheet name="Income" sheetId="1" r:id="rId1"/>
    <sheet name="BSheet" sheetId="2" r:id="rId2"/>
    <sheet name="Equity" sheetId="3" r:id="rId3"/>
    <sheet name="CashFlow" sheetId="4" r:id="rId4"/>
    <sheet name="Notes" sheetId="5" r:id="rId5"/>
  </sheets>
  <definedNames>
    <definedName name="_GoBack" localSheetId="4">'Notes'!$C$230</definedName>
    <definedName name="_xlnm.Print_Area" localSheetId="1">'BSheet'!$A$1:$G$64</definedName>
    <definedName name="_xlnm.Print_Area" localSheetId="3">'CashFlow'!$A$1:$E$66</definedName>
    <definedName name="_xlnm.Print_Area" localSheetId="2">'Equity'!$A$1:$P$49</definedName>
    <definedName name="_xlnm.Print_Area" localSheetId="0">'Income'!$A$1:$E$57</definedName>
    <definedName name="_xlnm.Print_Area" localSheetId="4">'Notes'!$A$1:$I$293</definedName>
    <definedName name="_xlnm.Print_Titles" localSheetId="4">'Notes'!$1:$6</definedName>
  </definedNames>
  <calcPr fullCalcOnLoad="1"/>
</workbook>
</file>

<file path=xl/sharedStrings.xml><?xml version="1.0" encoding="utf-8"?>
<sst xmlns="http://schemas.openxmlformats.org/spreadsheetml/2006/main" count="393" uniqueCount="310">
  <si>
    <t>Current</t>
  </si>
  <si>
    <t>Comparative</t>
  </si>
  <si>
    <t>Quarter Ended</t>
  </si>
  <si>
    <t>Cumulative</t>
  </si>
  <si>
    <t>To Date</t>
  </si>
  <si>
    <t>RM'000</t>
  </si>
  <si>
    <t>Revenue</t>
  </si>
  <si>
    <t>Operating Expenses</t>
  </si>
  <si>
    <t>Finance Costs</t>
  </si>
  <si>
    <t>Taxation</t>
  </si>
  <si>
    <t>(UNAUDITED)</t>
  </si>
  <si>
    <t>(AUDITED)</t>
  </si>
  <si>
    <t>Property, Plant and Equipment</t>
  </si>
  <si>
    <t>Inventories</t>
  </si>
  <si>
    <t>Cash and Cash Equivalents</t>
  </si>
  <si>
    <t>Share Capital</t>
  </si>
  <si>
    <t>Reserves</t>
  </si>
  <si>
    <t>Borrowings</t>
  </si>
  <si>
    <t>Condensed Consolidated Statement of Changes in Equity</t>
  </si>
  <si>
    <t xml:space="preserve">Share </t>
  </si>
  <si>
    <t>Capital</t>
  </si>
  <si>
    <t>Reserve</t>
  </si>
  <si>
    <t>Total</t>
  </si>
  <si>
    <t>Balance at beginning of year</t>
  </si>
  <si>
    <t>Balance at end of period</t>
  </si>
  <si>
    <t>Net change in current assets</t>
  </si>
  <si>
    <t>Net change in current liabilities</t>
  </si>
  <si>
    <t>Changes in working capital :</t>
  </si>
  <si>
    <t>Income tax paid</t>
  </si>
  <si>
    <t>Interest paid</t>
  </si>
  <si>
    <t>Interest received</t>
  </si>
  <si>
    <t>Purchase of property, plant and equipment</t>
  </si>
  <si>
    <t>Proceeds from disposal of property, plant and equipment</t>
  </si>
  <si>
    <t>Repayment of borrowings</t>
  </si>
  <si>
    <t>Cash and cash equivalents at beginning of year</t>
  </si>
  <si>
    <t>Notes To The Interim Financial Report</t>
  </si>
  <si>
    <t>Accounting Policies and Methods of Computation</t>
  </si>
  <si>
    <t>Seasonal or Cyclical Factors</t>
  </si>
  <si>
    <t>Dividends Paid</t>
  </si>
  <si>
    <t>Segmental Reporting</t>
  </si>
  <si>
    <t>Analysis by activities :</t>
  </si>
  <si>
    <t>Manufacturing</t>
  </si>
  <si>
    <t>Valuations of Property, Plant and Equipment</t>
  </si>
  <si>
    <t>Material Events Subsequent to the end of the Interim Period</t>
  </si>
  <si>
    <t>Changes in the Composition of the Group</t>
  </si>
  <si>
    <t>Contingent Liabilities</t>
  </si>
  <si>
    <t>Quarter</t>
  </si>
  <si>
    <t>Under Review</t>
  </si>
  <si>
    <t>Current Year</t>
  </si>
  <si>
    <t>Profit on Sales of Unquoted Investment and/or Properties</t>
  </si>
  <si>
    <t>Quoted Securities</t>
  </si>
  <si>
    <t>Group Borrowings and Securities</t>
  </si>
  <si>
    <t xml:space="preserve">Secured </t>
  </si>
  <si>
    <t xml:space="preserve">Unsecured </t>
  </si>
  <si>
    <t>Long term borrowings</t>
  </si>
  <si>
    <t>Short term borrowings</t>
  </si>
  <si>
    <t>Off Balance Sheet Financial Instruments</t>
  </si>
  <si>
    <t>Material Litigation</t>
  </si>
  <si>
    <t>Material Changes in the Quarterly Results Compared to the Results of the Preceding Quarter</t>
  </si>
  <si>
    <t>Dividend</t>
  </si>
  <si>
    <t>Share</t>
  </si>
  <si>
    <t>Premium</t>
  </si>
  <si>
    <t>Changes in Estimates</t>
  </si>
  <si>
    <t>Operating profit/(loss) before working capital changes</t>
  </si>
  <si>
    <t>Net cash generated from/(used in) operating activities</t>
  </si>
  <si>
    <t>Net cash flows from/(used in) investing activities</t>
  </si>
  <si>
    <t>Net cash flows from/(used in) financing activities</t>
  </si>
  <si>
    <t>Net increase/(decrease) in cash and cash equivalents</t>
  </si>
  <si>
    <t>Cash and cash equivalents at end of period</t>
  </si>
  <si>
    <t>Adjustments for :</t>
  </si>
  <si>
    <t>Investing activities :</t>
  </si>
  <si>
    <t>Financing activities :</t>
  </si>
  <si>
    <t>Profit/(Loss)</t>
  </si>
  <si>
    <t>Before Tax</t>
  </si>
  <si>
    <t>Review of Performance of the Company and its Principal Subsidiaries</t>
  </si>
  <si>
    <t>INDIVIDUAL QUARTER</t>
  </si>
  <si>
    <t>CUMULATIVE QUARTER</t>
  </si>
  <si>
    <t>Fixed deposits pledged with licensed banks</t>
  </si>
  <si>
    <t>Group</t>
  </si>
  <si>
    <t>Company</t>
  </si>
  <si>
    <t>Basic</t>
  </si>
  <si>
    <t>Corporate Proposals</t>
  </si>
  <si>
    <t>Cash generated from/ (used in) operations</t>
  </si>
  <si>
    <t>Preceding Audited Financial Statements</t>
  </si>
  <si>
    <t>Cash and bank balances</t>
  </si>
  <si>
    <t>Bank overdrafts</t>
  </si>
  <si>
    <t>Less : Fixed deposits pledged for bank borrowings</t>
  </si>
  <si>
    <t>Cash and cash equivalents</t>
  </si>
  <si>
    <t>Not applicable as there was no profit forecast or profit guarantee.</t>
  </si>
  <si>
    <t>Variance of Actual Profit from Profit Forecast or Profit Guarantee</t>
  </si>
  <si>
    <t>Treasury</t>
  </si>
  <si>
    <t>Shares</t>
  </si>
  <si>
    <t>Debt and Equity Securities</t>
  </si>
  <si>
    <t>The Board of Directors does not propose any dividend for the period under review.</t>
  </si>
  <si>
    <t>Weighted average number of ordinary shares</t>
  </si>
  <si>
    <t>Cash and cash equivalents included in the cash flow statement comprise the following balance sheet amounts :</t>
  </si>
  <si>
    <t>There were no dividends paid for the quarter under review.</t>
  </si>
  <si>
    <t>a)</t>
  </si>
  <si>
    <t>b)</t>
  </si>
  <si>
    <t>Diluted</t>
  </si>
  <si>
    <t>Changes in Accounting Policies</t>
  </si>
  <si>
    <t>Retained Profits/</t>
  </si>
  <si>
    <t>(Accumulated</t>
  </si>
  <si>
    <t>Losses)</t>
  </si>
  <si>
    <t>Total Assets</t>
  </si>
  <si>
    <t>Total Liabilities</t>
  </si>
  <si>
    <t>Total Equity and Liabilities</t>
  </si>
  <si>
    <t>Attributable to:</t>
  </si>
  <si>
    <t>Additional Information required by the Bursa Malaysia Securities Berhad's Listing Requirements</t>
  </si>
  <si>
    <t>Equity</t>
  </si>
  <si>
    <t>Profit/ (Loss) Before Tax</t>
  </si>
  <si>
    <t>Net profit/ (loss) for the period</t>
  </si>
  <si>
    <t>Basic earning/ (loss) per share (sen)</t>
  </si>
  <si>
    <t>Profit/(loss) before taxation</t>
  </si>
  <si>
    <t>Nature and Amount of Unusual Items</t>
  </si>
  <si>
    <t xml:space="preserve">  Basic (Sen)</t>
  </si>
  <si>
    <t>There were no unusual items affecting assets, liabilities, equity, net income, or cash flows for the period and interim</t>
  </si>
  <si>
    <t>Other Operating Income/(Expenses)</t>
  </si>
  <si>
    <t>The diluted earning per share is not disclosed due to an anti-dilution situation for both the existing warrants and ESOS.</t>
  </si>
  <si>
    <t>financial statement under review.</t>
  </si>
  <si>
    <t>Revaluation</t>
  </si>
  <si>
    <t>Treasury Shares</t>
  </si>
  <si>
    <t>Loans and Borrowings</t>
  </si>
  <si>
    <t>Deferred Tax Liabilities</t>
  </si>
  <si>
    <t>Receivables, Deposits and Prepayments</t>
  </si>
  <si>
    <t>Payables and Accruals</t>
  </si>
  <si>
    <t xml:space="preserve">Net Assets Per Share Attributable to Ordinary </t>
  </si>
  <si>
    <t>Profit/ (Loss) from Operations</t>
  </si>
  <si>
    <t>Profit/ (Loss) for the Period</t>
  </si>
  <si>
    <t>Earnings/ (Loss) Per Share Attributable to</t>
  </si>
  <si>
    <t>Prepaid Lease Payment</t>
  </si>
  <si>
    <t>Prospects for the Current Financial Year</t>
  </si>
  <si>
    <t>Earnings Per Share Attributable to Shareholders of the Company</t>
  </si>
  <si>
    <t>Non-cash items/Non-operating items</t>
  </si>
  <si>
    <t>Deferred tax expense</t>
  </si>
  <si>
    <r>
      <t xml:space="preserve">SYF RESOURCES BERHAD </t>
    </r>
    <r>
      <rPr>
        <b/>
        <sz val="12"/>
        <rFont val="Times New Roman"/>
        <family val="1"/>
      </rPr>
      <t>(Co. No. 364372-H)</t>
    </r>
  </si>
  <si>
    <t>Proceeds from borrowings</t>
  </si>
  <si>
    <t>FY 2010</t>
  </si>
  <si>
    <t>01 August 2009</t>
  </si>
  <si>
    <t>&lt;------------------------------------ Attributable to Shareholders of the Company -----------------------------------------------&gt;</t>
  </si>
  <si>
    <t>Investment holding and others</t>
  </si>
  <si>
    <t xml:space="preserve">Fixed deposits </t>
  </si>
  <si>
    <t>Proceeds from disposal of a subsidiary, net of cash disposed</t>
  </si>
  <si>
    <t xml:space="preserve">     </t>
  </si>
  <si>
    <t>Income tax refunded</t>
  </si>
  <si>
    <t>Tax Recoverable</t>
  </si>
  <si>
    <t>Significant Event</t>
  </si>
  <si>
    <t xml:space="preserve"> </t>
  </si>
  <si>
    <t>There were no changes in the composition of the Group in the interim financial statement for the period under review.</t>
  </si>
  <si>
    <t>(The Condensed Consolidated Statement of Changes in Equity should be read in conjunction with the Annual Financial Report for the year ended 31 July 2010)</t>
  </si>
  <si>
    <t>01 August 2010</t>
  </si>
  <si>
    <t xml:space="preserve">   for the year ended 31 July 2010)</t>
  </si>
  <si>
    <t>FY 2011</t>
  </si>
  <si>
    <t xml:space="preserve">Current tax expense </t>
  </si>
  <si>
    <t xml:space="preserve">    of each existing ordinary share of RM1.00 each;</t>
  </si>
  <si>
    <t>i)  proposed capital reduction of its issued and paid-up share capital involving the cancellation of RM0.75 of the par value</t>
  </si>
  <si>
    <t xml:space="preserve">iii) proposed settlement of debt owing to unsecured financial institution creditors; and </t>
  </si>
  <si>
    <t xml:space="preserve">iv) proposed renounceable rights issue of up to 121,640,303 new ordinary shares of RM0.25 each at an issue price of </t>
  </si>
  <si>
    <t xml:space="preserve">     RM0.25 per Rights Share on the basis of one Rights Share for every one ordinary share of RM0.25 each </t>
  </si>
  <si>
    <t>ii)  proposed amendment to Memorandum of Association;</t>
  </si>
  <si>
    <t>Proceeds from repurchase of treasury shares</t>
  </si>
  <si>
    <t>15.10</t>
  </si>
  <si>
    <t>The Group has adopted the revaluation policy to review the carrying value of its land and buildings every five years.</t>
  </si>
  <si>
    <t>Surplus arising from revaluation are reflected in the revaluation reserve account.</t>
  </si>
  <si>
    <t>There are no material events subsequent to the end of the interim period that have not been reflected in the financial</t>
  </si>
  <si>
    <t>Apart from the above, the Group continues to operate in a challenging environment due to uncertainty in the global economy.</t>
  </si>
  <si>
    <t>Realised and Unrealised Profits/Losses</t>
  </si>
  <si>
    <t>As at 31.07.10</t>
  </si>
  <si>
    <t>Less: Consolidated adjustments</t>
  </si>
  <si>
    <t>Total Group accumulated losses as per consolidated accounts</t>
  </si>
  <si>
    <t>scheme referred to in note 15.8.</t>
  </si>
  <si>
    <t>There were no material changes in the nature and amount of estimates used in the prior interim periods of the current</t>
  </si>
  <si>
    <t>financial year or material changes in nature and amount of estimates used in prior financial years.</t>
  </si>
  <si>
    <t>The interim financial statement is unaudited  and has been prepared in accordance with the requirements of FRS 134:</t>
  </si>
  <si>
    <t>Interim Financial Reporting and paragraph 9.22 of the Listing Requirements of Bursa Malaysia Securities Berhad.</t>
  </si>
  <si>
    <t xml:space="preserve">The interim financial statement should be read in conjunction with the audited financial statement for the year ended </t>
  </si>
  <si>
    <t>qualification.</t>
  </si>
  <si>
    <t xml:space="preserve">The audit report of the most recent annual financial statement for the year ended 31 July 2010 was not subject to any </t>
  </si>
  <si>
    <t xml:space="preserve">There were no purchases or disposal of quoted securities for the interim quarter and financial year-to-date under review </t>
  </si>
  <si>
    <t xml:space="preserve">There were no sales of unquoted investment and/or properties outside the ordinary course of the Group's business for </t>
  </si>
  <si>
    <t>the interim quarter and financial year-to-date under review.</t>
  </si>
  <si>
    <t>As at the date of this report, there is no contingent liability for the Group, other than disclosed below and existing bank</t>
  </si>
  <si>
    <t xml:space="preserve">operations of the Group. </t>
  </si>
  <si>
    <t>The Company has contingent liabilities in the form of corporate guarantees given to financial institutions in respect of</t>
  </si>
  <si>
    <t>31 July 2010. These explanatory notes attached to the interim financial statements provide an explanation of events and</t>
  </si>
  <si>
    <t>transactions that are significant to an understanding of the changes in the financial position and performance of the</t>
  </si>
  <si>
    <t>Group since the year ended 31 July 2010.</t>
  </si>
  <si>
    <t>The Company also submitted the application to the Securities Commission ("SC") for the proposed issuance of RCSLS on</t>
  </si>
  <si>
    <t xml:space="preserve"> the same date and the SC had, vide its letter dated 17 March 2011 approved the application.</t>
  </si>
  <si>
    <t>The continued viability of the Group's operations is subject to the successful implementation of the proposed restructuring</t>
  </si>
  <si>
    <t xml:space="preserve">On 17 December 2010, the Company made an announcement that under the mediation of the Corporate Debt Restructuring </t>
  </si>
  <si>
    <t xml:space="preserve">Committee ("CDRC"), a debt restructuring agreement had been executed with the unsecured financial lenders to implement </t>
  </si>
  <si>
    <t>a proposed restructuring scheme involving the following:</t>
  </si>
  <si>
    <t>As announced  to the Bursa on 14 March 2011, the Company had, via CDRC, requested for the consent of the scheme lenders</t>
  </si>
  <si>
    <t>(The figures have not been audited)</t>
  </si>
  <si>
    <t>Condensed Consolidated Statement of Financial Position</t>
  </si>
  <si>
    <t>Condensed Consolidated Statement of Cash Flows</t>
  </si>
  <si>
    <t>Equity Holders of the Company</t>
  </si>
  <si>
    <t>Non-controlling Interests</t>
  </si>
  <si>
    <t xml:space="preserve"> Equity Holders of the Company (Note 15.14)</t>
  </si>
  <si>
    <t xml:space="preserve">(The Condensed Consolidated Statement of Comprehensive Income should be read in conjunction with the </t>
  </si>
  <si>
    <t xml:space="preserve">  Annual Financial Report for the year ended 31 July 2010)</t>
  </si>
  <si>
    <t>Other Comprehensive Income</t>
  </si>
  <si>
    <t>ASSETS</t>
  </si>
  <si>
    <t>Current Assets</t>
  </si>
  <si>
    <t>EQUITY AND LIABILITIES</t>
  </si>
  <si>
    <t>Equity Attributable to Equity Holders of the Company</t>
  </si>
  <si>
    <t xml:space="preserve">Total Equity </t>
  </si>
  <si>
    <t>Non-Current Liabilities</t>
  </si>
  <si>
    <t>Non-Current Assets</t>
  </si>
  <si>
    <t>Non-Current Assets Held for Sale</t>
  </si>
  <si>
    <t>Current Liabilities</t>
  </si>
  <si>
    <t xml:space="preserve"> Equity Holders of The Company (RM)</t>
  </si>
  <si>
    <t xml:space="preserve">(The Condensed Consolidated Statement of Financial Position should be read in conjunction with the Annual </t>
  </si>
  <si>
    <t xml:space="preserve">  Financial Report for the year ended 31 July 2010)</t>
  </si>
  <si>
    <t>(The Condensed Consolidated Statement of Cash Flows should be read in conjunction with the Annual Financial Report</t>
  </si>
  <si>
    <t>Dividend to non-controlling interests</t>
  </si>
  <si>
    <t>The significant accounting policies adopted are consistent with those of the audited financial statement for the year ended</t>
  </si>
  <si>
    <t xml:space="preserve">31 July 2010 except for the adoption of new standards, amendments to standards and IC Interpretations that are effective </t>
  </si>
  <si>
    <t xml:space="preserve">for the financial year ending 31 July 2011. The adoption do not have significant impact on the Group's financial statements </t>
  </si>
  <si>
    <t>except FRS 101(revised): Presentation of Financial Statements.</t>
  </si>
  <si>
    <t xml:space="preserve">Prior to the adoption of the revised FRS 101, the components of the financial statements presented consisted of a balance </t>
  </si>
  <si>
    <t xml:space="preserve">sheet, an income statement, a statement of changes in equity, a cash flow statement and notes to the financial statements. </t>
  </si>
  <si>
    <t>With the adoption of this FRS, the components of the interim financial statements presented consist of a statement of</t>
  </si>
  <si>
    <t xml:space="preserve">financial position, a statement of comprehensive income, a statement of changes in equity, a statement of cash flows and </t>
  </si>
  <si>
    <t>notes to the financial statements.</t>
  </si>
  <si>
    <t>Total comprehensive income for the financial period is presented as a one-line item in the statement of changes in equity and</t>
  </si>
  <si>
    <t xml:space="preserve">the comparative information has been presented in order to conform with the revised standard. This standard only affects the </t>
  </si>
  <si>
    <t>presentation aspects and will have no significant financial impact to the Group.</t>
  </si>
  <si>
    <t>Condensed Consolidated Statement of Comprehensive Income</t>
  </si>
  <si>
    <t>Disposal of treasury shares</t>
  </si>
  <si>
    <t>Total comprehensive loss for the period</t>
  </si>
  <si>
    <t>Interests</t>
  </si>
  <si>
    <t>Non-</t>
  </si>
  <si>
    <t>Controlling</t>
  </si>
  <si>
    <t>Dividend paid to non-controlling interests</t>
  </si>
  <si>
    <t>Total Comprehensive Income/ (Loss) for the Period</t>
  </si>
  <si>
    <t>There were no issuances, cancellations, repurchases, resale and repayments of debt securities for the period</t>
  </si>
  <si>
    <t>As At 31/07/2010</t>
  </si>
  <si>
    <t>There is no material litigation or pending litigation as at the date of this interim financial statement.</t>
  </si>
  <si>
    <t>guarantees totaling RM2.7m issued in favor of government authorities, utility boards and supplier to facilitate the</t>
  </si>
  <si>
    <t>statement for the interim period under review.</t>
  </si>
  <si>
    <t xml:space="preserve"> to substitute one of the put-option grantors previously proposed. The CDRC had informed by its letter dated 6 April 2011 that</t>
  </si>
  <si>
    <t>The Company had on 18 February 2011 submitted a listing application to Bursa Malaysia Securities Berhad ("Bursa") and the</t>
  </si>
  <si>
    <t>Bursa, vide its letter dated 27 May 2011, approved for the following:</t>
  </si>
  <si>
    <t xml:space="preserve">     of RM0.25 each ("RCSLS") to be issued pursuant to the proposed debt restructuring;</t>
  </si>
  <si>
    <t>ii)  listing of and quotation for up to 107,967,203 rights shares pursuant to the proposed rights; and</t>
  </si>
  <si>
    <t xml:space="preserve">      of the RCSLS.</t>
  </si>
  <si>
    <t xml:space="preserve">iii) listing of and quotation for up to 102,717,300 new ordinary shares of RM0.25 each to be issued arising from the conversion </t>
  </si>
  <si>
    <t>except the Company had resold all 40,000 treasury shares on the market at an average selling price of RM0.25 per share.</t>
  </si>
  <si>
    <t>the scheme lenders had approved the revision. This was formalised by the execution of a supplemental agreement with the</t>
  </si>
  <si>
    <t>scheme lenders on 10 May 2011.</t>
  </si>
  <si>
    <t>On 2 June 2011, the circular and notice of extraordinary general meeting ("EGM") was despatched to shareholders to seek</t>
  </si>
  <si>
    <t>i)  admission to the Official List and listing of and quotation for the 102,717,300 redeemable convertible secured loan stocks</t>
  </si>
  <si>
    <t>For the quarter ended 31 July 2011</t>
  </si>
  <si>
    <t>31/07/2011</t>
  </si>
  <si>
    <t>31/07/2010</t>
  </si>
  <si>
    <t>12 Months</t>
  </si>
  <si>
    <t>As At 31 July 2011</t>
  </si>
  <si>
    <t>As At 31/07/2011</t>
  </si>
  <si>
    <t>12 months period ended</t>
  </si>
  <si>
    <t>31 July 2011</t>
  </si>
  <si>
    <t>31 July 2010</t>
  </si>
  <si>
    <t>12 months ended</t>
  </si>
  <si>
    <t>under review. The outstanding number of options of the Company's Employee's Share Option Scheme as at</t>
  </si>
  <si>
    <t>Traditionally the quarter under review is a peak period for the furniture industry.</t>
  </si>
  <si>
    <t xml:space="preserve">Total Group borrowings as at 31 July 2011 are as follows : </t>
  </si>
  <si>
    <t>As at 31.07.11</t>
  </si>
  <si>
    <t>There is no significant event for the period under review except the on-going restructuring scheme as disclosed in note 15.8</t>
  </si>
  <si>
    <t>and an office copy of the sealed Court Order by the High Court of Malaya in Kuala Lumpur dated 15 July 2011 confirming</t>
  </si>
  <si>
    <t>the Proposed Capital Reduction had been lodged with the Companies Commission of Malaysia on 27 July 2011. Consequently,</t>
  </si>
  <si>
    <t>the Proposed Capital Reduction has been successfully completed on 27 July 2011 with the reduction of the par value of the</t>
  </si>
  <si>
    <t>ordinary shares of the Company from RM1.00 to RM0.25 per share.</t>
  </si>
  <si>
    <t>Capital reduction</t>
  </si>
  <si>
    <t>Drawdown of borrowings</t>
  </si>
  <si>
    <t xml:space="preserve">  - Realised</t>
  </si>
  <si>
    <t xml:space="preserve">  - Unrealised</t>
  </si>
  <si>
    <t xml:space="preserve">Total retained profit/(accumulated losses) of the Group </t>
  </si>
  <si>
    <t>facilities granted to subsidiaries amounting to RM44.2m as at 31 July 2011.</t>
  </si>
  <si>
    <t>The Group has existing forward foreign exchange contracts to sell USD amounting to the equivalent of RM18.7m at the</t>
  </si>
  <si>
    <t>average rate of 3.0414 with various maturity dates ranging from November 2011 to March 2012.</t>
  </si>
  <si>
    <t>workers and weakening of US dollars.</t>
  </si>
  <si>
    <t>was mainly due to the quarter under review is traditionally a peak period for the furniture industry.</t>
  </si>
  <si>
    <t>payment interest based on default rate on bank borrowings under the debts restructuring scheme.</t>
  </si>
  <si>
    <t xml:space="preserve">their approval for the implementation of the scheme. </t>
  </si>
  <si>
    <t>RM1.00 to RM0.25.</t>
  </si>
  <si>
    <t xml:space="preserve">On 27 July 2011, the capital reduction was completed resulting in the par value of each ordinary share being reduced from </t>
  </si>
  <si>
    <t xml:space="preserve">On 7 September 2011, approval of the SC was obtained for an extension of three months, from 17 September to 16 December 2011, </t>
  </si>
  <si>
    <t xml:space="preserve">in the deadline to list the RCSLS. At the same time, SC also approved some minor amendments to the terms and conditions </t>
  </si>
  <si>
    <t xml:space="preserve">Subsequently, on 9 September 2011, the trust deed governing the terms of the RCSLS was signed with the trustee of the RCSLS. </t>
  </si>
  <si>
    <t>On the same date, the relevant dates for the proposed rights issue were fixed and duly announced to Bursa.</t>
  </si>
  <si>
    <t>day later.</t>
  </si>
  <si>
    <t xml:space="preserve">On 22 September 2011, the abridged prospectus was lodged with SC followed by lodgment to the Registrar of Companies one </t>
  </si>
  <si>
    <t>With the relevant dates of the rights issue having been fixed, the scheme is scheduled for completion on 25 October 2011 on</t>
  </si>
  <si>
    <t>which date the rights issue shares will be listed as well as the RCSLS.</t>
  </si>
  <si>
    <t>of the RCSLS that were requested by the scheme lenders.</t>
  </si>
  <si>
    <t>At the EGM convened on 24 June 2011, the approval of the shareholders was duly obtained for the implementation of the</t>
  </si>
  <si>
    <t xml:space="preserve">scheme. Also on this date, the approval of the scheme lenders was obtained for an extension of three months, from 16 June to </t>
  </si>
  <si>
    <t>15 September 2011, to fulfill the conditions precedent as required pursuant to the  DRA and Supplemental DRA.</t>
  </si>
  <si>
    <t>31 July 2011 is 3,071,400.</t>
  </si>
  <si>
    <t xml:space="preserve">The Group registered RM42.7m in turnover for the quarter ended 31 July 2011 as compared to RM46.1m in the </t>
  </si>
  <si>
    <t xml:space="preserve">corresponding period last year. The 7.4% decrease was attributable to lower production outputs due to shortage of foreign </t>
  </si>
  <si>
    <t>The quarter under review showed an increase of 21.3% in turnover from RM35.2m previously to RM42.7m. The improvement</t>
  </si>
  <si>
    <t>However, this quarter showed a net loss of RM0.3m as compared to profit of RM0.9m due to the provision of late</t>
  </si>
  <si>
    <t>to concentrate on the expansion of upstream segment.</t>
  </si>
  <si>
    <t>In the meantime, the net loss was reduced from RM0.9m to RM0.3m due to lower direct materials cost as the Group continues</t>
  </si>
  <si>
    <t>Derivative Financial Assets</t>
  </si>
  <si>
    <t>Derivative Financial Liabilities</t>
  </si>
  <si>
    <t>Realisation of revaluation reserve</t>
  </si>
  <si>
    <t>Proceeds from disposal of non-current assets held for sale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</si>
</sst>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-* #,##0.0_-;\-* #,##0.0_-;_-* &quot;-&quot;?_-;_-@_-"/>
  </numFmts>
  <fonts count="17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10"/>
      <name val="Times New Roman"/>
      <family val="1"/>
    </font>
    <font>
      <b/>
      <i/>
      <u val="single"/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173" fontId="2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173" fontId="2" fillId="0" borderId="0" xfId="15" applyNumberFormat="1" applyFont="1" applyFill="1" applyAlignment="1">
      <alignment/>
    </xf>
    <xf numFmtId="173" fontId="2" fillId="0" borderId="1" xfId="15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 quotePrefix="1">
      <alignment horizontal="center"/>
    </xf>
    <xf numFmtId="0" fontId="2" fillId="0" borderId="3" xfId="0" applyFont="1" applyFill="1" applyBorder="1" applyAlignment="1" quotePrefix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3" fontId="2" fillId="0" borderId="0" xfId="15" applyNumberFormat="1" applyFont="1" applyFill="1" applyBorder="1" applyAlignment="1">
      <alignment/>
    </xf>
    <xf numFmtId="173" fontId="2" fillId="0" borderId="4" xfId="15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 quotePrefix="1">
      <alignment/>
    </xf>
    <xf numFmtId="15" fontId="6" fillId="0" borderId="0" xfId="0" applyNumberFormat="1" applyFont="1" applyFill="1" applyAlignment="1" quotePrefix="1">
      <alignment/>
    </xf>
    <xf numFmtId="0" fontId="2" fillId="0" borderId="0" xfId="0" applyFont="1" applyFill="1" applyAlignment="1" quotePrefix="1">
      <alignment/>
    </xf>
    <xf numFmtId="173" fontId="2" fillId="0" borderId="0" xfId="15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173" fontId="2" fillId="0" borderId="5" xfId="15" applyNumberFormat="1" applyFont="1" applyFill="1" applyBorder="1" applyAlignment="1">
      <alignment/>
    </xf>
    <xf numFmtId="43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173" fontId="10" fillId="0" borderId="0" xfId="15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 quotePrefix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73" fontId="10" fillId="0" borderId="0" xfId="15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2" fillId="0" borderId="0" xfId="0" applyFont="1" applyFill="1" applyAlignment="1">
      <alignment/>
    </xf>
    <xf numFmtId="43" fontId="5" fillId="0" borderId="0" xfId="15" applyNumberFormat="1" applyFont="1" applyFill="1" applyAlignment="1">
      <alignment/>
    </xf>
    <xf numFmtId="173" fontId="10" fillId="0" borderId="1" xfId="15" applyNumberFormat="1" applyFont="1" applyFill="1" applyBorder="1" applyAlignment="1">
      <alignment/>
    </xf>
    <xf numFmtId="43" fontId="10" fillId="0" borderId="0" xfId="15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4" fillId="0" borderId="6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173" fontId="2" fillId="0" borderId="7" xfId="15" applyNumberFormat="1" applyFont="1" applyFill="1" applyBorder="1" applyAlignment="1">
      <alignment/>
    </xf>
    <xf numFmtId="173" fontId="2" fillId="0" borderId="8" xfId="15" applyNumberFormat="1" applyFont="1" applyFill="1" applyBorder="1" applyAlignment="1">
      <alignment/>
    </xf>
    <xf numFmtId="173" fontId="2" fillId="0" borderId="9" xfId="15" applyNumberFormat="1" applyFont="1" applyFill="1" applyBorder="1" applyAlignment="1">
      <alignment/>
    </xf>
    <xf numFmtId="173" fontId="2" fillId="0" borderId="10" xfId="15" applyNumberFormat="1" applyFont="1" applyFill="1" applyBorder="1" applyAlignment="1">
      <alignment/>
    </xf>
    <xf numFmtId="173" fontId="2" fillId="0" borderId="11" xfId="15" applyNumberFormat="1" applyFont="1" applyFill="1" applyBorder="1" applyAlignment="1">
      <alignment/>
    </xf>
    <xf numFmtId="43" fontId="2" fillId="0" borderId="2" xfId="15" applyFont="1" applyFill="1" applyBorder="1" applyAlignment="1">
      <alignment/>
    </xf>
    <xf numFmtId="173" fontId="2" fillId="0" borderId="0" xfId="0" applyNumberFormat="1" applyFont="1" applyFill="1" applyAlignment="1">
      <alignment/>
    </xf>
    <xf numFmtId="43" fontId="10" fillId="0" borderId="1" xfId="15" applyFont="1" applyFill="1" applyBorder="1" applyAlignment="1">
      <alignment/>
    </xf>
    <xf numFmtId="0" fontId="10" fillId="0" borderId="0" xfId="0" applyFont="1" applyAlignment="1">
      <alignment/>
    </xf>
    <xf numFmtId="0" fontId="2" fillId="0" borderId="0" xfId="21" applyFont="1" applyFill="1" applyBorder="1">
      <alignment/>
      <protection/>
    </xf>
    <xf numFmtId="0" fontId="14" fillId="0" borderId="0" xfId="0" applyFont="1" applyFill="1" applyAlignment="1" quotePrefix="1">
      <alignment horizontal="center"/>
    </xf>
    <xf numFmtId="172" fontId="14" fillId="0" borderId="0" xfId="15" applyNumberFormat="1" applyFont="1" applyFill="1" applyAlignment="1">
      <alignment horizontal="center"/>
    </xf>
    <xf numFmtId="173" fontId="10" fillId="0" borderId="4" xfId="15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 quotePrefix="1">
      <alignment horizontal="center"/>
    </xf>
    <xf numFmtId="0" fontId="2" fillId="0" borderId="13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73" fontId="2" fillId="0" borderId="16" xfId="15" applyNumberFormat="1" applyFont="1" applyFill="1" applyBorder="1" applyAlignment="1">
      <alignment/>
    </xf>
    <xf numFmtId="173" fontId="2" fillId="0" borderId="17" xfId="15" applyNumberFormat="1" applyFont="1" applyFill="1" applyBorder="1" applyAlignment="1">
      <alignment/>
    </xf>
    <xf numFmtId="173" fontId="2" fillId="0" borderId="18" xfId="15" applyNumberFormat="1" applyFont="1" applyFill="1" applyBorder="1" applyAlignment="1">
      <alignment/>
    </xf>
    <xf numFmtId="173" fontId="2" fillId="0" borderId="19" xfId="15" applyNumberFormat="1" applyFont="1" applyFill="1" applyBorder="1" applyAlignment="1">
      <alignment/>
    </xf>
    <xf numFmtId="43" fontId="2" fillId="0" borderId="0" xfId="15" applyFont="1" applyFill="1" applyBorder="1" applyAlignment="1">
      <alignment/>
    </xf>
    <xf numFmtId="43" fontId="2" fillId="0" borderId="12" xfId="15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43" fontId="2" fillId="0" borderId="0" xfId="0" applyNumberFormat="1" applyFont="1" applyFill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173" fontId="2" fillId="0" borderId="23" xfId="15" applyNumberFormat="1" applyFont="1" applyFill="1" applyBorder="1" applyAlignment="1">
      <alignment horizontal="center" vertical="center"/>
    </xf>
    <xf numFmtId="173" fontId="2" fillId="0" borderId="24" xfId="15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une 200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41.57421875" style="2" customWidth="1"/>
    <col min="2" max="5" width="13.7109375" style="11" customWidth="1"/>
    <col min="6" max="16384" width="9.140625" style="2" customWidth="1"/>
  </cols>
  <sheetData>
    <row r="1" ht="18.75">
      <c r="A1" s="10" t="s">
        <v>135</v>
      </c>
    </row>
    <row r="3" spans="1:4" ht="14.25">
      <c r="A3" s="1" t="s">
        <v>229</v>
      </c>
      <c r="B3" s="15"/>
      <c r="C3" s="15"/>
      <c r="D3" s="15"/>
    </row>
    <row r="4" spans="1:4" ht="14.25">
      <c r="A4" s="1" t="s">
        <v>254</v>
      </c>
      <c r="B4" s="15"/>
      <c r="C4" s="15"/>
      <c r="D4" s="15"/>
    </row>
    <row r="5" spans="1:4" ht="14.25">
      <c r="A5" s="2" t="s">
        <v>194</v>
      </c>
      <c r="B5" s="15"/>
      <c r="C5" s="15"/>
      <c r="D5" s="15"/>
    </row>
    <row r="6" ht="13.5" thickBot="1"/>
    <row r="7" spans="2:5" ht="13.5" thickBot="1">
      <c r="B7" s="94" t="s">
        <v>75</v>
      </c>
      <c r="C7" s="95"/>
      <c r="D7" s="94" t="s">
        <v>76</v>
      </c>
      <c r="E7" s="95"/>
    </row>
    <row r="8" spans="2:5" ht="12.75">
      <c r="B8" s="16"/>
      <c r="C8" s="77"/>
      <c r="D8" s="16"/>
      <c r="E8" s="77"/>
    </row>
    <row r="9" spans="2:5" ht="12.75">
      <c r="B9" s="17" t="s">
        <v>152</v>
      </c>
      <c r="C9" s="78" t="s">
        <v>137</v>
      </c>
      <c r="D9" s="17" t="s">
        <v>152</v>
      </c>
      <c r="E9" s="78" t="s">
        <v>137</v>
      </c>
    </row>
    <row r="10" spans="2:5" ht="12.75">
      <c r="B10" s="18" t="s">
        <v>0</v>
      </c>
      <c r="C10" s="79" t="s">
        <v>1</v>
      </c>
      <c r="D10" s="18" t="s">
        <v>257</v>
      </c>
      <c r="E10" s="79" t="s">
        <v>257</v>
      </c>
    </row>
    <row r="11" spans="2:5" ht="12.75">
      <c r="B11" s="18" t="s">
        <v>2</v>
      </c>
      <c r="C11" s="79" t="s">
        <v>2</v>
      </c>
      <c r="D11" s="18" t="s">
        <v>3</v>
      </c>
      <c r="E11" s="79" t="s">
        <v>3</v>
      </c>
    </row>
    <row r="12" spans="2:5" ht="12.75">
      <c r="B12" s="19" t="s">
        <v>255</v>
      </c>
      <c r="C12" s="80" t="s">
        <v>256</v>
      </c>
      <c r="D12" s="18" t="s">
        <v>4</v>
      </c>
      <c r="E12" s="79" t="s">
        <v>4</v>
      </c>
    </row>
    <row r="13" spans="2:5" ht="13.5" thickBot="1">
      <c r="B13" s="20"/>
      <c r="C13" s="81"/>
      <c r="D13" s="21"/>
      <c r="E13" s="82"/>
    </row>
    <row r="14" spans="2:5" ht="12.75">
      <c r="B14" s="62" t="s">
        <v>5</v>
      </c>
      <c r="C14" s="83" t="s">
        <v>5</v>
      </c>
      <c r="D14" s="62" t="s">
        <v>5</v>
      </c>
      <c r="E14" s="84" t="s">
        <v>5</v>
      </c>
    </row>
    <row r="15" spans="2:5" ht="12.75">
      <c r="B15" s="16"/>
      <c r="C15" s="26"/>
      <c r="D15" s="16"/>
      <c r="E15" s="77"/>
    </row>
    <row r="16" spans="1:5" ht="12.75">
      <c r="A16" s="2" t="s">
        <v>6</v>
      </c>
      <c r="B16" s="64">
        <v>42653</v>
      </c>
      <c r="C16" s="85">
        <v>46130</v>
      </c>
      <c r="D16" s="64">
        <v>156128</v>
      </c>
      <c r="E16" s="85">
        <v>172421</v>
      </c>
    </row>
    <row r="17" spans="2:5" ht="12.75">
      <c r="B17" s="64"/>
      <c r="C17" s="85"/>
      <c r="D17" s="64"/>
      <c r="E17" s="85"/>
    </row>
    <row r="18" spans="1:5" ht="12.75">
      <c r="A18" s="2" t="s">
        <v>7</v>
      </c>
      <c r="B18" s="64">
        <v>-42028</v>
      </c>
      <c r="C18" s="85">
        <v>-44318</v>
      </c>
      <c r="D18" s="64">
        <v>-154064</v>
      </c>
      <c r="E18" s="85">
        <v>-174373</v>
      </c>
    </row>
    <row r="19" spans="2:5" ht="12.75">
      <c r="B19" s="64"/>
      <c r="C19" s="85"/>
      <c r="D19" s="64"/>
      <c r="E19" s="85"/>
    </row>
    <row r="20" spans="1:5" ht="12.75">
      <c r="A20" s="2" t="s">
        <v>117</v>
      </c>
      <c r="B20" s="64">
        <v>1655</v>
      </c>
      <c r="C20" s="85">
        <v>950</v>
      </c>
      <c r="D20" s="64">
        <v>4553</v>
      </c>
      <c r="E20" s="85">
        <v>1240</v>
      </c>
    </row>
    <row r="21" spans="2:5" ht="12.75">
      <c r="B21" s="65"/>
      <c r="C21" s="86"/>
      <c r="D21" s="66"/>
      <c r="E21" s="86"/>
    </row>
    <row r="22" spans="1:5" ht="12.75">
      <c r="A22" s="2" t="s">
        <v>127</v>
      </c>
      <c r="B22" s="64">
        <f>B16+B18+B20</f>
        <v>2280</v>
      </c>
      <c r="C22" s="85">
        <f>C16+C18+C20</f>
        <v>2762</v>
      </c>
      <c r="D22" s="64">
        <f>D16+D18+D20</f>
        <v>6617</v>
      </c>
      <c r="E22" s="85">
        <f>E16+E18+E20</f>
        <v>-712</v>
      </c>
    </row>
    <row r="23" spans="2:5" ht="12.75">
      <c r="B23" s="64"/>
      <c r="C23" s="85"/>
      <c r="D23" s="64"/>
      <c r="E23" s="85"/>
    </row>
    <row r="24" spans="1:5" ht="12.75">
      <c r="A24" s="2" t="s">
        <v>8</v>
      </c>
      <c r="B24" s="64">
        <v>-3305</v>
      </c>
      <c r="C24" s="85">
        <v>-2011</v>
      </c>
      <c r="D24" s="64">
        <v>-9568</v>
      </c>
      <c r="E24" s="85">
        <v>-7476</v>
      </c>
    </row>
    <row r="25" spans="2:5" ht="12.75">
      <c r="B25" s="65"/>
      <c r="C25" s="86"/>
      <c r="D25" s="66"/>
      <c r="E25" s="86"/>
    </row>
    <row r="26" spans="1:5" ht="12.75">
      <c r="A26" s="2" t="s">
        <v>110</v>
      </c>
      <c r="B26" s="64">
        <f>B22+B24</f>
        <v>-1025</v>
      </c>
      <c r="C26" s="85">
        <f>C22+C24</f>
        <v>751</v>
      </c>
      <c r="D26" s="64">
        <f>D22+D24</f>
        <v>-2951</v>
      </c>
      <c r="E26" s="85">
        <f>E22+E24</f>
        <v>-8188</v>
      </c>
    </row>
    <row r="27" spans="2:5" ht="12.75">
      <c r="B27" s="64"/>
      <c r="C27" s="85"/>
      <c r="D27" s="64"/>
      <c r="E27" s="85"/>
    </row>
    <row r="28" spans="1:5" ht="12.75">
      <c r="A28" s="2" t="s">
        <v>9</v>
      </c>
      <c r="B28" s="64">
        <v>685</v>
      </c>
      <c r="C28" s="85">
        <v>112</v>
      </c>
      <c r="D28" s="64">
        <v>722</v>
      </c>
      <c r="E28" s="85">
        <v>294</v>
      </c>
    </row>
    <row r="29" spans="2:5" ht="12.75">
      <c r="B29" s="65"/>
      <c r="C29" s="86"/>
      <c r="D29" s="66"/>
      <c r="E29" s="86"/>
    </row>
    <row r="30" spans="1:5" ht="13.5" thickBot="1">
      <c r="A30" s="2" t="s">
        <v>128</v>
      </c>
      <c r="B30" s="67">
        <f>B26+B28</f>
        <v>-340</v>
      </c>
      <c r="C30" s="87">
        <f>C26+C28</f>
        <v>863</v>
      </c>
      <c r="D30" s="68">
        <f>D26+D28</f>
        <v>-2229</v>
      </c>
      <c r="E30" s="87">
        <f>E26+E28</f>
        <v>-7894</v>
      </c>
    </row>
    <row r="31" spans="2:5" ht="13.5" thickTop="1">
      <c r="B31" s="64"/>
      <c r="C31" s="85"/>
      <c r="D31" s="64"/>
      <c r="E31" s="85"/>
    </row>
    <row r="32" spans="1:5" ht="12.75">
      <c r="A32" s="73" t="s">
        <v>202</v>
      </c>
      <c r="B32" s="64">
        <v>0</v>
      </c>
      <c r="C32" s="85">
        <v>0</v>
      </c>
      <c r="D32" s="64">
        <v>0</v>
      </c>
      <c r="E32" s="85">
        <v>0</v>
      </c>
    </row>
    <row r="33" spans="1:5" ht="12.75">
      <c r="A33" s="73"/>
      <c r="B33" s="64"/>
      <c r="C33" s="85"/>
      <c r="D33" s="64"/>
      <c r="E33" s="85"/>
    </row>
    <row r="34" spans="1:5" ht="13.5" thickBot="1">
      <c r="A34" s="73" t="s">
        <v>236</v>
      </c>
      <c r="B34" s="67">
        <f>+B30+B32</f>
        <v>-340</v>
      </c>
      <c r="C34" s="87">
        <f>+C30+C32</f>
        <v>863</v>
      </c>
      <c r="D34" s="68">
        <f>+D30+D32</f>
        <v>-2229</v>
      </c>
      <c r="E34" s="87">
        <f>+E30+E32</f>
        <v>-7894</v>
      </c>
    </row>
    <row r="35" spans="2:5" ht="13.5" thickTop="1">
      <c r="B35" s="64"/>
      <c r="C35" s="85"/>
      <c r="D35" s="64"/>
      <c r="E35" s="85"/>
    </row>
    <row r="36" spans="1:5" ht="12.75">
      <c r="A36" s="2" t="s">
        <v>107</v>
      </c>
      <c r="B36" s="64"/>
      <c r="C36" s="85"/>
      <c r="D36" s="64"/>
      <c r="E36" s="85"/>
    </row>
    <row r="37" spans="2:5" ht="12.75">
      <c r="B37" s="64"/>
      <c r="C37" s="85"/>
      <c r="D37" s="64"/>
      <c r="E37" s="85"/>
    </row>
    <row r="38" spans="1:5" ht="12.75">
      <c r="A38" s="2" t="s">
        <v>197</v>
      </c>
      <c r="B38" s="64">
        <f>+B42-B40</f>
        <v>-340</v>
      </c>
      <c r="C38" s="85">
        <f>+C42-C40</f>
        <v>863</v>
      </c>
      <c r="D38" s="64">
        <f>+D42-D40</f>
        <v>-2229</v>
      </c>
      <c r="E38" s="85">
        <f>+E42-E40</f>
        <v>-7836</v>
      </c>
    </row>
    <row r="39" spans="2:5" ht="12.75">
      <c r="B39" s="64"/>
      <c r="C39" s="85"/>
      <c r="D39" s="64"/>
      <c r="E39" s="85"/>
    </row>
    <row r="40" spans="1:5" ht="12.75">
      <c r="A40" s="2" t="s">
        <v>198</v>
      </c>
      <c r="B40" s="64">
        <v>0</v>
      </c>
      <c r="C40" s="85">
        <v>0</v>
      </c>
      <c r="D40" s="64">
        <v>0</v>
      </c>
      <c r="E40" s="85">
        <v>-58</v>
      </c>
    </row>
    <row r="41" spans="2:5" ht="12.75">
      <c r="B41" s="64"/>
      <c r="C41" s="85"/>
      <c r="D41" s="64"/>
      <c r="E41" s="85"/>
    </row>
    <row r="42" spans="1:5" ht="13.5" thickBot="1">
      <c r="A42" s="2" t="s">
        <v>128</v>
      </c>
      <c r="B42" s="67">
        <f>+B30</f>
        <v>-340</v>
      </c>
      <c r="C42" s="87">
        <f>+C30</f>
        <v>863</v>
      </c>
      <c r="D42" s="68">
        <f>+D30</f>
        <v>-2229</v>
      </c>
      <c r="E42" s="87">
        <f>+E30</f>
        <v>-7894</v>
      </c>
    </row>
    <row r="43" spans="2:5" ht="13.5" thickTop="1">
      <c r="B43" s="64"/>
      <c r="C43" s="88"/>
      <c r="D43" s="64"/>
      <c r="E43" s="85"/>
    </row>
    <row r="44" spans="1:5" ht="12.75">
      <c r="A44" s="2" t="s">
        <v>129</v>
      </c>
      <c r="B44" s="16"/>
      <c r="C44" s="26"/>
      <c r="D44" s="16"/>
      <c r="E44" s="77"/>
    </row>
    <row r="45" spans="1:5" ht="12.75">
      <c r="A45" s="2" t="s">
        <v>199</v>
      </c>
      <c r="B45" s="16"/>
      <c r="C45" s="26"/>
      <c r="D45" s="16"/>
      <c r="E45" s="77"/>
    </row>
    <row r="46" spans="2:5" ht="12.75">
      <c r="B46" s="16"/>
      <c r="C46" s="26"/>
      <c r="D46" s="16"/>
      <c r="E46" s="77"/>
    </row>
    <row r="47" spans="1:5" ht="12.75">
      <c r="A47" s="2" t="s">
        <v>115</v>
      </c>
      <c r="B47" s="69">
        <f>+Notes!E290</f>
        <v>-0.4044248840252171</v>
      </c>
      <c r="C47" s="89">
        <f>+Notes!F290</f>
        <v>1.0270141616089492</v>
      </c>
      <c r="D47" s="69">
        <f>+Notes!G290</f>
        <v>-2.6519928613920283</v>
      </c>
      <c r="E47" s="90">
        <f>+Notes!H290</f>
        <v>-9.32524098536237</v>
      </c>
    </row>
    <row r="48" spans="2:5" ht="13.5" thickBot="1">
      <c r="B48" s="22"/>
      <c r="C48" s="91"/>
      <c r="D48" s="22"/>
      <c r="E48" s="92"/>
    </row>
    <row r="51" ht="13.5">
      <c r="A51" s="4" t="s">
        <v>200</v>
      </c>
    </row>
    <row r="52" ht="13.5">
      <c r="A52" s="4" t="s">
        <v>201</v>
      </c>
    </row>
  </sheetData>
  <mergeCells count="2">
    <mergeCell ref="B7:C7"/>
    <mergeCell ref="D7:E7"/>
  </mergeCells>
  <printOptions/>
  <pageMargins left="0.67" right="0.11811023622047245" top="0.9" bottom="0.61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workbookViewId="0" topLeftCell="A1">
      <selection activeCell="B39" sqref="B39"/>
    </sheetView>
  </sheetViews>
  <sheetFormatPr defaultColWidth="9.140625" defaultRowHeight="12.75"/>
  <cols>
    <col min="1" max="1" width="3.7109375" style="8" customWidth="1"/>
    <col min="2" max="2" width="42.7109375" style="2" customWidth="1"/>
    <col min="3" max="3" width="7.7109375" style="2" customWidth="1"/>
    <col min="4" max="4" width="13.7109375" style="11" customWidth="1"/>
    <col min="5" max="5" width="3.7109375" style="2" customWidth="1"/>
    <col min="6" max="6" width="13.7109375" style="11" customWidth="1"/>
    <col min="7" max="7" width="9.140625" style="2" customWidth="1"/>
    <col min="8" max="8" width="9.8515625" style="2" bestFit="1" customWidth="1"/>
    <col min="9" max="16384" width="9.140625" style="2" customWidth="1"/>
  </cols>
  <sheetData>
    <row r="1" spans="1:3" ht="18.75">
      <c r="A1" s="10" t="s">
        <v>135</v>
      </c>
      <c r="B1" s="1"/>
      <c r="C1" s="1"/>
    </row>
    <row r="3" spans="1:3" ht="14.25">
      <c r="A3" s="1" t="s">
        <v>195</v>
      </c>
      <c r="B3" s="1"/>
      <c r="C3" s="1"/>
    </row>
    <row r="4" spans="1:3" ht="14.25">
      <c r="A4" s="1" t="s">
        <v>258</v>
      </c>
      <c r="B4" s="1"/>
      <c r="C4" s="1"/>
    </row>
    <row r="5" ht="12.75">
      <c r="A5" s="2" t="s">
        <v>194</v>
      </c>
    </row>
    <row r="6" ht="15">
      <c r="A6" s="72"/>
    </row>
    <row r="7" spans="4:6" ht="12.75">
      <c r="D7" s="23" t="s">
        <v>10</v>
      </c>
      <c r="E7" s="3"/>
      <c r="F7" s="23" t="s">
        <v>11</v>
      </c>
    </row>
    <row r="8" spans="4:6" ht="12.75">
      <c r="D8" s="24" t="s">
        <v>259</v>
      </c>
      <c r="E8" s="5"/>
      <c r="F8" s="24" t="s">
        <v>238</v>
      </c>
    </row>
    <row r="9" spans="4:6" ht="12.75">
      <c r="D9" s="25" t="s">
        <v>5</v>
      </c>
      <c r="E9" s="6"/>
      <c r="F9" s="25" t="s">
        <v>5</v>
      </c>
    </row>
    <row r="10" spans="1:6" ht="12.75">
      <c r="A10" s="41" t="s">
        <v>203</v>
      </c>
      <c r="B10" s="7"/>
      <c r="C10" s="7"/>
      <c r="D10" s="26"/>
      <c r="E10" s="7"/>
      <c r="F10" s="23"/>
    </row>
    <row r="11" spans="1:6" ht="12.75">
      <c r="A11" s="41" t="s">
        <v>209</v>
      </c>
      <c r="B11" s="7"/>
      <c r="C11" s="7"/>
      <c r="D11" s="26"/>
      <c r="E11" s="7"/>
      <c r="F11" s="23"/>
    </row>
    <row r="12" spans="2:6" ht="12.75">
      <c r="B12" s="7" t="s">
        <v>12</v>
      </c>
      <c r="C12" s="7"/>
      <c r="D12" s="27">
        <v>100757</v>
      </c>
      <c r="E12" s="27"/>
      <c r="F12" s="27">
        <v>102150</v>
      </c>
    </row>
    <row r="13" spans="2:6" ht="12.75">
      <c r="B13" s="7" t="s">
        <v>130</v>
      </c>
      <c r="C13" s="7"/>
      <c r="D13" s="27">
        <v>0</v>
      </c>
      <c r="E13" s="27"/>
      <c r="F13" s="27">
        <v>2309</v>
      </c>
    </row>
    <row r="14" spans="1:6" ht="12.75">
      <c r="A14" s="41"/>
      <c r="B14" s="7"/>
      <c r="C14" s="7"/>
      <c r="D14" s="27"/>
      <c r="E14" s="27"/>
      <c r="F14" s="12"/>
    </row>
    <row r="15" spans="1:6" ht="12.75">
      <c r="A15" s="41"/>
      <c r="B15" s="7"/>
      <c r="C15" s="7"/>
      <c r="D15" s="39">
        <f>SUM(D12:D14)</f>
        <v>100757</v>
      </c>
      <c r="E15" s="27"/>
      <c r="F15" s="39">
        <f>SUM(F12:F14)</f>
        <v>104459</v>
      </c>
    </row>
    <row r="16" spans="1:6" ht="12.75">
      <c r="A16" s="41"/>
      <c r="B16" s="7"/>
      <c r="C16" s="7"/>
      <c r="D16" s="27"/>
      <c r="E16" s="27"/>
      <c r="F16" s="12"/>
    </row>
    <row r="17" spans="1:6" ht="12.75">
      <c r="A17" s="41" t="s">
        <v>204</v>
      </c>
      <c r="B17" s="7"/>
      <c r="C17" s="7"/>
      <c r="D17" s="27"/>
      <c r="E17" s="27"/>
      <c r="F17" s="12"/>
    </row>
    <row r="18" spans="1:6" ht="12.75">
      <c r="A18" s="41"/>
      <c r="B18" s="7" t="s">
        <v>13</v>
      </c>
      <c r="C18" s="7"/>
      <c r="D18" s="12">
        <v>39272</v>
      </c>
      <c r="E18" s="12"/>
      <c r="F18" s="12">
        <v>34803</v>
      </c>
    </row>
    <row r="19" spans="1:6" ht="12.75">
      <c r="A19" s="41"/>
      <c r="B19" s="7" t="s">
        <v>124</v>
      </c>
      <c r="C19" s="7"/>
      <c r="D19" s="12">
        <v>13176</v>
      </c>
      <c r="E19" s="12"/>
      <c r="F19" s="12">
        <v>12108</v>
      </c>
    </row>
    <row r="20" spans="1:6" ht="12.75">
      <c r="A20" s="41"/>
      <c r="B20" s="7" t="s">
        <v>306</v>
      </c>
      <c r="C20" s="7"/>
      <c r="D20" s="12">
        <v>15513</v>
      </c>
      <c r="E20" s="12"/>
      <c r="F20" s="12">
        <v>0</v>
      </c>
    </row>
    <row r="21" spans="1:6" ht="12.75">
      <c r="A21" s="41"/>
      <c r="B21" s="7" t="s">
        <v>145</v>
      </c>
      <c r="C21" s="7"/>
      <c r="D21" s="12">
        <v>31</v>
      </c>
      <c r="E21" s="12"/>
      <c r="F21" s="12">
        <v>826</v>
      </c>
    </row>
    <row r="22" spans="1:6" ht="12.75">
      <c r="A22" s="41"/>
      <c r="B22" s="7" t="s">
        <v>14</v>
      </c>
      <c r="C22" s="7"/>
      <c r="D22" s="12">
        <v>3643</v>
      </c>
      <c r="E22" s="12"/>
      <c r="F22" s="12">
        <v>2129</v>
      </c>
    </row>
    <row r="23" spans="1:6" ht="12.75">
      <c r="A23" s="41"/>
      <c r="B23" s="7"/>
      <c r="C23" s="7"/>
      <c r="D23" s="12"/>
      <c r="E23" s="12"/>
      <c r="F23" s="12"/>
    </row>
    <row r="24" spans="1:6" ht="12.75">
      <c r="A24" s="41"/>
      <c r="B24" s="7"/>
      <c r="C24" s="7"/>
      <c r="D24" s="39">
        <f>SUM(D18:D23)</f>
        <v>71635</v>
      </c>
      <c r="E24" s="12"/>
      <c r="F24" s="39">
        <f>SUM(F18:F23)</f>
        <v>49866</v>
      </c>
    </row>
    <row r="25" spans="1:6" ht="12.75">
      <c r="A25" s="41"/>
      <c r="B25" s="7"/>
      <c r="C25" s="7"/>
      <c r="D25" s="27"/>
      <c r="E25" s="12"/>
      <c r="F25" s="27"/>
    </row>
    <row r="26" spans="1:6" ht="12.75">
      <c r="A26" s="7" t="s">
        <v>210</v>
      </c>
      <c r="B26" s="7"/>
      <c r="C26" s="7"/>
      <c r="D26" s="27">
        <v>0</v>
      </c>
      <c r="E26" s="12"/>
      <c r="F26" s="27">
        <v>9252</v>
      </c>
    </row>
    <row r="27" spans="1:6" ht="12.75">
      <c r="A27" s="41"/>
      <c r="B27" s="7"/>
      <c r="C27" s="7"/>
      <c r="D27" s="27"/>
      <c r="E27" s="12"/>
      <c r="F27" s="27"/>
    </row>
    <row r="28" spans="1:6" ht="13.5" thickBot="1">
      <c r="A28" s="41" t="s">
        <v>104</v>
      </c>
      <c r="B28" s="7"/>
      <c r="C28" s="7"/>
      <c r="D28" s="13">
        <f>D15+D24+D26</f>
        <v>172392</v>
      </c>
      <c r="E28" s="12"/>
      <c r="F28" s="13">
        <f>F15+F24+F26</f>
        <v>163577</v>
      </c>
    </row>
    <row r="29" spans="1:6" ht="13.5" thickTop="1">
      <c r="A29" s="41"/>
      <c r="B29" s="7"/>
      <c r="C29" s="7"/>
      <c r="D29" s="27"/>
      <c r="E29" s="12"/>
      <c r="F29" s="27"/>
    </row>
    <row r="30" spans="1:6" ht="12.75">
      <c r="A30" s="8" t="s">
        <v>205</v>
      </c>
      <c r="D30" s="12"/>
      <c r="E30" s="12"/>
      <c r="F30" s="12"/>
    </row>
    <row r="31" spans="1:6" ht="12.75">
      <c r="A31" s="8" t="s">
        <v>206</v>
      </c>
      <c r="D31" s="12"/>
      <c r="E31" s="12"/>
      <c r="F31" s="12"/>
    </row>
    <row r="32" spans="2:6" ht="12.75">
      <c r="B32" s="2" t="s">
        <v>15</v>
      </c>
      <c r="D32" s="12">
        <f>Equity!B28</f>
        <v>21018</v>
      </c>
      <c r="E32" s="12"/>
      <c r="F32" s="12">
        <f>+Equity!B45</f>
        <v>84070</v>
      </c>
    </row>
    <row r="33" spans="2:6" ht="12.75">
      <c r="B33" s="2" t="s">
        <v>16</v>
      </c>
      <c r="D33" s="27">
        <f>+Equity!F28+Equity!H28+Equity!J28</f>
        <v>4002</v>
      </c>
      <c r="E33" s="12"/>
      <c r="F33" s="27">
        <v>-56821</v>
      </c>
    </row>
    <row r="34" spans="2:6" ht="12.75">
      <c r="B34" s="2" t="s">
        <v>121</v>
      </c>
      <c r="D34" s="27">
        <v>0</v>
      </c>
      <c r="E34" s="27"/>
      <c r="F34" s="27">
        <v>-39</v>
      </c>
    </row>
    <row r="35" spans="4:6" ht="12.75">
      <c r="D35" s="28"/>
      <c r="E35" s="27"/>
      <c r="F35" s="28"/>
    </row>
    <row r="36" spans="1:6" ht="12.75">
      <c r="A36" s="8" t="s">
        <v>207</v>
      </c>
      <c r="D36" s="39">
        <f>SUM(D32:D35)</f>
        <v>25020</v>
      </c>
      <c r="E36" s="12"/>
      <c r="F36" s="39">
        <f>SUM(F32:F35)</f>
        <v>27210</v>
      </c>
    </row>
    <row r="37" spans="4:6" ht="12.75">
      <c r="D37" s="12"/>
      <c r="E37" s="12"/>
      <c r="F37" s="12"/>
    </row>
    <row r="38" spans="4:6" ht="12.75">
      <c r="D38" s="12"/>
      <c r="E38" s="12"/>
      <c r="F38" s="12"/>
    </row>
    <row r="39" spans="1:6" ht="12.75">
      <c r="A39" s="8" t="s">
        <v>208</v>
      </c>
      <c r="D39" s="12"/>
      <c r="E39" s="12"/>
      <c r="F39" s="12"/>
    </row>
    <row r="40" spans="2:6" ht="12.75">
      <c r="B40" s="2" t="s">
        <v>122</v>
      </c>
      <c r="D40" s="12">
        <v>0</v>
      </c>
      <c r="E40" s="12"/>
      <c r="F40" s="12">
        <v>34208</v>
      </c>
    </row>
    <row r="41" spans="2:6" ht="12.75">
      <c r="B41" s="2" t="s">
        <v>123</v>
      </c>
      <c r="D41" s="12">
        <v>3906</v>
      </c>
      <c r="E41" s="12"/>
      <c r="F41" s="12">
        <v>4720</v>
      </c>
    </row>
    <row r="42" spans="4:6" ht="12.75">
      <c r="D42" s="12"/>
      <c r="E42" s="12"/>
      <c r="F42" s="12"/>
    </row>
    <row r="43" spans="4:6" ht="12.75">
      <c r="D43" s="39">
        <f>SUM(D40:D42)</f>
        <v>3906</v>
      </c>
      <c r="E43" s="12"/>
      <c r="F43" s="39">
        <f>SUM(F40:F42)</f>
        <v>38928</v>
      </c>
    </row>
    <row r="44" spans="1:6" ht="12.75">
      <c r="A44" s="8" t="s">
        <v>211</v>
      </c>
      <c r="D44" s="12"/>
      <c r="E44" s="12"/>
      <c r="F44" s="12"/>
    </row>
    <row r="45" spans="1:6" ht="12.75">
      <c r="A45" s="41"/>
      <c r="B45" s="7" t="s">
        <v>125</v>
      </c>
      <c r="C45" s="7"/>
      <c r="D45" s="12">
        <v>26402</v>
      </c>
      <c r="E45" s="12"/>
      <c r="F45" s="12">
        <v>27459</v>
      </c>
    </row>
    <row r="46" spans="1:6" ht="12.75">
      <c r="A46" s="41"/>
      <c r="B46" s="7" t="s">
        <v>307</v>
      </c>
      <c r="C46" s="7"/>
      <c r="D46" s="12">
        <v>15102</v>
      </c>
      <c r="E46" s="12"/>
      <c r="F46" s="12">
        <v>0</v>
      </c>
    </row>
    <row r="47" spans="1:6" ht="12.75">
      <c r="A47" s="41"/>
      <c r="B47" s="2" t="s">
        <v>122</v>
      </c>
      <c r="D47" s="12">
        <v>101962</v>
      </c>
      <c r="E47" s="12"/>
      <c r="F47" s="12">
        <v>69964</v>
      </c>
    </row>
    <row r="48" spans="2:6" ht="12.75">
      <c r="B48" s="2" t="s">
        <v>9</v>
      </c>
      <c r="D48" s="12">
        <v>0</v>
      </c>
      <c r="E48" s="12"/>
      <c r="F48" s="12">
        <v>16</v>
      </c>
    </row>
    <row r="49" spans="4:6" ht="12.75">
      <c r="D49" s="12"/>
      <c r="E49" s="12"/>
      <c r="F49" s="12"/>
    </row>
    <row r="50" spans="1:6" ht="12.75">
      <c r="A50" s="2"/>
      <c r="D50" s="39">
        <f>SUM(D45:D49)</f>
        <v>143466</v>
      </c>
      <c r="E50" s="12"/>
      <c r="F50" s="39">
        <f>SUM(F45:F49)</f>
        <v>97439</v>
      </c>
    </row>
    <row r="51" spans="4:6" ht="12.75">
      <c r="D51" s="39"/>
      <c r="E51" s="12"/>
      <c r="F51" s="39"/>
    </row>
    <row r="52" spans="1:6" ht="12.75">
      <c r="A52" s="8" t="s">
        <v>105</v>
      </c>
      <c r="D52" s="39">
        <f>+D50+D43</f>
        <v>147372</v>
      </c>
      <c r="E52" s="12"/>
      <c r="F52" s="39">
        <f>+F50+F43</f>
        <v>136367</v>
      </c>
    </row>
    <row r="53" spans="4:8" ht="12.75">
      <c r="D53" s="12"/>
      <c r="E53" s="12"/>
      <c r="F53" s="12"/>
      <c r="H53" s="40"/>
    </row>
    <row r="54" spans="1:8" ht="13.5" thickBot="1">
      <c r="A54" s="8" t="s">
        <v>106</v>
      </c>
      <c r="D54" s="13">
        <f>+D52+D36</f>
        <v>172392</v>
      </c>
      <c r="E54" s="12"/>
      <c r="F54" s="13">
        <f>+F52+F36</f>
        <v>163577</v>
      </c>
      <c r="H54" s="40"/>
    </row>
    <row r="55" spans="4:6" ht="13.5" thickTop="1">
      <c r="D55" s="27"/>
      <c r="E55" s="12"/>
      <c r="F55" s="27"/>
    </row>
    <row r="56" spans="2:6" ht="12.75">
      <c r="B56" s="8" t="s">
        <v>126</v>
      </c>
      <c r="C56" s="8"/>
      <c r="D56" s="12"/>
      <c r="E56" s="12"/>
      <c r="F56" s="12"/>
    </row>
    <row r="57" spans="2:6" ht="12.75">
      <c r="B57" s="8" t="s">
        <v>212</v>
      </c>
      <c r="C57" s="8"/>
      <c r="D57" s="58">
        <f>+D36/(D32*4)</f>
        <v>0.2976020553811019</v>
      </c>
      <c r="E57" s="12"/>
      <c r="F57" s="58">
        <f>+F36/F32</f>
        <v>0.3236588557154752</v>
      </c>
    </row>
    <row r="58" spans="2:6" ht="12.75">
      <c r="B58" s="8"/>
      <c r="C58" s="8"/>
      <c r="D58" s="58"/>
      <c r="E58" s="58"/>
      <c r="F58" s="58"/>
    </row>
    <row r="59" spans="4:6" ht="12.75">
      <c r="D59" s="70"/>
      <c r="F59" s="93"/>
    </row>
    <row r="60" ht="13.5">
      <c r="A60" s="4" t="s">
        <v>213</v>
      </c>
    </row>
    <row r="61" ht="13.5">
      <c r="A61" s="4" t="s">
        <v>214</v>
      </c>
    </row>
  </sheetData>
  <printOptions/>
  <pageMargins left="0.7480314960629921" right="0.11811023622047245" top="0.984251968503937" bottom="0.1968503937007874" header="0.5118110236220472" footer="0.5118110236220472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workbookViewId="0" topLeftCell="A1">
      <selection activeCell="D15" sqref="A14:D15"/>
    </sheetView>
  </sheetViews>
  <sheetFormatPr defaultColWidth="9.140625" defaultRowHeight="12.75"/>
  <cols>
    <col min="1" max="1" width="34.57421875" style="11" customWidth="1"/>
    <col min="2" max="2" width="12.7109375" style="11" customWidth="1"/>
    <col min="3" max="3" width="1.7109375" style="11" customWidth="1"/>
    <col min="4" max="4" width="12.7109375" style="11" customWidth="1"/>
    <col min="5" max="5" width="1.7109375" style="11" customWidth="1"/>
    <col min="6" max="6" width="12.7109375" style="11" customWidth="1"/>
    <col min="7" max="7" width="2.00390625" style="11" customWidth="1"/>
    <col min="8" max="8" width="10.8515625" style="11" customWidth="1"/>
    <col min="9" max="9" width="2.57421875" style="11" customWidth="1"/>
    <col min="10" max="10" width="14.00390625" style="11" customWidth="1"/>
    <col min="11" max="11" width="2.7109375" style="11" customWidth="1"/>
    <col min="12" max="12" width="12.7109375" style="11" customWidth="1"/>
    <col min="13" max="13" width="2.57421875" style="11" customWidth="1"/>
    <col min="14" max="14" width="9.140625" style="11" customWidth="1"/>
    <col min="15" max="15" width="2.28125" style="11" customWidth="1"/>
    <col min="16" max="16" width="11.00390625" style="11" customWidth="1"/>
    <col min="17" max="16384" width="9.140625" style="11" customWidth="1"/>
  </cols>
  <sheetData>
    <row r="1" spans="1:5" ht="18.75">
      <c r="A1" s="29" t="s">
        <v>135</v>
      </c>
      <c r="B1" s="15"/>
      <c r="C1" s="15"/>
      <c r="E1" s="15"/>
    </row>
    <row r="3" spans="1:5" ht="14.25">
      <c r="A3" s="15" t="s">
        <v>18</v>
      </c>
      <c r="B3" s="15"/>
      <c r="C3" s="15"/>
      <c r="E3" s="15"/>
    </row>
    <row r="4" spans="1:5" ht="14.25">
      <c r="A4" s="15" t="s">
        <v>254</v>
      </c>
      <c r="B4" s="15"/>
      <c r="C4" s="15"/>
      <c r="E4" s="15"/>
    </row>
    <row r="5" spans="1:5" ht="14.25">
      <c r="A5" s="11" t="s">
        <v>194</v>
      </c>
      <c r="B5" s="15"/>
      <c r="C5" s="15"/>
      <c r="E5" s="15"/>
    </row>
    <row r="7" spans="2:12" ht="12.75">
      <c r="B7" s="98" t="s">
        <v>139</v>
      </c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8:14" ht="12.75">
      <c r="H8" s="23"/>
      <c r="I8" s="23"/>
      <c r="J8" s="23" t="s">
        <v>101</v>
      </c>
      <c r="N8" s="23" t="s">
        <v>233</v>
      </c>
    </row>
    <row r="9" spans="2:16" ht="12.75">
      <c r="B9" s="23" t="s">
        <v>19</v>
      </c>
      <c r="C9" s="23"/>
      <c r="D9" s="23" t="s">
        <v>90</v>
      </c>
      <c r="E9" s="23"/>
      <c r="F9" s="23" t="s">
        <v>60</v>
      </c>
      <c r="G9" s="23"/>
      <c r="H9" s="23" t="s">
        <v>120</v>
      </c>
      <c r="I9" s="23"/>
      <c r="J9" s="23" t="s">
        <v>102</v>
      </c>
      <c r="K9" s="23"/>
      <c r="L9" s="23"/>
      <c r="N9" s="23" t="s">
        <v>234</v>
      </c>
      <c r="O9" s="23"/>
      <c r="P9" s="23" t="s">
        <v>22</v>
      </c>
    </row>
    <row r="10" spans="2:16" ht="12.75">
      <c r="B10" s="23" t="s">
        <v>20</v>
      </c>
      <c r="C10" s="23"/>
      <c r="D10" s="23" t="s">
        <v>91</v>
      </c>
      <c r="E10" s="23"/>
      <c r="F10" s="23" t="s">
        <v>61</v>
      </c>
      <c r="G10" s="23"/>
      <c r="H10" s="23" t="s">
        <v>21</v>
      </c>
      <c r="I10" s="23"/>
      <c r="J10" s="23" t="s">
        <v>103</v>
      </c>
      <c r="K10" s="23"/>
      <c r="L10" s="23" t="s">
        <v>22</v>
      </c>
      <c r="N10" s="23" t="s">
        <v>232</v>
      </c>
      <c r="O10" s="23"/>
      <c r="P10" s="23" t="s">
        <v>109</v>
      </c>
    </row>
    <row r="11" spans="2:16" ht="12.75">
      <c r="B11" s="30" t="s">
        <v>5</v>
      </c>
      <c r="C11" s="30"/>
      <c r="D11" s="30" t="s">
        <v>5</v>
      </c>
      <c r="E11" s="30"/>
      <c r="F11" s="30" t="s">
        <v>5</v>
      </c>
      <c r="G11" s="30"/>
      <c r="H11" s="30" t="s">
        <v>5</v>
      </c>
      <c r="I11" s="30"/>
      <c r="J11" s="30" t="s">
        <v>5</v>
      </c>
      <c r="K11" s="30"/>
      <c r="L11" s="30" t="s">
        <v>5</v>
      </c>
      <c r="N11" s="30" t="s">
        <v>5</v>
      </c>
      <c r="P11" s="30" t="s">
        <v>5</v>
      </c>
    </row>
    <row r="13" ht="12.75">
      <c r="A13" s="31" t="s">
        <v>260</v>
      </c>
    </row>
    <row r="14" ht="12.75">
      <c r="A14" s="32" t="s">
        <v>261</v>
      </c>
    </row>
    <row r="17" spans="1:16" ht="12.75">
      <c r="A17" s="11" t="s">
        <v>23</v>
      </c>
      <c r="B17" s="27"/>
      <c r="C17" s="12"/>
      <c r="D17" s="27"/>
      <c r="E17" s="12"/>
      <c r="F17" s="27"/>
      <c r="G17" s="12"/>
      <c r="H17" s="27"/>
      <c r="I17" s="12"/>
      <c r="J17" s="27"/>
      <c r="K17" s="12"/>
      <c r="L17" s="27"/>
      <c r="N17" s="27"/>
      <c r="P17" s="27"/>
    </row>
    <row r="18" spans="1:16" ht="12.75">
      <c r="A18" s="33" t="s">
        <v>150</v>
      </c>
      <c r="B18" s="12">
        <v>84070</v>
      </c>
      <c r="C18" s="12"/>
      <c r="D18" s="12">
        <v>-39</v>
      </c>
      <c r="E18" s="12"/>
      <c r="F18" s="12">
        <v>15374</v>
      </c>
      <c r="G18" s="12"/>
      <c r="H18" s="12">
        <v>11503</v>
      </c>
      <c r="I18" s="12"/>
      <c r="J18" s="12">
        <v>-83698</v>
      </c>
      <c r="K18" s="12"/>
      <c r="L18" s="12">
        <f>SUM(B18:J18)</f>
        <v>27210</v>
      </c>
      <c r="M18" s="12"/>
      <c r="N18" s="12">
        <v>0</v>
      </c>
      <c r="P18" s="12">
        <f aca="true" t="shared" si="0" ref="P18:P29">SUM(L18:N18)</f>
        <v>27210</v>
      </c>
    </row>
    <row r="19" spans="1:16" ht="12.75">
      <c r="A19" s="33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N19" s="12"/>
      <c r="P19" s="12"/>
    </row>
    <row r="20" spans="1:16" ht="12.75">
      <c r="A20" s="11" t="s">
        <v>231</v>
      </c>
      <c r="B20" s="12">
        <v>0</v>
      </c>
      <c r="C20" s="12"/>
      <c r="D20" s="12">
        <v>0</v>
      </c>
      <c r="E20" s="12"/>
      <c r="F20" s="12">
        <v>0</v>
      </c>
      <c r="G20" s="12"/>
      <c r="H20" s="12">
        <v>0</v>
      </c>
      <c r="I20" s="12"/>
      <c r="J20" s="12">
        <f>+Income!D38</f>
        <v>-2229</v>
      </c>
      <c r="K20" s="12"/>
      <c r="L20" s="12">
        <f>SUM(B20:K20)</f>
        <v>-2229</v>
      </c>
      <c r="N20" s="12">
        <v>0</v>
      </c>
      <c r="P20" s="12">
        <f t="shared" si="0"/>
        <v>-2229</v>
      </c>
    </row>
    <row r="21" spans="2:16" ht="12.7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N21" s="12"/>
      <c r="P21" s="12"/>
    </row>
    <row r="22" spans="1:16" ht="12.75">
      <c r="A22" s="11" t="s">
        <v>273</v>
      </c>
      <c r="B22" s="12">
        <v>-63052</v>
      </c>
      <c r="C22" s="12"/>
      <c r="D22" s="12">
        <v>0</v>
      </c>
      <c r="E22" s="12"/>
      <c r="F22" s="12">
        <v>0</v>
      </c>
      <c r="G22" s="12"/>
      <c r="H22" s="12">
        <v>0</v>
      </c>
      <c r="I22" s="12"/>
      <c r="J22" s="12">
        <f>-B22</f>
        <v>63052</v>
      </c>
      <c r="K22" s="12"/>
      <c r="L22" s="12">
        <f>SUM(B22:K22)</f>
        <v>0</v>
      </c>
      <c r="N22" s="12">
        <v>0</v>
      </c>
      <c r="P22" s="12">
        <f t="shared" si="0"/>
        <v>0</v>
      </c>
    </row>
    <row r="23" spans="2:16" ht="12.7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N23" s="12"/>
      <c r="P23" s="12"/>
    </row>
    <row r="24" spans="1:16" ht="12.75">
      <c r="A24" s="11" t="s">
        <v>230</v>
      </c>
      <c r="B24" s="12">
        <v>0</v>
      </c>
      <c r="C24" s="12"/>
      <c r="D24" s="12">
        <v>39</v>
      </c>
      <c r="E24" s="12"/>
      <c r="F24" s="12">
        <v>0</v>
      </c>
      <c r="G24" s="12"/>
      <c r="H24" s="12">
        <v>0</v>
      </c>
      <c r="I24" s="12"/>
      <c r="J24" s="12">
        <v>0</v>
      </c>
      <c r="K24" s="12"/>
      <c r="L24" s="12">
        <f>SUM(B24:K24)</f>
        <v>39</v>
      </c>
      <c r="N24" s="12">
        <v>0</v>
      </c>
      <c r="P24" s="12">
        <f t="shared" si="0"/>
        <v>39</v>
      </c>
    </row>
    <row r="25" spans="2:16" ht="12.7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N25" s="12"/>
      <c r="P25" s="12"/>
    </row>
    <row r="26" spans="1:16" ht="12.75">
      <c r="A26" s="11" t="s">
        <v>308</v>
      </c>
      <c r="B26" s="27">
        <v>0</v>
      </c>
      <c r="C26" s="12"/>
      <c r="D26" s="27">
        <v>0</v>
      </c>
      <c r="E26" s="12"/>
      <c r="F26" s="27">
        <v>0</v>
      </c>
      <c r="G26" s="27"/>
      <c r="H26" s="27">
        <v>-68</v>
      </c>
      <c r="I26" s="27"/>
      <c r="J26" s="27">
        <v>68</v>
      </c>
      <c r="K26" s="27"/>
      <c r="L26" s="12">
        <f>SUM(B26:K26)</f>
        <v>0</v>
      </c>
      <c r="N26" s="27">
        <v>0</v>
      </c>
      <c r="P26" s="12">
        <f>SUM(L26:N26)</f>
        <v>0</v>
      </c>
    </row>
    <row r="27" spans="1:16" ht="12.75">
      <c r="A27" s="3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N27" s="12"/>
      <c r="P27" s="12"/>
    </row>
    <row r="28" spans="1:16" ht="12.75">
      <c r="A28" s="11" t="s">
        <v>24</v>
      </c>
      <c r="B28" s="96">
        <f>SUM(B18:B27)</f>
        <v>21018</v>
      </c>
      <c r="C28" s="12"/>
      <c r="D28" s="96">
        <f>SUM(D18:D27)</f>
        <v>0</v>
      </c>
      <c r="E28" s="12"/>
      <c r="F28" s="96">
        <f>SUM(F18:F27)</f>
        <v>15374</v>
      </c>
      <c r="G28" s="34"/>
      <c r="H28" s="96">
        <f>SUM(H18:H27)</f>
        <v>11435</v>
      </c>
      <c r="I28" s="34"/>
      <c r="J28" s="96">
        <f>SUM(J18:J27)</f>
        <v>-22807</v>
      </c>
      <c r="K28" s="34"/>
      <c r="L28" s="96">
        <f>SUM(L18:L27)</f>
        <v>25020</v>
      </c>
      <c r="N28" s="96">
        <f>SUM(N18:N27)</f>
        <v>0</v>
      </c>
      <c r="P28" s="96">
        <f t="shared" si="0"/>
        <v>25020</v>
      </c>
    </row>
    <row r="29" spans="1:16" ht="13.5" thickBot="1">
      <c r="A29" s="33" t="s">
        <v>261</v>
      </c>
      <c r="B29" s="97"/>
      <c r="C29" s="12"/>
      <c r="D29" s="97"/>
      <c r="E29" s="12"/>
      <c r="F29" s="97"/>
      <c r="G29" s="34"/>
      <c r="H29" s="97"/>
      <c r="I29" s="34"/>
      <c r="J29" s="97"/>
      <c r="K29" s="34"/>
      <c r="L29" s="97"/>
      <c r="N29" s="97"/>
      <c r="P29" s="97">
        <f t="shared" si="0"/>
        <v>0</v>
      </c>
    </row>
    <row r="30" spans="2:12" ht="13.5" thickTop="1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2:12" ht="12.7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ht="12.75">
      <c r="A32" s="31" t="s">
        <v>260</v>
      </c>
    </row>
    <row r="33" ht="12.75">
      <c r="A33" s="32" t="s">
        <v>262</v>
      </c>
    </row>
    <row r="36" spans="1:16" ht="12.75">
      <c r="A36" s="11" t="s">
        <v>23</v>
      </c>
      <c r="B36" s="27"/>
      <c r="C36" s="12"/>
      <c r="D36" s="27"/>
      <c r="E36" s="12"/>
      <c r="F36" s="27"/>
      <c r="G36" s="12"/>
      <c r="H36" s="27"/>
      <c r="I36" s="12"/>
      <c r="J36" s="27"/>
      <c r="K36" s="12"/>
      <c r="L36" s="27"/>
      <c r="N36" s="27"/>
      <c r="P36" s="27"/>
    </row>
    <row r="37" spans="1:16" ht="12.75">
      <c r="A37" s="33" t="s">
        <v>138</v>
      </c>
      <c r="B37" s="12">
        <v>84070</v>
      </c>
      <c r="C37" s="12"/>
      <c r="D37" s="12">
        <v>-39</v>
      </c>
      <c r="E37" s="12"/>
      <c r="F37" s="12">
        <v>15374</v>
      </c>
      <c r="G37" s="12"/>
      <c r="H37" s="12">
        <v>11571</v>
      </c>
      <c r="I37" s="12"/>
      <c r="J37" s="12">
        <v>-75930</v>
      </c>
      <c r="K37" s="12"/>
      <c r="L37" s="12">
        <f>SUM(B37:J37)</f>
        <v>35046</v>
      </c>
      <c r="M37" s="12"/>
      <c r="N37" s="12">
        <v>2180</v>
      </c>
      <c r="P37" s="12">
        <f>SUM(L37:N37)</f>
        <v>37226</v>
      </c>
    </row>
    <row r="38" spans="1:16" ht="12.75">
      <c r="A38" s="33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N38" s="12"/>
      <c r="P38" s="12"/>
    </row>
    <row r="39" spans="1:16" ht="12.75">
      <c r="A39" s="11" t="s">
        <v>231</v>
      </c>
      <c r="B39" s="12">
        <v>0</v>
      </c>
      <c r="C39" s="12"/>
      <c r="D39" s="12">
        <v>0</v>
      </c>
      <c r="E39" s="12"/>
      <c r="F39" s="12">
        <v>0</v>
      </c>
      <c r="G39" s="12"/>
      <c r="H39" s="12">
        <v>0</v>
      </c>
      <c r="I39" s="12"/>
      <c r="J39" s="12">
        <f>+Income!E38</f>
        <v>-7836</v>
      </c>
      <c r="K39" s="12"/>
      <c r="L39" s="12">
        <f>SUM(B39:K39)</f>
        <v>-7836</v>
      </c>
      <c r="N39" s="12">
        <v>-1983</v>
      </c>
      <c r="P39" s="12">
        <f>SUM(L39:N39)</f>
        <v>-9819</v>
      </c>
    </row>
    <row r="40" spans="1:16" ht="12.75">
      <c r="A40" s="33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N40" s="12"/>
      <c r="P40" s="12"/>
    </row>
    <row r="41" spans="1:16" ht="12.75">
      <c r="A41" s="11" t="s">
        <v>216</v>
      </c>
      <c r="B41" s="12">
        <v>0</v>
      </c>
      <c r="C41" s="12"/>
      <c r="D41" s="12">
        <v>0</v>
      </c>
      <c r="E41" s="12"/>
      <c r="F41" s="12">
        <v>0</v>
      </c>
      <c r="G41" s="12"/>
      <c r="H41" s="12">
        <v>0</v>
      </c>
      <c r="I41" s="12"/>
      <c r="J41" s="12">
        <v>0</v>
      </c>
      <c r="K41" s="12"/>
      <c r="L41" s="12">
        <f>SUM(B41:K41)</f>
        <v>0</v>
      </c>
      <c r="N41" s="12">
        <v>-197</v>
      </c>
      <c r="P41" s="12">
        <f>SUM(L41:N41)</f>
        <v>-197</v>
      </c>
    </row>
    <row r="42" spans="2:16" ht="12.7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12"/>
      <c r="M42" s="26"/>
      <c r="N42" s="27"/>
      <c r="O42" s="26"/>
      <c r="P42" s="12"/>
    </row>
    <row r="43" spans="1:16" ht="12.75">
      <c r="A43" s="11" t="s">
        <v>308</v>
      </c>
      <c r="B43" s="27">
        <v>0</v>
      </c>
      <c r="C43" s="12"/>
      <c r="D43" s="27">
        <v>0</v>
      </c>
      <c r="E43" s="12"/>
      <c r="F43" s="27">
        <v>0</v>
      </c>
      <c r="G43" s="27"/>
      <c r="H43" s="27">
        <v>-68</v>
      </c>
      <c r="I43" s="27"/>
      <c r="J43" s="27">
        <v>68</v>
      </c>
      <c r="K43" s="27"/>
      <c r="L43" s="12">
        <f>SUM(B43:K43)</f>
        <v>0</v>
      </c>
      <c r="N43" s="27">
        <v>0</v>
      </c>
      <c r="P43" s="12">
        <f>SUM(L43:N43)</f>
        <v>0</v>
      </c>
    </row>
    <row r="44" spans="2:16" ht="12.75">
      <c r="B44" s="27"/>
      <c r="C44" s="12"/>
      <c r="D44" s="27"/>
      <c r="E44" s="12"/>
      <c r="F44" s="27"/>
      <c r="G44" s="27"/>
      <c r="H44" s="27"/>
      <c r="I44" s="27"/>
      <c r="J44" s="27"/>
      <c r="K44" s="27"/>
      <c r="L44" s="27"/>
      <c r="N44" s="27"/>
      <c r="P44" s="27"/>
    </row>
    <row r="45" spans="1:16" ht="12.75">
      <c r="A45" s="11" t="s">
        <v>24</v>
      </c>
      <c r="B45" s="96">
        <f>SUM(B37:B44)</f>
        <v>84070</v>
      </c>
      <c r="C45" s="12"/>
      <c r="D45" s="96">
        <f>SUM(D37:D44)</f>
        <v>-39</v>
      </c>
      <c r="E45" s="12"/>
      <c r="F45" s="96">
        <f>SUM(F37:F44)</f>
        <v>15374</v>
      </c>
      <c r="G45" s="34"/>
      <c r="H45" s="96">
        <f>SUM(H37:H44)</f>
        <v>11503</v>
      </c>
      <c r="I45" s="34"/>
      <c r="J45" s="96">
        <f>SUM(J37:J44)</f>
        <v>-83698</v>
      </c>
      <c r="K45" s="34"/>
      <c r="L45" s="96">
        <f>SUM(L37:L44)</f>
        <v>27210</v>
      </c>
      <c r="N45" s="96">
        <f>SUM(N37:N44)</f>
        <v>0</v>
      </c>
      <c r="P45" s="96">
        <f>SUM(L45:N45)</f>
        <v>27210</v>
      </c>
    </row>
    <row r="46" spans="1:16" ht="13.5" thickBot="1">
      <c r="A46" s="33" t="s">
        <v>262</v>
      </c>
      <c r="B46" s="97"/>
      <c r="C46" s="12"/>
      <c r="D46" s="97"/>
      <c r="E46" s="12"/>
      <c r="F46" s="97"/>
      <c r="G46" s="34"/>
      <c r="H46" s="97"/>
      <c r="I46" s="34"/>
      <c r="J46" s="97"/>
      <c r="K46" s="34"/>
      <c r="L46" s="97"/>
      <c r="N46" s="97"/>
      <c r="P46" s="97">
        <f>SUM(L46:N46)</f>
        <v>0</v>
      </c>
    </row>
    <row r="47" ht="13.5" thickTop="1"/>
    <row r="48" ht="13.5">
      <c r="A48" s="35" t="s">
        <v>149</v>
      </c>
    </row>
    <row r="49" ht="13.5">
      <c r="A49" s="35"/>
    </row>
  </sheetData>
  <mergeCells count="17">
    <mergeCell ref="B45:B46"/>
    <mergeCell ref="B7:L7"/>
    <mergeCell ref="N28:N29"/>
    <mergeCell ref="P28:P29"/>
    <mergeCell ref="L28:L29"/>
    <mergeCell ref="F28:F29"/>
    <mergeCell ref="J28:J29"/>
    <mergeCell ref="B28:B29"/>
    <mergeCell ref="D28:D29"/>
    <mergeCell ref="H28:H29"/>
    <mergeCell ref="L45:L46"/>
    <mergeCell ref="N45:N46"/>
    <mergeCell ref="P45:P46"/>
    <mergeCell ref="D45:D46"/>
    <mergeCell ref="F45:F46"/>
    <mergeCell ref="H45:H46"/>
    <mergeCell ref="J45:J46"/>
  </mergeCell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workbookViewId="0" topLeftCell="A1">
      <selection activeCell="E45" sqref="E45"/>
    </sheetView>
  </sheetViews>
  <sheetFormatPr defaultColWidth="9.140625" defaultRowHeight="12.75"/>
  <cols>
    <col min="1" max="1" width="3.7109375" style="2" customWidth="1"/>
    <col min="2" max="2" width="55.7109375" style="2" customWidth="1"/>
    <col min="3" max="3" width="15.7109375" style="11" customWidth="1"/>
    <col min="4" max="4" width="2.7109375" style="2" customWidth="1"/>
    <col min="5" max="5" width="15.7109375" style="11" customWidth="1"/>
    <col min="6" max="16384" width="9.140625" style="2" customWidth="1"/>
  </cols>
  <sheetData>
    <row r="1" spans="1:4" ht="18.75">
      <c r="A1" s="10" t="s">
        <v>135</v>
      </c>
      <c r="D1" s="7"/>
    </row>
    <row r="2" ht="12.75">
      <c r="D2" s="7"/>
    </row>
    <row r="3" spans="1:4" ht="14.25">
      <c r="A3" s="1" t="s">
        <v>196</v>
      </c>
      <c r="D3" s="7"/>
    </row>
    <row r="4" spans="1:4" ht="14.25">
      <c r="A4" s="1" t="s">
        <v>254</v>
      </c>
      <c r="D4" s="7"/>
    </row>
    <row r="5" spans="1:4" ht="12.75">
      <c r="A5" s="2" t="s">
        <v>194</v>
      </c>
      <c r="D5" s="7"/>
    </row>
    <row r="6" spans="1:4" ht="14.25">
      <c r="A6" s="1"/>
      <c r="D6" s="7"/>
    </row>
    <row r="7" spans="3:5" ht="12.75">
      <c r="C7" s="37" t="s">
        <v>152</v>
      </c>
      <c r="D7" s="14"/>
      <c r="E7" s="37" t="s">
        <v>137</v>
      </c>
    </row>
    <row r="8" spans="3:5" ht="12.75">
      <c r="C8" s="38" t="s">
        <v>263</v>
      </c>
      <c r="D8" s="5"/>
      <c r="E8" s="38" t="s">
        <v>263</v>
      </c>
    </row>
    <row r="9" spans="3:5" ht="12.75">
      <c r="C9" s="38" t="s">
        <v>255</v>
      </c>
      <c r="D9" s="5"/>
      <c r="E9" s="38" t="s">
        <v>256</v>
      </c>
    </row>
    <row r="10" spans="3:5" ht="12.75">
      <c r="C10" s="30" t="s">
        <v>5</v>
      </c>
      <c r="D10" s="6"/>
      <c r="E10" s="30" t="s">
        <v>5</v>
      </c>
    </row>
    <row r="11" ht="12.75">
      <c r="D11" s="7"/>
    </row>
    <row r="12" spans="1:5" ht="12.75">
      <c r="A12" s="2" t="s">
        <v>113</v>
      </c>
      <c r="C12" s="12">
        <v>-2951</v>
      </c>
      <c r="D12" s="9"/>
      <c r="E12" s="12">
        <v>-8188</v>
      </c>
    </row>
    <row r="13" spans="3:5" ht="12.75">
      <c r="C13" s="12"/>
      <c r="D13" s="9"/>
      <c r="E13" s="12"/>
    </row>
    <row r="14" spans="1:5" ht="12.75">
      <c r="A14" s="2" t="s">
        <v>69</v>
      </c>
      <c r="C14" s="12"/>
      <c r="D14" s="9"/>
      <c r="E14" s="12"/>
    </row>
    <row r="15" spans="2:5" ht="12.75">
      <c r="B15" s="2" t="s">
        <v>133</v>
      </c>
      <c r="C15" s="12">
        <v>14407</v>
      </c>
      <c r="D15" s="9"/>
      <c r="E15" s="12">
        <v>14630</v>
      </c>
    </row>
    <row r="16" spans="3:5" ht="12.75">
      <c r="C16" s="28"/>
      <c r="D16" s="9"/>
      <c r="E16" s="28"/>
    </row>
    <row r="17" spans="1:5" ht="12.75">
      <c r="A17" s="2" t="s">
        <v>63</v>
      </c>
      <c r="C17" s="12">
        <f>SUM(C12:C15)</f>
        <v>11456</v>
      </c>
      <c r="D17" s="9"/>
      <c r="E17" s="12">
        <f>SUM(E12:E15)</f>
        <v>6442</v>
      </c>
    </row>
    <row r="18" spans="3:5" ht="12.75">
      <c r="C18" s="12"/>
      <c r="D18" s="9"/>
      <c r="E18" s="12"/>
    </row>
    <row r="19" spans="1:5" ht="12.75">
      <c r="A19" s="2" t="s">
        <v>27</v>
      </c>
      <c r="C19" s="12"/>
      <c r="D19" s="9"/>
      <c r="E19" s="12"/>
    </row>
    <row r="20" spans="2:5" ht="12.75">
      <c r="B20" s="2" t="s">
        <v>25</v>
      </c>
      <c r="C20" s="12">
        <v>-21134</v>
      </c>
      <c r="D20" s="9"/>
      <c r="E20" s="12">
        <v>1599</v>
      </c>
    </row>
    <row r="21" spans="2:5" ht="12.75">
      <c r="B21" s="2" t="s">
        <v>26</v>
      </c>
      <c r="C21" s="12">
        <v>18743</v>
      </c>
      <c r="D21" s="9"/>
      <c r="E21" s="12">
        <v>-6897</v>
      </c>
    </row>
    <row r="22" spans="3:5" ht="12.75">
      <c r="C22" s="28"/>
      <c r="D22" s="9"/>
      <c r="E22" s="28"/>
    </row>
    <row r="23" spans="1:5" ht="12.75">
      <c r="A23" s="2" t="s">
        <v>82</v>
      </c>
      <c r="C23" s="27">
        <f>SUM(C17:C21)</f>
        <v>9065</v>
      </c>
      <c r="D23" s="9"/>
      <c r="E23" s="27">
        <f>SUM(E17:E21)</f>
        <v>1144</v>
      </c>
    </row>
    <row r="24" spans="3:5" ht="12.75">
      <c r="C24" s="12"/>
      <c r="D24" s="9"/>
      <c r="E24" s="12"/>
    </row>
    <row r="25" spans="1:5" ht="12.75">
      <c r="A25" s="2" t="s">
        <v>28</v>
      </c>
      <c r="C25" s="12">
        <v>-32</v>
      </c>
      <c r="D25" s="9"/>
      <c r="E25" s="12">
        <v>-141</v>
      </c>
    </row>
    <row r="26" spans="1:5" ht="12.75">
      <c r="A26" s="2" t="s">
        <v>144</v>
      </c>
      <c r="C26" s="12">
        <v>803</v>
      </c>
      <c r="D26" s="9"/>
      <c r="E26" s="12">
        <v>0</v>
      </c>
    </row>
    <row r="27" spans="3:5" ht="12.75">
      <c r="C27" s="28"/>
      <c r="D27" s="9"/>
      <c r="E27" s="28"/>
    </row>
    <row r="28" spans="1:5" ht="12.75">
      <c r="A28" s="2" t="s">
        <v>64</v>
      </c>
      <c r="C28" s="39">
        <f>SUM(C23:C27)</f>
        <v>9836</v>
      </c>
      <c r="D28" s="9"/>
      <c r="E28" s="39">
        <f>SUM(E23:E27)</f>
        <v>1003</v>
      </c>
    </row>
    <row r="29" spans="3:5" ht="12.75">
      <c r="C29" s="12"/>
      <c r="D29" s="9"/>
      <c r="E29" s="12"/>
    </row>
    <row r="30" spans="1:5" ht="12.75">
      <c r="A30" s="2" t="s">
        <v>70</v>
      </c>
      <c r="C30" s="12"/>
      <c r="D30" s="9"/>
      <c r="E30" s="12"/>
    </row>
    <row r="31" spans="2:5" ht="12.75">
      <c r="B31" s="2" t="s">
        <v>142</v>
      </c>
      <c r="C31" s="12">
        <v>0</v>
      </c>
      <c r="D31" s="9"/>
      <c r="E31" s="12">
        <v>1522</v>
      </c>
    </row>
    <row r="32" spans="2:5" ht="12.75">
      <c r="B32" s="2" t="s">
        <v>31</v>
      </c>
      <c r="C32" s="12">
        <v>-2746</v>
      </c>
      <c r="D32" s="9"/>
      <c r="E32" s="12">
        <v>-1945</v>
      </c>
    </row>
    <row r="33" spans="2:5" ht="12.75">
      <c r="B33" s="2" t="s">
        <v>32</v>
      </c>
      <c r="C33" s="12">
        <v>755</v>
      </c>
      <c r="D33" s="9"/>
      <c r="E33" s="12">
        <v>136</v>
      </c>
    </row>
    <row r="34" spans="2:5" ht="12.75">
      <c r="B34" s="2" t="s">
        <v>309</v>
      </c>
      <c r="C34" s="12">
        <v>10600</v>
      </c>
      <c r="D34" s="9"/>
      <c r="E34" s="12">
        <v>0</v>
      </c>
    </row>
    <row r="35" spans="2:5" ht="12.75">
      <c r="B35" s="2" t="s">
        <v>30</v>
      </c>
      <c r="C35" s="12">
        <v>15</v>
      </c>
      <c r="D35" s="9"/>
      <c r="E35" s="12">
        <v>2</v>
      </c>
    </row>
    <row r="36" spans="3:5" ht="12.75">
      <c r="C36" s="12"/>
      <c r="D36" s="9"/>
      <c r="E36" s="12"/>
    </row>
    <row r="37" spans="1:5" ht="12.75">
      <c r="A37" s="2" t="s">
        <v>65</v>
      </c>
      <c r="C37" s="39">
        <f>SUM(C31:C36)</f>
        <v>8624</v>
      </c>
      <c r="D37" s="9"/>
      <c r="E37" s="39">
        <f>SUM(E31:E36)</f>
        <v>-285</v>
      </c>
    </row>
    <row r="38" spans="3:5" ht="12.75">
      <c r="C38" s="12"/>
      <c r="D38" s="9"/>
      <c r="E38" s="12"/>
    </row>
    <row r="39" spans="1:5" ht="12.75">
      <c r="A39" s="2" t="s">
        <v>71</v>
      </c>
      <c r="C39" s="12"/>
      <c r="D39" s="9"/>
      <c r="E39" s="12"/>
    </row>
    <row r="40" spans="2:5" ht="12.75">
      <c r="B40" s="2" t="s">
        <v>33</v>
      </c>
      <c r="C40" s="12">
        <f>-6789-628</f>
        <v>-7417</v>
      </c>
      <c r="D40" s="9"/>
      <c r="E40" s="12">
        <f>-12013-233+9636</f>
        <v>-2610</v>
      </c>
    </row>
    <row r="41" spans="2:5" ht="12.75">
      <c r="B41" s="2" t="s">
        <v>136</v>
      </c>
      <c r="C41" s="12">
        <v>0</v>
      </c>
      <c r="D41" s="9"/>
      <c r="E41" s="12">
        <v>4417</v>
      </c>
    </row>
    <row r="42" spans="2:5" ht="12.75">
      <c r="B42" s="2" t="s">
        <v>274</v>
      </c>
      <c r="C42" s="12">
        <v>541</v>
      </c>
      <c r="D42" s="9"/>
      <c r="E42" s="12">
        <v>0</v>
      </c>
    </row>
    <row r="43" spans="2:5" ht="12.75">
      <c r="B43" s="2" t="s">
        <v>29</v>
      </c>
      <c r="C43" s="12">
        <v>-9568</v>
      </c>
      <c r="D43" s="9"/>
      <c r="E43" s="12">
        <v>-7476</v>
      </c>
    </row>
    <row r="44" spans="2:5" ht="12.75">
      <c r="B44" s="2" t="s">
        <v>235</v>
      </c>
      <c r="C44" s="12">
        <v>0</v>
      </c>
      <c r="D44" s="9"/>
      <c r="E44" s="12">
        <v>-197</v>
      </c>
    </row>
    <row r="45" spans="2:5" ht="12.75">
      <c r="B45" s="2" t="s">
        <v>160</v>
      </c>
      <c r="C45" s="12">
        <v>10</v>
      </c>
      <c r="D45" s="9"/>
      <c r="E45" s="12">
        <v>0</v>
      </c>
    </row>
    <row r="46" spans="2:5" ht="12.75">
      <c r="B46" s="2" t="s">
        <v>77</v>
      </c>
      <c r="C46" s="12">
        <v>220</v>
      </c>
      <c r="D46" s="9"/>
      <c r="E46" s="12">
        <v>4</v>
      </c>
    </row>
    <row r="47" spans="3:5" ht="12.75">
      <c r="C47" s="12"/>
      <c r="D47" s="9"/>
      <c r="E47" s="12"/>
    </row>
    <row r="48" spans="1:5" ht="12.75">
      <c r="A48" s="2" t="s">
        <v>66</v>
      </c>
      <c r="C48" s="39">
        <f>SUM(C40:C47)</f>
        <v>-16214</v>
      </c>
      <c r="D48" s="9"/>
      <c r="E48" s="39">
        <f>SUM(E40:E47)</f>
        <v>-5862</v>
      </c>
    </row>
    <row r="49" spans="3:5" ht="12.75">
      <c r="C49" s="12"/>
      <c r="D49" s="9"/>
      <c r="E49" s="12"/>
    </row>
    <row r="50" spans="1:5" ht="12.75">
      <c r="A50" s="2" t="s">
        <v>67</v>
      </c>
      <c r="C50" s="12">
        <f>C28+C37+C48</f>
        <v>2246</v>
      </c>
      <c r="D50" s="9"/>
      <c r="E50" s="12">
        <f>E28+E37+E48</f>
        <v>-5144</v>
      </c>
    </row>
    <row r="51" spans="3:5" ht="12.75">
      <c r="C51" s="12"/>
      <c r="D51" s="9"/>
      <c r="E51" s="12"/>
    </row>
    <row r="52" spans="1:5" ht="12.75">
      <c r="A52" s="2" t="s">
        <v>34</v>
      </c>
      <c r="C52" s="12">
        <v>-4492</v>
      </c>
      <c r="D52" s="9"/>
      <c r="E52" s="12">
        <v>652</v>
      </c>
    </row>
    <row r="53" spans="3:5" ht="12.75">
      <c r="C53" s="12"/>
      <c r="D53" s="9"/>
      <c r="E53" s="12"/>
    </row>
    <row r="54" spans="1:5" ht="13.5" thickBot="1">
      <c r="A54" s="2" t="s">
        <v>68</v>
      </c>
      <c r="C54" s="13">
        <f>C50+C52</f>
        <v>-2246</v>
      </c>
      <c r="D54" s="9"/>
      <c r="E54" s="13">
        <f>E50+E52</f>
        <v>-4492</v>
      </c>
    </row>
    <row r="55" spans="3:5" ht="13.5" thickTop="1">
      <c r="C55" s="12"/>
      <c r="D55" s="9"/>
      <c r="E55" s="12"/>
    </row>
    <row r="56" spans="1:5" ht="12.75">
      <c r="A56" s="2" t="s">
        <v>95</v>
      </c>
      <c r="C56" s="12"/>
      <c r="D56" s="9"/>
      <c r="E56" s="12"/>
    </row>
    <row r="57" spans="3:5" ht="12.75">
      <c r="C57" s="12"/>
      <c r="D57" s="9"/>
      <c r="E57" s="12"/>
    </row>
    <row r="58" spans="1:5" ht="12.75">
      <c r="A58" s="2" t="s">
        <v>84</v>
      </c>
      <c r="C58" s="12">
        <v>3593</v>
      </c>
      <c r="D58" s="9"/>
      <c r="E58" s="12">
        <v>1859</v>
      </c>
    </row>
    <row r="59" spans="1:5" ht="12.75">
      <c r="A59" s="2" t="s">
        <v>141</v>
      </c>
      <c r="C59" s="28">
        <v>50</v>
      </c>
      <c r="D59" s="9"/>
      <c r="E59" s="28">
        <v>270</v>
      </c>
    </row>
    <row r="60" spans="1:5" ht="12.75">
      <c r="A60" s="2" t="s">
        <v>87</v>
      </c>
      <c r="C60" s="12">
        <f>SUM(C58:C59)</f>
        <v>3643</v>
      </c>
      <c r="D60" s="9"/>
      <c r="E60" s="12">
        <f>SUM(E58:E59)</f>
        <v>2129</v>
      </c>
    </row>
    <row r="61" spans="1:5" ht="12.75">
      <c r="A61" s="2" t="s">
        <v>85</v>
      </c>
      <c r="C61" s="12">
        <v>-5839</v>
      </c>
      <c r="D61" s="9"/>
      <c r="E61" s="12">
        <v>-6351</v>
      </c>
    </row>
    <row r="62" spans="1:5" ht="12.75">
      <c r="A62" s="2" t="s">
        <v>86</v>
      </c>
      <c r="C62" s="12">
        <v>-50</v>
      </c>
      <c r="D62" s="9"/>
      <c r="E62" s="12">
        <v>-270</v>
      </c>
    </row>
    <row r="63" spans="3:5" ht="13.5" thickBot="1">
      <c r="C63" s="13">
        <f>SUM(C60:C62)</f>
        <v>-2246</v>
      </c>
      <c r="D63" s="9"/>
      <c r="E63" s="13">
        <f>SUM(E60:E62)</f>
        <v>-4492</v>
      </c>
    </row>
    <row r="64" spans="3:5" ht="13.5" thickTop="1">
      <c r="C64" s="12"/>
      <c r="D64" s="9"/>
      <c r="E64" s="12"/>
    </row>
    <row r="65" spans="1:4" ht="13.5">
      <c r="A65" s="4" t="s">
        <v>215</v>
      </c>
      <c r="D65" s="7"/>
    </row>
    <row r="66" spans="1:4" ht="13.5">
      <c r="A66" s="4" t="s">
        <v>151</v>
      </c>
      <c r="D66" s="7"/>
    </row>
    <row r="67" ht="12.75">
      <c r="D67" s="7"/>
    </row>
    <row r="68" ht="12.75">
      <c r="D68" s="7"/>
    </row>
    <row r="69" ht="12.75">
      <c r="D69" s="7"/>
    </row>
    <row r="70" ht="12.75">
      <c r="D70" s="7"/>
    </row>
    <row r="71" ht="12.75">
      <c r="D71" s="7"/>
    </row>
    <row r="72" ht="12.75">
      <c r="D72" s="7"/>
    </row>
    <row r="73" ht="12.75">
      <c r="D73" s="7"/>
    </row>
    <row r="74" ht="12.75">
      <c r="D74" s="7"/>
    </row>
    <row r="75" ht="12.75">
      <c r="D75" s="7"/>
    </row>
    <row r="76" ht="12.75">
      <c r="D76" s="7"/>
    </row>
    <row r="77" ht="12.75">
      <c r="D77" s="7"/>
    </row>
    <row r="78" ht="12.75">
      <c r="D78" s="7"/>
    </row>
    <row r="79" ht="12.75">
      <c r="D79" s="7"/>
    </row>
    <row r="80" ht="12.75">
      <c r="D80" s="7"/>
    </row>
    <row r="81" ht="12.75">
      <c r="D81" s="7"/>
    </row>
    <row r="82" ht="12.75">
      <c r="D82" s="7"/>
    </row>
    <row r="83" ht="12.75">
      <c r="D83" s="7"/>
    </row>
    <row r="84" ht="12.75">
      <c r="D84" s="7"/>
    </row>
    <row r="85" ht="12.75">
      <c r="D85" s="7"/>
    </row>
    <row r="86" ht="12.75">
      <c r="D86" s="7"/>
    </row>
    <row r="87" ht="12.75">
      <c r="D87" s="7"/>
    </row>
    <row r="88" ht="12.75">
      <c r="D88" s="7"/>
    </row>
    <row r="89" ht="12.75">
      <c r="D89" s="7"/>
    </row>
    <row r="90" ht="12.75">
      <c r="D90" s="7"/>
    </row>
    <row r="91" ht="12.75">
      <c r="D91" s="7"/>
    </row>
    <row r="92" ht="12.75">
      <c r="D92" s="7"/>
    </row>
    <row r="93" ht="12.75">
      <c r="D93" s="7"/>
    </row>
    <row r="94" ht="12.75">
      <c r="D94" s="7"/>
    </row>
    <row r="95" ht="12.75">
      <c r="D95" s="7"/>
    </row>
    <row r="96" ht="12.75">
      <c r="D96" s="7"/>
    </row>
    <row r="97" ht="12.75">
      <c r="D97" s="7"/>
    </row>
    <row r="98" ht="12.75">
      <c r="D98" s="7"/>
    </row>
    <row r="99" ht="12.75">
      <c r="D99" s="7"/>
    </row>
    <row r="100" ht="12.75">
      <c r="D100" s="7"/>
    </row>
    <row r="101" ht="12.75">
      <c r="D101" s="7"/>
    </row>
    <row r="102" ht="12.75">
      <c r="D102" s="7"/>
    </row>
    <row r="103" ht="12.75">
      <c r="D103" s="7"/>
    </row>
    <row r="104" ht="12.75">
      <c r="D104" s="7"/>
    </row>
    <row r="105" ht="12.75">
      <c r="D105" s="7"/>
    </row>
    <row r="106" ht="12.75">
      <c r="D106" s="7"/>
    </row>
    <row r="107" ht="12.75">
      <c r="D107" s="7"/>
    </row>
    <row r="108" ht="12.75">
      <c r="D108" s="7"/>
    </row>
    <row r="109" ht="12.75">
      <c r="D109" s="7"/>
    </row>
    <row r="110" ht="12.75">
      <c r="D110" s="7"/>
    </row>
    <row r="111" ht="12.75">
      <c r="D111" s="7"/>
    </row>
    <row r="112" ht="12.75">
      <c r="D112" s="7"/>
    </row>
    <row r="113" ht="12.75">
      <c r="D113" s="7"/>
    </row>
    <row r="114" ht="12.75">
      <c r="D114" s="7"/>
    </row>
    <row r="115" ht="12.75">
      <c r="D115" s="7"/>
    </row>
    <row r="116" ht="12.75">
      <c r="D116" s="7"/>
    </row>
    <row r="117" ht="12.75">
      <c r="D117" s="7"/>
    </row>
    <row r="118" ht="12.75">
      <c r="D118" s="7"/>
    </row>
    <row r="119" ht="12.75">
      <c r="D119" s="7"/>
    </row>
    <row r="120" ht="12.75">
      <c r="D120" s="7"/>
    </row>
    <row r="121" ht="12.75">
      <c r="D121" s="7"/>
    </row>
    <row r="122" ht="12.75">
      <c r="D122" s="7"/>
    </row>
    <row r="123" ht="12.75">
      <c r="D123" s="7"/>
    </row>
    <row r="124" ht="12.75">
      <c r="D124" s="7"/>
    </row>
  </sheetData>
  <printOptions/>
  <pageMargins left="0.5118110236220472" right="0.11811023622047245" top="0.35433070866141736" bottom="0.11811023622047245" header="0.5118110236220472" footer="0.17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7"/>
  <sheetViews>
    <sheetView view="pageBreakPreview" zoomScaleSheetLayoutView="100" workbookViewId="0" topLeftCell="A1">
      <selection activeCell="G254" sqref="G254"/>
    </sheetView>
  </sheetViews>
  <sheetFormatPr defaultColWidth="9.140625" defaultRowHeight="12.75"/>
  <cols>
    <col min="1" max="1" width="7.7109375" style="11" customWidth="1"/>
    <col min="2" max="2" width="3.7109375" style="11" customWidth="1"/>
    <col min="3" max="3" width="28.421875" style="11" customWidth="1"/>
    <col min="4" max="4" width="12.7109375" style="11" customWidth="1"/>
    <col min="5" max="5" width="14.00390625" style="11" customWidth="1"/>
    <col min="6" max="6" width="13.8515625" style="11" customWidth="1"/>
    <col min="7" max="7" width="14.140625" style="11" customWidth="1"/>
    <col min="8" max="8" width="13.7109375" style="11" customWidth="1"/>
    <col min="9" max="9" width="14.8515625" style="11" customWidth="1"/>
    <col min="10" max="16384" width="9.140625" style="11" customWidth="1"/>
  </cols>
  <sheetData>
    <row r="1" spans="1:2" ht="18.75">
      <c r="A1" s="29" t="s">
        <v>135</v>
      </c>
      <c r="B1" s="15"/>
    </row>
    <row r="2" ht="12.75">
      <c r="A2" s="33"/>
    </row>
    <row r="3" spans="1:2" ht="15.75">
      <c r="A3" s="56" t="s">
        <v>35</v>
      </c>
      <c r="B3" s="15"/>
    </row>
    <row r="4" spans="1:2" ht="15.75">
      <c r="A4" s="56" t="s">
        <v>254</v>
      </c>
      <c r="B4" s="15"/>
    </row>
    <row r="5" spans="1:8" ht="15">
      <c r="A5" s="43"/>
      <c r="B5" s="43"/>
      <c r="C5" s="43"/>
      <c r="D5" s="43"/>
      <c r="E5" s="43"/>
      <c r="F5" s="43"/>
      <c r="G5" s="43"/>
      <c r="H5" s="43"/>
    </row>
    <row r="6" spans="1:8" ht="15">
      <c r="A6" s="43"/>
      <c r="B6" s="43"/>
      <c r="C6" s="43"/>
      <c r="D6" s="43"/>
      <c r="E6" s="43" t="s">
        <v>147</v>
      </c>
      <c r="F6" s="43"/>
      <c r="G6" s="43"/>
      <c r="H6" s="43"/>
    </row>
    <row r="7" spans="1:8" ht="15">
      <c r="A7" s="42">
        <v>1</v>
      </c>
      <c r="B7" s="42"/>
      <c r="C7" s="15" t="s">
        <v>36</v>
      </c>
      <c r="D7" s="43"/>
      <c r="E7" s="43"/>
      <c r="F7" s="43"/>
      <c r="G7" s="43"/>
      <c r="H7" s="43"/>
    </row>
    <row r="8" spans="1:8" ht="15">
      <c r="A8" s="42"/>
      <c r="B8" s="42"/>
      <c r="C8" s="43"/>
      <c r="D8" s="43"/>
      <c r="E8" s="43"/>
      <c r="F8" s="43"/>
      <c r="G8" s="43"/>
      <c r="H8" s="43"/>
    </row>
    <row r="9" spans="1:8" ht="15">
      <c r="A9" s="42"/>
      <c r="B9" s="42"/>
      <c r="C9" s="43" t="s">
        <v>173</v>
      </c>
      <c r="D9" s="43"/>
      <c r="E9" s="43"/>
      <c r="F9" s="43"/>
      <c r="G9" s="43"/>
      <c r="H9" s="43"/>
    </row>
    <row r="10" spans="1:8" ht="15">
      <c r="A10" s="42"/>
      <c r="B10" s="42"/>
      <c r="C10" s="43" t="s">
        <v>174</v>
      </c>
      <c r="D10" s="43"/>
      <c r="E10" s="43"/>
      <c r="F10" s="43"/>
      <c r="G10" s="43"/>
      <c r="H10" s="43"/>
    </row>
    <row r="11" spans="1:8" ht="15">
      <c r="A11" s="42"/>
      <c r="B11" s="42"/>
      <c r="C11" s="43"/>
      <c r="D11" s="43"/>
      <c r="E11" s="43"/>
      <c r="F11" s="43"/>
      <c r="G11" s="43"/>
      <c r="H11" s="43"/>
    </row>
    <row r="12" spans="1:8" ht="15">
      <c r="A12" s="42"/>
      <c r="B12" s="42"/>
      <c r="C12" s="43" t="s">
        <v>175</v>
      </c>
      <c r="D12" s="43"/>
      <c r="E12" s="43"/>
      <c r="F12" s="43"/>
      <c r="G12" s="43"/>
      <c r="H12" s="43"/>
    </row>
    <row r="13" spans="1:8" ht="15">
      <c r="A13" s="42"/>
      <c r="B13" s="42"/>
      <c r="C13" s="43" t="s">
        <v>184</v>
      </c>
      <c r="D13" s="43"/>
      <c r="E13" s="43"/>
      <c r="F13" s="43"/>
      <c r="G13" s="43"/>
      <c r="H13" s="43"/>
    </row>
    <row r="14" spans="1:8" ht="15">
      <c r="A14" s="42"/>
      <c r="B14" s="42"/>
      <c r="C14" s="43" t="s">
        <v>185</v>
      </c>
      <c r="D14" s="43"/>
      <c r="E14" s="43"/>
      <c r="F14" s="43"/>
      <c r="G14" s="43"/>
      <c r="H14" s="43"/>
    </row>
    <row r="15" spans="1:8" ht="15">
      <c r="A15" s="42"/>
      <c r="B15" s="42"/>
      <c r="C15" s="43" t="s">
        <v>186</v>
      </c>
      <c r="D15" s="43"/>
      <c r="E15" s="43"/>
      <c r="F15" s="43"/>
      <c r="G15" s="43"/>
      <c r="H15" s="43"/>
    </row>
    <row r="16" spans="1:8" ht="15">
      <c r="A16" s="42"/>
      <c r="B16" s="42"/>
      <c r="C16" s="43"/>
      <c r="D16" s="43"/>
      <c r="E16" s="43"/>
      <c r="F16" s="43"/>
      <c r="G16" s="43"/>
      <c r="H16" s="43"/>
    </row>
    <row r="17" spans="1:8" ht="15">
      <c r="A17" s="42"/>
      <c r="B17" s="42"/>
      <c r="C17" s="43"/>
      <c r="D17" s="43"/>
      <c r="E17" s="43"/>
      <c r="F17" s="43"/>
      <c r="G17" s="43"/>
      <c r="H17" s="43"/>
    </row>
    <row r="18" spans="1:8" ht="15">
      <c r="A18" s="42">
        <v>2</v>
      </c>
      <c r="B18" s="42"/>
      <c r="C18" s="15" t="s">
        <v>100</v>
      </c>
      <c r="D18" s="43"/>
      <c r="E18" s="43"/>
      <c r="F18" s="43"/>
      <c r="G18" s="43"/>
      <c r="H18" s="43"/>
    </row>
    <row r="19" spans="1:8" ht="15">
      <c r="A19" s="42"/>
      <c r="B19" s="42"/>
      <c r="C19" s="43"/>
      <c r="D19" s="43"/>
      <c r="E19" s="43"/>
      <c r="F19" s="43"/>
      <c r="G19" s="43"/>
      <c r="H19" s="43"/>
    </row>
    <row r="20" spans="1:8" ht="15">
      <c r="A20" s="42"/>
      <c r="B20" s="42"/>
      <c r="C20" s="43" t="s">
        <v>217</v>
      </c>
      <c r="D20" s="43"/>
      <c r="E20" s="43"/>
      <c r="F20" s="43"/>
      <c r="G20" s="43"/>
      <c r="H20" s="43"/>
    </row>
    <row r="21" spans="1:8" ht="15">
      <c r="A21" s="42"/>
      <c r="B21" s="42"/>
      <c r="C21" s="43" t="s">
        <v>218</v>
      </c>
      <c r="D21" s="43"/>
      <c r="E21" s="43"/>
      <c r="F21" s="43"/>
      <c r="G21" s="43"/>
      <c r="H21" s="43"/>
    </row>
    <row r="22" spans="1:8" ht="15">
      <c r="A22" s="42"/>
      <c r="B22" s="44"/>
      <c r="C22" s="43" t="s">
        <v>219</v>
      </c>
      <c r="D22" s="43"/>
      <c r="E22" s="43"/>
      <c r="F22" s="43"/>
      <c r="G22" s="43"/>
      <c r="H22" s="43"/>
    </row>
    <row r="23" spans="1:8" ht="15">
      <c r="A23" s="42"/>
      <c r="B23" s="44"/>
      <c r="C23" s="43" t="s">
        <v>220</v>
      </c>
      <c r="D23" s="43"/>
      <c r="E23" s="43"/>
      <c r="F23" s="43"/>
      <c r="G23" s="43"/>
      <c r="H23" s="43"/>
    </row>
    <row r="24" spans="1:8" ht="15">
      <c r="A24" s="42"/>
      <c r="B24" s="44"/>
      <c r="C24" s="43"/>
      <c r="D24" s="43"/>
      <c r="E24" s="43"/>
      <c r="F24" s="43"/>
      <c r="G24" s="43"/>
      <c r="H24" s="43"/>
    </row>
    <row r="25" spans="1:8" ht="15">
      <c r="A25" s="42"/>
      <c r="B25" s="44"/>
      <c r="C25" s="43" t="s">
        <v>221</v>
      </c>
      <c r="D25" s="43"/>
      <c r="E25" s="43"/>
      <c r="F25" s="43"/>
      <c r="G25" s="43"/>
      <c r="H25" s="43"/>
    </row>
    <row r="26" spans="1:8" ht="15">
      <c r="A26" s="42"/>
      <c r="B26" s="44"/>
      <c r="C26" s="43" t="s">
        <v>222</v>
      </c>
      <c r="D26" s="43"/>
      <c r="E26" s="43"/>
      <c r="F26" s="43"/>
      <c r="G26" s="43"/>
      <c r="H26" s="43"/>
    </row>
    <row r="27" spans="1:8" ht="15">
      <c r="A27" s="42"/>
      <c r="B27" s="44"/>
      <c r="C27" s="43" t="s">
        <v>223</v>
      </c>
      <c r="D27" s="43"/>
      <c r="E27" s="43"/>
      <c r="F27" s="43"/>
      <c r="G27" s="43"/>
      <c r="H27" s="43"/>
    </row>
    <row r="28" spans="1:8" ht="15">
      <c r="A28" s="42"/>
      <c r="B28" s="44"/>
      <c r="C28" s="43" t="s">
        <v>224</v>
      </c>
      <c r="D28" s="43"/>
      <c r="E28" s="43"/>
      <c r="F28" s="43"/>
      <c r="G28" s="43"/>
      <c r="H28" s="43"/>
    </row>
    <row r="29" spans="1:8" ht="15">
      <c r="A29" s="42"/>
      <c r="B29" s="44"/>
      <c r="C29" s="43" t="s">
        <v>225</v>
      </c>
      <c r="D29" s="43"/>
      <c r="E29" s="43"/>
      <c r="F29" s="43"/>
      <c r="G29" s="43"/>
      <c r="H29" s="43"/>
    </row>
    <row r="30" spans="1:8" ht="15">
      <c r="A30" s="42"/>
      <c r="B30" s="44"/>
      <c r="C30" s="43"/>
      <c r="D30" s="43"/>
      <c r="E30" s="43"/>
      <c r="F30" s="43"/>
      <c r="G30" s="43"/>
      <c r="H30" s="43"/>
    </row>
    <row r="31" spans="1:8" ht="15">
      <c r="A31" s="42"/>
      <c r="B31" s="44"/>
      <c r="C31" s="43" t="s">
        <v>226</v>
      </c>
      <c r="D31" s="43"/>
      <c r="E31" s="43"/>
      <c r="F31" s="43"/>
      <c r="G31" s="43"/>
      <c r="H31" s="43"/>
    </row>
    <row r="32" spans="1:8" ht="15">
      <c r="A32" s="42"/>
      <c r="B32" s="44"/>
      <c r="C32" s="43" t="s">
        <v>227</v>
      </c>
      <c r="D32" s="43"/>
      <c r="E32" s="43"/>
      <c r="F32" s="43"/>
      <c r="G32" s="43"/>
      <c r="H32" s="43"/>
    </row>
    <row r="33" spans="1:8" ht="15">
      <c r="A33" s="42"/>
      <c r="B33" s="44"/>
      <c r="C33" s="43" t="s">
        <v>228</v>
      </c>
      <c r="D33" s="43"/>
      <c r="E33" s="43"/>
      <c r="F33" s="43"/>
      <c r="G33" s="43"/>
      <c r="H33" s="43"/>
    </row>
    <row r="34" spans="1:8" ht="15">
      <c r="A34" s="42"/>
      <c r="B34" s="44"/>
      <c r="C34" s="43"/>
      <c r="D34" s="43"/>
      <c r="E34" s="43"/>
      <c r="F34" s="43"/>
      <c r="G34" s="43"/>
      <c r="H34" s="43"/>
    </row>
    <row r="35" spans="1:8" ht="15">
      <c r="A35" s="42"/>
      <c r="B35" s="44"/>
      <c r="C35" s="43"/>
      <c r="D35" s="43"/>
      <c r="E35" s="43"/>
      <c r="F35" s="43"/>
      <c r="G35" s="43"/>
      <c r="H35" s="43"/>
    </row>
    <row r="36" spans="1:8" ht="15">
      <c r="A36" s="42">
        <v>3</v>
      </c>
      <c r="B36" s="42"/>
      <c r="C36" s="15" t="s">
        <v>83</v>
      </c>
      <c r="D36" s="43"/>
      <c r="E36" s="43"/>
      <c r="F36" s="43"/>
      <c r="G36" s="43"/>
      <c r="H36" s="43"/>
    </row>
    <row r="37" spans="1:8" ht="15">
      <c r="A37" s="42"/>
      <c r="B37" s="42"/>
      <c r="C37" s="43"/>
      <c r="D37" s="43"/>
      <c r="E37" s="43"/>
      <c r="F37" s="43"/>
      <c r="G37" s="43"/>
      <c r="H37" s="43"/>
    </row>
    <row r="38" spans="1:8" ht="15">
      <c r="A38" s="42"/>
      <c r="B38" s="42"/>
      <c r="C38" s="43" t="s">
        <v>177</v>
      </c>
      <c r="D38" s="43"/>
      <c r="E38" s="43"/>
      <c r="F38" s="43"/>
      <c r="G38" s="43"/>
      <c r="H38" s="43"/>
    </row>
    <row r="39" spans="1:8" ht="15">
      <c r="A39" s="42"/>
      <c r="B39" s="42"/>
      <c r="C39" s="43" t="s">
        <v>176</v>
      </c>
      <c r="D39" s="43"/>
      <c r="E39" s="43"/>
      <c r="F39" s="43"/>
      <c r="G39" s="43"/>
      <c r="H39" s="43"/>
    </row>
    <row r="40" spans="1:8" ht="15">
      <c r="A40" s="42"/>
      <c r="B40" s="42"/>
      <c r="C40" s="43"/>
      <c r="D40" s="43"/>
      <c r="E40" s="43"/>
      <c r="F40" s="43"/>
      <c r="G40" s="43"/>
      <c r="H40" s="43"/>
    </row>
    <row r="41" spans="1:8" ht="15">
      <c r="A41" s="42"/>
      <c r="B41" s="42"/>
      <c r="C41" s="43"/>
      <c r="D41" s="43"/>
      <c r="E41" s="43"/>
      <c r="F41" s="43"/>
      <c r="G41" s="43"/>
      <c r="H41" s="43"/>
    </row>
    <row r="42" spans="1:8" ht="15">
      <c r="A42" s="42">
        <v>4</v>
      </c>
      <c r="B42" s="42"/>
      <c r="C42" s="15" t="s">
        <v>37</v>
      </c>
      <c r="D42" s="43"/>
      <c r="E42" s="43"/>
      <c r="F42" s="43"/>
      <c r="G42" s="43"/>
      <c r="H42" s="43"/>
    </row>
    <row r="43" spans="1:8" ht="15">
      <c r="A43" s="42"/>
      <c r="B43" s="42"/>
      <c r="C43" s="43"/>
      <c r="D43" s="43"/>
      <c r="E43" s="43"/>
      <c r="F43" s="43"/>
      <c r="G43" s="43"/>
      <c r="H43" s="43"/>
    </row>
    <row r="44" spans="1:8" ht="15">
      <c r="A44" s="42"/>
      <c r="B44" s="42"/>
      <c r="C44" s="43" t="s">
        <v>265</v>
      </c>
      <c r="D44" s="43"/>
      <c r="E44" s="43"/>
      <c r="F44" s="43"/>
      <c r="G44" s="43"/>
      <c r="H44" s="43"/>
    </row>
    <row r="45" spans="1:8" ht="15">
      <c r="A45" s="42"/>
      <c r="B45" s="42"/>
      <c r="C45" s="43"/>
      <c r="D45" s="43"/>
      <c r="E45" s="43"/>
      <c r="F45" s="43"/>
      <c r="G45" s="43"/>
      <c r="H45" s="43"/>
    </row>
    <row r="46" spans="1:8" ht="15">
      <c r="A46" s="42"/>
      <c r="B46" s="42"/>
      <c r="C46" s="43"/>
      <c r="D46" s="43"/>
      <c r="E46" s="43" t="s">
        <v>143</v>
      </c>
      <c r="F46" s="43"/>
      <c r="G46" s="43"/>
      <c r="H46" s="43"/>
    </row>
    <row r="47" spans="1:8" ht="15">
      <c r="A47" s="42">
        <v>5</v>
      </c>
      <c r="B47" s="42"/>
      <c r="C47" s="15" t="s">
        <v>114</v>
      </c>
      <c r="D47" s="43"/>
      <c r="E47" s="43"/>
      <c r="F47" s="43"/>
      <c r="G47" s="43"/>
      <c r="H47" s="43"/>
    </row>
    <row r="48" spans="1:8" ht="15">
      <c r="A48" s="42"/>
      <c r="B48" s="42"/>
      <c r="C48" s="43"/>
      <c r="D48" s="43"/>
      <c r="E48" s="43"/>
      <c r="F48" s="43"/>
      <c r="G48" s="43"/>
      <c r="H48" s="43"/>
    </row>
    <row r="49" spans="1:8" ht="15">
      <c r="A49" s="42"/>
      <c r="B49" s="42"/>
      <c r="C49" s="43" t="s">
        <v>116</v>
      </c>
      <c r="D49" s="43"/>
      <c r="E49" s="43"/>
      <c r="F49" s="43"/>
      <c r="G49" s="43"/>
      <c r="H49" s="43"/>
    </row>
    <row r="50" spans="1:8" ht="15">
      <c r="A50" s="42"/>
      <c r="B50" s="42"/>
      <c r="C50" s="43" t="s">
        <v>119</v>
      </c>
      <c r="D50" s="43"/>
      <c r="E50" s="43"/>
      <c r="F50" s="43"/>
      <c r="G50" s="43"/>
      <c r="H50" s="43"/>
    </row>
    <row r="51" spans="1:8" ht="15">
      <c r="A51" s="42"/>
      <c r="B51" s="42"/>
      <c r="C51" s="61"/>
      <c r="D51" s="43"/>
      <c r="E51" s="43"/>
      <c r="F51" s="43"/>
      <c r="G51" s="43"/>
      <c r="H51" s="43"/>
    </row>
    <row r="52" spans="1:8" ht="15">
      <c r="A52" s="42"/>
      <c r="B52" s="42"/>
      <c r="C52" s="43"/>
      <c r="D52" s="43"/>
      <c r="E52" s="43"/>
      <c r="F52" s="43"/>
      <c r="G52" s="43"/>
      <c r="H52" s="43"/>
    </row>
    <row r="53" spans="1:8" ht="15">
      <c r="A53" s="42">
        <v>6</v>
      </c>
      <c r="B53" s="42"/>
      <c r="C53" s="15" t="s">
        <v>62</v>
      </c>
      <c r="D53" s="43"/>
      <c r="E53" s="43"/>
      <c r="F53" s="43"/>
      <c r="G53" s="43"/>
      <c r="H53" s="43"/>
    </row>
    <row r="54" spans="1:8" ht="15">
      <c r="A54" s="42"/>
      <c r="B54" s="42"/>
      <c r="C54" s="43"/>
      <c r="D54" s="43"/>
      <c r="E54" s="43"/>
      <c r="F54" s="43"/>
      <c r="G54" s="43"/>
      <c r="H54" s="43"/>
    </row>
    <row r="55" spans="1:8" ht="15">
      <c r="A55" s="42"/>
      <c r="B55" s="42"/>
      <c r="C55" s="43" t="s">
        <v>171</v>
      </c>
      <c r="D55" s="43"/>
      <c r="E55" s="43"/>
      <c r="F55" s="43"/>
      <c r="G55" s="43"/>
      <c r="H55" s="43"/>
    </row>
    <row r="56" spans="1:8" ht="15">
      <c r="A56" s="42"/>
      <c r="B56" s="42"/>
      <c r="C56" s="43" t="s">
        <v>172</v>
      </c>
      <c r="D56" s="43"/>
      <c r="E56" s="43"/>
      <c r="F56" s="43"/>
      <c r="G56" s="43"/>
      <c r="H56" s="43"/>
    </row>
    <row r="57" spans="1:8" ht="15">
      <c r="A57" s="42"/>
      <c r="B57" s="42"/>
      <c r="C57" s="43"/>
      <c r="D57" s="43"/>
      <c r="E57" s="43"/>
      <c r="F57" s="43"/>
      <c r="G57" s="43"/>
      <c r="H57" s="43"/>
    </row>
    <row r="58" spans="1:8" ht="15">
      <c r="A58" s="42"/>
      <c r="B58" s="42"/>
      <c r="C58" s="43"/>
      <c r="D58" s="43"/>
      <c r="E58" s="43"/>
      <c r="F58" s="43"/>
      <c r="G58" s="43"/>
      <c r="H58" s="43"/>
    </row>
    <row r="59" spans="1:8" ht="15">
      <c r="A59" s="42">
        <v>7</v>
      </c>
      <c r="B59" s="42"/>
      <c r="C59" s="15" t="s">
        <v>92</v>
      </c>
      <c r="D59" s="43"/>
      <c r="E59" s="43"/>
      <c r="F59" s="43"/>
      <c r="G59" s="43"/>
      <c r="H59" s="43"/>
    </row>
    <row r="60" spans="1:8" ht="15">
      <c r="A60" s="42"/>
      <c r="B60" s="42"/>
      <c r="C60" s="43"/>
      <c r="D60" s="43"/>
      <c r="E60" s="43"/>
      <c r="F60" s="43"/>
      <c r="G60" s="43"/>
      <c r="H60" s="43"/>
    </row>
    <row r="61" spans="1:8" ht="15">
      <c r="A61" s="42"/>
      <c r="B61" s="42"/>
      <c r="C61" s="43" t="s">
        <v>237</v>
      </c>
      <c r="H61" s="43"/>
    </row>
    <row r="62" spans="1:8" ht="15">
      <c r="A62" s="42"/>
      <c r="B62" s="42"/>
      <c r="C62" s="43" t="s">
        <v>264</v>
      </c>
      <c r="H62" s="43"/>
    </row>
    <row r="63" spans="1:8" ht="15">
      <c r="A63" s="42"/>
      <c r="B63" s="42"/>
      <c r="C63" s="43" t="s">
        <v>299</v>
      </c>
      <c r="H63" s="43"/>
    </row>
    <row r="64" spans="1:8" ht="15">
      <c r="A64" s="42"/>
      <c r="B64" s="42"/>
      <c r="C64" s="43"/>
      <c r="F64" s="63"/>
      <c r="H64" s="43"/>
    </row>
    <row r="65" spans="1:8" ht="15">
      <c r="A65" s="42"/>
      <c r="B65" s="42"/>
      <c r="C65" s="43"/>
      <c r="D65" s="43"/>
      <c r="E65" s="43"/>
      <c r="F65" s="55"/>
      <c r="G65" s="43"/>
      <c r="H65" s="43"/>
    </row>
    <row r="66" spans="1:8" ht="15">
      <c r="A66" s="42">
        <v>8</v>
      </c>
      <c r="B66" s="42"/>
      <c r="C66" s="15" t="s">
        <v>38</v>
      </c>
      <c r="D66" s="43"/>
      <c r="E66" s="43"/>
      <c r="F66" s="43"/>
      <c r="G66" s="43"/>
      <c r="H66" s="43"/>
    </row>
    <row r="67" spans="1:8" ht="15">
      <c r="A67" s="42"/>
      <c r="B67" s="42"/>
      <c r="C67" s="43"/>
      <c r="D67" s="43"/>
      <c r="E67" s="43"/>
      <c r="F67" s="43"/>
      <c r="G67" s="43"/>
      <c r="H67" s="43"/>
    </row>
    <row r="68" spans="1:8" ht="15">
      <c r="A68" s="42"/>
      <c r="B68" s="42"/>
      <c r="C68" s="43" t="s">
        <v>96</v>
      </c>
      <c r="D68" s="43"/>
      <c r="E68" s="43"/>
      <c r="F68" s="43"/>
      <c r="G68" s="43"/>
      <c r="H68" s="43"/>
    </row>
    <row r="69" spans="1:8" ht="15">
      <c r="A69" s="42"/>
      <c r="B69" s="42"/>
      <c r="C69" s="43"/>
      <c r="D69" s="43"/>
      <c r="E69" s="43"/>
      <c r="F69" s="43"/>
      <c r="G69" s="43"/>
      <c r="H69" s="43"/>
    </row>
    <row r="70" spans="1:8" ht="15">
      <c r="A70" s="42"/>
      <c r="B70" s="42"/>
      <c r="C70" s="43"/>
      <c r="D70" s="43"/>
      <c r="E70" s="43"/>
      <c r="F70" s="43"/>
      <c r="G70" s="43"/>
      <c r="H70" s="43"/>
    </row>
    <row r="71" spans="1:8" ht="15">
      <c r="A71" s="42">
        <v>9</v>
      </c>
      <c r="B71" s="42"/>
      <c r="C71" s="15" t="s">
        <v>39</v>
      </c>
      <c r="D71" s="43"/>
      <c r="E71" s="43"/>
      <c r="F71" s="43"/>
      <c r="G71" s="43"/>
      <c r="H71" s="43"/>
    </row>
    <row r="72" spans="1:8" ht="15">
      <c r="A72" s="42"/>
      <c r="B72" s="42"/>
      <c r="C72" s="43"/>
      <c r="D72" s="43"/>
      <c r="E72" s="43"/>
      <c r="F72" s="43"/>
      <c r="G72" s="43"/>
      <c r="H72" s="43"/>
    </row>
    <row r="73" spans="1:8" ht="15">
      <c r="A73" s="42"/>
      <c r="B73" s="42"/>
      <c r="C73" s="43" t="s">
        <v>40</v>
      </c>
      <c r="D73" s="43"/>
      <c r="E73" s="43"/>
      <c r="F73" s="43"/>
      <c r="G73" s="43"/>
      <c r="H73" s="43"/>
    </row>
    <row r="74" spans="1:8" ht="15">
      <c r="A74" s="42"/>
      <c r="B74" s="42"/>
      <c r="C74" s="43"/>
      <c r="D74" s="43"/>
      <c r="G74" s="43"/>
      <c r="H74" s="44" t="s">
        <v>72</v>
      </c>
    </row>
    <row r="75" spans="1:8" ht="15">
      <c r="A75" s="42"/>
      <c r="B75" s="42"/>
      <c r="C75" s="43"/>
      <c r="D75" s="43"/>
      <c r="G75" s="44" t="s">
        <v>6</v>
      </c>
      <c r="H75" s="44" t="s">
        <v>73</v>
      </c>
    </row>
    <row r="76" spans="1:8" ht="15">
      <c r="A76" s="42"/>
      <c r="B76" s="42"/>
      <c r="C76" s="43"/>
      <c r="D76" s="43"/>
      <c r="G76" s="46" t="s">
        <v>5</v>
      </c>
      <c r="H76" s="46" t="s">
        <v>5</v>
      </c>
    </row>
    <row r="77" spans="1:8" ht="15">
      <c r="A77" s="42"/>
      <c r="B77" s="42"/>
      <c r="C77" s="43"/>
      <c r="D77" s="43"/>
      <c r="G77" s="45"/>
      <c r="H77" s="45"/>
    </row>
    <row r="78" spans="1:8" ht="15">
      <c r="A78" s="42"/>
      <c r="B78" s="42"/>
      <c r="C78" s="43" t="s">
        <v>41</v>
      </c>
      <c r="D78" s="43"/>
      <c r="G78" s="45">
        <v>156128</v>
      </c>
      <c r="H78" s="45">
        <v>4575</v>
      </c>
    </row>
    <row r="79" spans="1:8" ht="14.25" customHeight="1">
      <c r="A79" s="42"/>
      <c r="B79" s="42"/>
      <c r="C79" s="43" t="s">
        <v>140</v>
      </c>
      <c r="D79" s="43"/>
      <c r="G79" s="45">
        <v>0</v>
      </c>
      <c r="H79" s="45">
        <v>-7526</v>
      </c>
    </row>
    <row r="80" spans="1:8" ht="15">
      <c r="A80" s="42"/>
      <c r="B80" s="42"/>
      <c r="C80" s="43"/>
      <c r="D80" s="43"/>
      <c r="G80" s="45"/>
      <c r="H80" s="45"/>
    </row>
    <row r="81" spans="1:8" ht="15.75" thickBot="1">
      <c r="A81" s="42"/>
      <c r="B81" s="42"/>
      <c r="C81" s="43"/>
      <c r="D81" s="43"/>
      <c r="G81" s="59">
        <f>SUM(G78:G80)</f>
        <v>156128</v>
      </c>
      <c r="H81" s="59">
        <f>SUM(H78:H80)</f>
        <v>-2951</v>
      </c>
    </row>
    <row r="82" spans="1:8" ht="15.75" thickTop="1">
      <c r="A82" s="43"/>
      <c r="B82" s="43"/>
      <c r="C82" s="43"/>
      <c r="D82" s="43"/>
      <c r="E82" s="43"/>
      <c r="F82" s="43"/>
      <c r="G82" s="43"/>
      <c r="H82" s="43"/>
    </row>
    <row r="83" spans="1:8" ht="15">
      <c r="A83" s="42"/>
      <c r="B83" s="42"/>
      <c r="C83" s="43"/>
      <c r="D83" s="43"/>
      <c r="E83" s="43"/>
      <c r="F83" s="43"/>
      <c r="G83" s="43"/>
      <c r="H83" s="43"/>
    </row>
    <row r="84" spans="1:8" ht="15">
      <c r="A84" s="42">
        <v>10</v>
      </c>
      <c r="B84" s="42"/>
      <c r="C84" s="15" t="s">
        <v>42</v>
      </c>
      <c r="D84" s="43"/>
      <c r="E84" s="43"/>
      <c r="F84" s="43"/>
      <c r="G84" s="43"/>
      <c r="H84" s="43"/>
    </row>
    <row r="85" spans="1:8" ht="15">
      <c r="A85" s="42"/>
      <c r="B85" s="42"/>
      <c r="C85" s="43"/>
      <c r="D85" s="43"/>
      <c r="E85" s="43"/>
      <c r="F85" s="43"/>
      <c r="G85" s="43"/>
      <c r="H85" s="43"/>
    </row>
    <row r="86" spans="1:8" ht="15">
      <c r="A86" s="42"/>
      <c r="B86" s="42"/>
      <c r="C86" s="43" t="s">
        <v>162</v>
      </c>
      <c r="D86" s="43"/>
      <c r="E86" s="43"/>
      <c r="F86" s="43"/>
      <c r="G86" s="43"/>
      <c r="H86" s="43"/>
    </row>
    <row r="87" spans="1:8" ht="15">
      <c r="A87" s="42"/>
      <c r="B87" s="42"/>
      <c r="C87" s="43" t="s">
        <v>163</v>
      </c>
      <c r="D87" s="43"/>
      <c r="E87" s="43"/>
      <c r="F87" s="43"/>
      <c r="G87" s="43"/>
      <c r="H87" s="43"/>
    </row>
    <row r="88" spans="1:8" ht="15">
      <c r="A88" s="42"/>
      <c r="B88" s="42"/>
      <c r="C88" s="43"/>
      <c r="D88" s="43"/>
      <c r="E88" s="43"/>
      <c r="F88" s="43"/>
      <c r="G88" s="43"/>
      <c r="H88" s="43"/>
    </row>
    <row r="89" spans="1:8" ht="15">
      <c r="A89" s="42"/>
      <c r="B89" s="42"/>
      <c r="C89" s="43"/>
      <c r="D89" s="43"/>
      <c r="E89" s="43"/>
      <c r="F89" s="43"/>
      <c r="G89" s="43"/>
      <c r="H89" s="43"/>
    </row>
    <row r="90" spans="1:8" ht="15">
      <c r="A90" s="42">
        <v>11</v>
      </c>
      <c r="B90" s="42"/>
      <c r="C90" s="15" t="s">
        <v>43</v>
      </c>
      <c r="D90" s="43"/>
      <c r="E90" s="43"/>
      <c r="F90" s="43"/>
      <c r="G90" s="43"/>
      <c r="H90" s="43"/>
    </row>
    <row r="91" spans="1:8" ht="15">
      <c r="A91" s="42"/>
      <c r="B91" s="42"/>
      <c r="C91" s="43"/>
      <c r="D91" s="43"/>
      <c r="E91" s="43"/>
      <c r="F91" s="43"/>
      <c r="G91" s="43"/>
      <c r="H91" s="43"/>
    </row>
    <row r="92" spans="1:8" ht="15">
      <c r="A92" s="42"/>
      <c r="B92" s="42"/>
      <c r="C92" s="43" t="s">
        <v>164</v>
      </c>
      <c r="D92" s="43"/>
      <c r="E92" s="43"/>
      <c r="F92" s="43"/>
      <c r="G92" s="43"/>
      <c r="H92" s="43"/>
    </row>
    <row r="93" spans="1:8" ht="15">
      <c r="A93" s="42"/>
      <c r="B93" s="42"/>
      <c r="C93" s="43" t="s">
        <v>241</v>
      </c>
      <c r="D93" s="43"/>
      <c r="E93" s="43"/>
      <c r="F93" s="43"/>
      <c r="G93" s="43"/>
      <c r="H93" s="43"/>
    </row>
    <row r="94" spans="1:8" ht="15">
      <c r="A94" s="42"/>
      <c r="B94" s="42"/>
      <c r="C94" s="43"/>
      <c r="D94" s="43"/>
      <c r="E94" s="43"/>
      <c r="F94" s="43"/>
      <c r="G94" s="43"/>
      <c r="H94" s="43"/>
    </row>
    <row r="95" spans="1:8" ht="15">
      <c r="A95" s="42"/>
      <c r="B95" s="42"/>
      <c r="C95" s="43"/>
      <c r="D95" s="43"/>
      <c r="E95" s="43"/>
      <c r="F95" s="43"/>
      <c r="G95" s="43"/>
      <c r="H95" s="43"/>
    </row>
    <row r="96" spans="1:8" ht="15">
      <c r="A96" s="42">
        <v>12</v>
      </c>
      <c r="B96" s="42"/>
      <c r="C96" s="15" t="s">
        <v>146</v>
      </c>
      <c r="D96" s="43"/>
      <c r="E96" s="43"/>
      <c r="F96" s="43"/>
      <c r="G96" s="43"/>
      <c r="H96" s="43"/>
    </row>
    <row r="97" spans="1:8" ht="15">
      <c r="A97" s="42"/>
      <c r="B97" s="42"/>
      <c r="C97" s="43"/>
      <c r="D97" s="43"/>
      <c r="E97" s="43"/>
      <c r="F97" s="43"/>
      <c r="G97" s="43"/>
      <c r="H97" s="43"/>
    </row>
    <row r="98" spans="1:8" ht="15">
      <c r="A98" s="42"/>
      <c r="B98" s="42"/>
      <c r="C98" s="43" t="s">
        <v>268</v>
      </c>
      <c r="D98" s="43"/>
      <c r="E98" s="43"/>
      <c r="F98" s="43"/>
      <c r="G98" s="43"/>
      <c r="H98" s="43"/>
    </row>
    <row r="99" spans="1:8" ht="15">
      <c r="A99" s="42"/>
      <c r="B99" s="42"/>
      <c r="C99" s="43" t="s">
        <v>269</v>
      </c>
      <c r="D99" s="43"/>
      <c r="E99" s="43"/>
      <c r="F99" s="43"/>
      <c r="G99" s="43"/>
      <c r="H99" s="43"/>
    </row>
    <row r="100" spans="1:8" ht="15">
      <c r="A100" s="42"/>
      <c r="B100" s="42"/>
      <c r="C100" s="43" t="s">
        <v>270</v>
      </c>
      <c r="D100" s="43"/>
      <c r="E100" s="43"/>
      <c r="F100" s="43"/>
      <c r="G100" s="43"/>
      <c r="H100" s="43"/>
    </row>
    <row r="101" spans="1:8" ht="15">
      <c r="A101" s="42"/>
      <c r="B101" s="42"/>
      <c r="C101" s="43" t="s">
        <v>271</v>
      </c>
      <c r="D101" s="43"/>
      <c r="E101" s="43"/>
      <c r="F101" s="43"/>
      <c r="G101" s="43"/>
      <c r="H101" s="43"/>
    </row>
    <row r="102" spans="1:8" ht="15">
      <c r="A102" s="42"/>
      <c r="B102" s="42"/>
      <c r="C102" s="43" t="s">
        <v>272</v>
      </c>
      <c r="D102" s="43"/>
      <c r="E102" s="43"/>
      <c r="F102" s="43"/>
      <c r="G102" s="43"/>
      <c r="H102" s="43"/>
    </row>
    <row r="103" spans="1:8" ht="15">
      <c r="A103" s="42"/>
      <c r="B103" s="42"/>
      <c r="C103" s="43"/>
      <c r="D103" s="43"/>
      <c r="E103" s="43"/>
      <c r="F103" s="43"/>
      <c r="G103" s="43"/>
      <c r="H103" s="43"/>
    </row>
    <row r="104" spans="1:8" ht="15">
      <c r="A104" s="42"/>
      <c r="B104" s="42"/>
      <c r="C104" s="43"/>
      <c r="D104" s="43"/>
      <c r="E104" s="43"/>
      <c r="F104" s="43"/>
      <c r="G104" s="43"/>
      <c r="H104" s="43"/>
    </row>
    <row r="105" spans="1:8" ht="15">
      <c r="A105" s="42">
        <v>13</v>
      </c>
      <c r="B105" s="42"/>
      <c r="C105" s="15" t="s">
        <v>44</v>
      </c>
      <c r="D105" s="43"/>
      <c r="E105" s="43"/>
      <c r="F105" s="43"/>
      <c r="G105" s="43"/>
      <c r="H105" s="43"/>
    </row>
    <row r="106" spans="1:8" ht="15">
      <c r="A106" s="42"/>
      <c r="B106" s="42"/>
      <c r="C106" s="43"/>
      <c r="D106" s="43"/>
      <c r="E106" s="43"/>
      <c r="F106" s="43"/>
      <c r="G106" s="43"/>
      <c r="H106" s="43"/>
    </row>
    <row r="107" spans="1:8" ht="15">
      <c r="A107" s="42"/>
      <c r="B107" s="42"/>
      <c r="C107" s="43" t="s">
        <v>148</v>
      </c>
      <c r="D107" s="43"/>
      <c r="E107" s="43"/>
      <c r="F107" s="43"/>
      <c r="G107" s="43"/>
      <c r="H107" s="43"/>
    </row>
    <row r="108" spans="1:8" ht="15">
      <c r="A108" s="42"/>
      <c r="B108" s="42"/>
      <c r="C108" s="43"/>
      <c r="D108" s="43"/>
      <c r="E108" s="43"/>
      <c r="F108" s="43"/>
      <c r="G108" s="43"/>
      <c r="H108" s="43"/>
    </row>
    <row r="109" spans="1:8" ht="15">
      <c r="A109" s="42"/>
      <c r="B109" s="42"/>
      <c r="C109" s="43"/>
      <c r="D109" s="43"/>
      <c r="E109" s="43"/>
      <c r="F109" s="43"/>
      <c r="G109" s="43"/>
      <c r="H109" s="43"/>
    </row>
    <row r="110" spans="1:8" ht="15">
      <c r="A110" s="42">
        <v>14</v>
      </c>
      <c r="B110" s="42"/>
      <c r="C110" s="15" t="s">
        <v>45</v>
      </c>
      <c r="D110" s="43"/>
      <c r="E110" s="43"/>
      <c r="F110" s="43"/>
      <c r="G110" s="43"/>
      <c r="H110" s="43"/>
    </row>
    <row r="111" spans="1:8" ht="15">
      <c r="A111" s="42"/>
      <c r="B111" s="42"/>
      <c r="C111" s="43"/>
      <c r="D111" s="43"/>
      <c r="E111" s="43"/>
      <c r="F111" s="43"/>
      <c r="G111" s="43"/>
      <c r="H111" s="43"/>
    </row>
    <row r="112" spans="1:8" ht="15">
      <c r="A112" s="42"/>
      <c r="B112" s="61" t="s">
        <v>97</v>
      </c>
      <c r="C112" s="47" t="s">
        <v>78</v>
      </c>
      <c r="D112" s="43"/>
      <c r="E112" s="43"/>
      <c r="F112" s="43"/>
      <c r="G112" s="43"/>
      <c r="H112" s="43"/>
    </row>
    <row r="113" spans="1:8" ht="15">
      <c r="A113" s="42"/>
      <c r="B113" s="61"/>
      <c r="C113" s="43" t="s">
        <v>181</v>
      </c>
      <c r="D113" s="43"/>
      <c r="E113" s="43"/>
      <c r="F113" s="43"/>
      <c r="G113" s="43"/>
      <c r="H113" s="43"/>
    </row>
    <row r="114" spans="1:8" ht="15">
      <c r="A114" s="42"/>
      <c r="B114" s="61"/>
      <c r="C114" s="43" t="s">
        <v>240</v>
      </c>
      <c r="D114" s="43"/>
      <c r="E114" s="43"/>
      <c r="F114" s="43"/>
      <c r="G114" s="43"/>
      <c r="H114" s="43"/>
    </row>
    <row r="115" spans="1:8" ht="15">
      <c r="A115" s="42"/>
      <c r="B115" s="61"/>
      <c r="C115" s="43" t="s">
        <v>182</v>
      </c>
      <c r="D115" s="43"/>
      <c r="E115" s="43"/>
      <c r="F115" s="43"/>
      <c r="G115" s="43"/>
      <c r="H115" s="43"/>
    </row>
    <row r="116" spans="1:8" ht="15">
      <c r="A116" s="42"/>
      <c r="B116" s="61"/>
      <c r="C116" s="57"/>
      <c r="D116" s="43"/>
      <c r="E116" s="43"/>
      <c r="F116" s="43"/>
      <c r="G116" s="43"/>
      <c r="H116" s="43"/>
    </row>
    <row r="117" spans="1:8" ht="15">
      <c r="A117" s="42"/>
      <c r="B117" s="61" t="s">
        <v>98</v>
      </c>
      <c r="C117" s="47" t="s">
        <v>79</v>
      </c>
      <c r="D117" s="43"/>
      <c r="E117" s="43"/>
      <c r="F117" s="43"/>
      <c r="G117" s="43"/>
      <c r="H117" s="43"/>
    </row>
    <row r="118" spans="1:8" ht="15">
      <c r="A118" s="42"/>
      <c r="B118" s="42"/>
      <c r="C118" s="43" t="s">
        <v>183</v>
      </c>
      <c r="D118" s="43"/>
      <c r="E118" s="43"/>
      <c r="F118" s="43"/>
      <c r="G118" s="43"/>
      <c r="H118" s="43"/>
    </row>
    <row r="119" spans="1:8" ht="15">
      <c r="A119" s="42"/>
      <c r="B119" s="42"/>
      <c r="C119" s="43" t="s">
        <v>278</v>
      </c>
      <c r="D119" s="43"/>
      <c r="E119" s="43"/>
      <c r="F119" s="43"/>
      <c r="G119" s="43"/>
      <c r="H119" s="43"/>
    </row>
    <row r="120" spans="1:8" ht="15">
      <c r="A120" s="42"/>
      <c r="B120" s="42"/>
      <c r="C120" s="43"/>
      <c r="D120" s="43"/>
      <c r="E120" s="43"/>
      <c r="F120" s="43"/>
      <c r="G120" s="43"/>
      <c r="H120" s="43"/>
    </row>
    <row r="121" spans="1:8" ht="15">
      <c r="A121" s="42"/>
      <c r="B121" s="42"/>
      <c r="C121" s="43"/>
      <c r="D121" s="43"/>
      <c r="E121" s="43"/>
      <c r="F121" s="43"/>
      <c r="G121" s="43"/>
      <c r="H121" s="43"/>
    </row>
    <row r="122" spans="1:8" ht="15">
      <c r="A122" s="42">
        <v>15</v>
      </c>
      <c r="B122" s="42"/>
      <c r="C122" s="48" t="s">
        <v>108</v>
      </c>
      <c r="D122" s="43"/>
      <c r="E122" s="43"/>
      <c r="F122" s="43"/>
      <c r="G122" s="43"/>
      <c r="H122" s="43"/>
    </row>
    <row r="123" spans="1:8" ht="15">
      <c r="A123" s="42"/>
      <c r="B123" s="42"/>
      <c r="C123" s="43"/>
      <c r="D123" s="43"/>
      <c r="E123" s="43"/>
      <c r="F123" s="43"/>
      <c r="G123" s="43"/>
      <c r="H123" s="43"/>
    </row>
    <row r="124" spans="1:8" ht="15">
      <c r="A124" s="75">
        <v>15.1</v>
      </c>
      <c r="B124" s="42"/>
      <c r="C124" s="15" t="s">
        <v>74</v>
      </c>
      <c r="D124" s="43"/>
      <c r="E124" s="43"/>
      <c r="F124" s="43"/>
      <c r="G124" s="43"/>
      <c r="H124" s="43"/>
    </row>
    <row r="125" spans="1:8" ht="15">
      <c r="A125" s="42"/>
      <c r="B125" s="42"/>
      <c r="C125" s="43"/>
      <c r="D125" s="43"/>
      <c r="E125" s="43"/>
      <c r="F125" s="43"/>
      <c r="G125" s="43"/>
      <c r="H125" s="43"/>
    </row>
    <row r="126" spans="1:8" ht="15">
      <c r="A126" s="42"/>
      <c r="B126" s="42"/>
      <c r="C126" s="43" t="s">
        <v>300</v>
      </c>
      <c r="D126" s="43"/>
      <c r="E126" s="43"/>
      <c r="F126" s="43"/>
      <c r="G126" s="43"/>
      <c r="H126" s="43"/>
    </row>
    <row r="127" spans="1:8" ht="15">
      <c r="A127" s="42"/>
      <c r="B127" s="42"/>
      <c r="C127" s="43" t="s">
        <v>301</v>
      </c>
      <c r="D127" s="43"/>
      <c r="E127" s="43"/>
      <c r="F127" s="43"/>
      <c r="G127" s="43"/>
      <c r="H127" s="43"/>
    </row>
    <row r="128" spans="1:8" ht="15">
      <c r="A128" s="42"/>
      <c r="B128" s="42"/>
      <c r="C128" s="43" t="s">
        <v>281</v>
      </c>
      <c r="D128" s="43"/>
      <c r="E128" s="43"/>
      <c r="F128" s="43"/>
      <c r="G128" s="43"/>
      <c r="H128" s="43"/>
    </row>
    <row r="129" spans="1:8" ht="15">
      <c r="A129" s="42"/>
      <c r="B129" s="42"/>
      <c r="C129" s="43"/>
      <c r="D129" s="43"/>
      <c r="E129" s="43"/>
      <c r="F129" s="43"/>
      <c r="G129" s="43"/>
      <c r="H129" s="43"/>
    </row>
    <row r="130" spans="1:8" ht="15">
      <c r="A130" s="42"/>
      <c r="B130" s="42"/>
      <c r="C130" s="43" t="s">
        <v>303</v>
      </c>
      <c r="D130" s="43"/>
      <c r="E130" s="43"/>
      <c r="F130" s="43"/>
      <c r="G130" s="43"/>
      <c r="H130" s="43"/>
    </row>
    <row r="131" spans="1:8" ht="15">
      <c r="A131" s="42"/>
      <c r="B131" s="42"/>
      <c r="C131" s="43" t="s">
        <v>283</v>
      </c>
      <c r="D131" s="43"/>
      <c r="E131" s="43"/>
      <c r="F131" s="43"/>
      <c r="G131" s="43"/>
      <c r="H131" s="43"/>
    </row>
    <row r="132" spans="1:8" ht="15">
      <c r="A132" s="42"/>
      <c r="B132" s="42"/>
      <c r="C132" s="43"/>
      <c r="D132" s="43"/>
      <c r="E132" s="43"/>
      <c r="F132" s="43"/>
      <c r="G132" s="43"/>
      <c r="H132" s="43"/>
    </row>
    <row r="133" spans="1:8" ht="15">
      <c r="A133" s="42"/>
      <c r="B133" s="42"/>
      <c r="C133" s="43"/>
      <c r="D133" s="43"/>
      <c r="E133" s="43"/>
      <c r="F133" s="43"/>
      <c r="G133" s="43"/>
      <c r="H133" s="43"/>
    </row>
    <row r="134" spans="1:8" ht="15">
      <c r="A134" s="49">
        <v>15.2</v>
      </c>
      <c r="B134" s="42"/>
      <c r="C134" s="15" t="s">
        <v>58</v>
      </c>
      <c r="D134" s="43"/>
      <c r="E134" s="43"/>
      <c r="F134" s="43"/>
      <c r="G134" s="43"/>
      <c r="H134" s="43"/>
    </row>
    <row r="135" spans="1:8" ht="15">
      <c r="A135" s="42"/>
      <c r="B135" s="42"/>
      <c r="C135" s="43"/>
      <c r="D135" s="43"/>
      <c r="E135" s="43"/>
      <c r="F135" s="43"/>
      <c r="G135" s="43"/>
      <c r="H135" s="43"/>
    </row>
    <row r="136" spans="1:8" ht="15">
      <c r="A136" s="42"/>
      <c r="B136" s="42"/>
      <c r="C136" s="43" t="s">
        <v>302</v>
      </c>
      <c r="D136" s="43"/>
      <c r="E136" s="43"/>
      <c r="F136" s="43"/>
      <c r="G136" s="43"/>
      <c r="H136" s="43"/>
    </row>
    <row r="137" spans="1:8" ht="15">
      <c r="A137" s="42"/>
      <c r="B137" s="42"/>
      <c r="C137" s="43" t="s">
        <v>282</v>
      </c>
      <c r="D137" s="43"/>
      <c r="E137" s="43"/>
      <c r="F137" s="43"/>
      <c r="G137" s="43"/>
      <c r="H137" s="43"/>
    </row>
    <row r="138" spans="1:8" ht="15">
      <c r="A138" s="42"/>
      <c r="B138" s="42"/>
      <c r="C138" s="43"/>
      <c r="D138" s="43"/>
      <c r="E138" s="43"/>
      <c r="F138" s="43"/>
      <c r="G138" s="43"/>
      <c r="H138" s="43"/>
    </row>
    <row r="139" spans="1:8" ht="15">
      <c r="A139" s="42"/>
      <c r="B139" s="42"/>
      <c r="C139" s="43" t="s">
        <v>305</v>
      </c>
      <c r="D139" s="43"/>
      <c r="E139" s="43"/>
      <c r="F139" s="43"/>
      <c r="G139" s="43"/>
      <c r="H139" s="43"/>
    </row>
    <row r="140" spans="1:8" ht="15">
      <c r="A140" s="42"/>
      <c r="B140" s="42"/>
      <c r="C140" s="43" t="s">
        <v>304</v>
      </c>
      <c r="D140" s="43"/>
      <c r="E140" s="43"/>
      <c r="F140" s="43"/>
      <c r="G140" s="43"/>
      <c r="H140" s="43"/>
    </row>
    <row r="141" spans="1:8" ht="15">
      <c r="A141" s="42"/>
      <c r="B141" s="42"/>
      <c r="C141" s="43"/>
      <c r="D141" s="43"/>
      <c r="E141" s="43"/>
      <c r="F141" s="43"/>
      <c r="G141" s="43"/>
      <c r="H141" s="43"/>
    </row>
    <row r="142" spans="1:8" ht="15">
      <c r="A142" s="42"/>
      <c r="B142" s="42"/>
      <c r="C142" s="43"/>
      <c r="D142" s="43"/>
      <c r="E142" s="43"/>
      <c r="F142" s="43"/>
      <c r="G142" s="43"/>
      <c r="H142" s="43"/>
    </row>
    <row r="143" spans="1:8" ht="15">
      <c r="A143" s="49">
        <v>15.3</v>
      </c>
      <c r="B143" s="42"/>
      <c r="C143" s="15" t="s">
        <v>131</v>
      </c>
      <c r="D143" s="43"/>
      <c r="E143" s="43"/>
      <c r="F143" s="43"/>
      <c r="G143" s="43"/>
      <c r="H143" s="43"/>
    </row>
    <row r="144" spans="1:8" ht="15">
      <c r="A144" s="49"/>
      <c r="B144" s="42"/>
      <c r="C144" s="15"/>
      <c r="D144" s="43"/>
      <c r="E144" s="43"/>
      <c r="F144" s="43"/>
      <c r="G144" s="43"/>
      <c r="H144" s="43"/>
    </row>
    <row r="145" spans="1:8" ht="15">
      <c r="A145" s="49"/>
      <c r="B145" s="42"/>
      <c r="C145" s="43" t="s">
        <v>189</v>
      </c>
      <c r="D145" s="43"/>
      <c r="E145" s="43"/>
      <c r="F145" s="43"/>
      <c r="G145" s="43"/>
      <c r="H145" s="43"/>
    </row>
    <row r="146" spans="1:8" ht="15">
      <c r="A146" s="49"/>
      <c r="B146" s="42"/>
      <c r="C146" s="43" t="s">
        <v>170</v>
      </c>
      <c r="D146" s="43"/>
      <c r="E146" s="43"/>
      <c r="F146" s="43"/>
      <c r="G146" s="43"/>
      <c r="H146" s="43"/>
    </row>
    <row r="147" spans="1:8" ht="15">
      <c r="A147" s="49"/>
      <c r="B147" s="42"/>
      <c r="C147" s="15"/>
      <c r="D147" s="43"/>
      <c r="E147" s="43"/>
      <c r="F147" s="43"/>
      <c r="G147" s="43"/>
      <c r="H147" s="43"/>
    </row>
    <row r="148" spans="1:8" ht="15">
      <c r="A148" s="49"/>
      <c r="B148" s="42"/>
      <c r="C148" s="43" t="s">
        <v>165</v>
      </c>
      <c r="D148" s="43"/>
      <c r="E148" s="43"/>
      <c r="F148" s="43"/>
      <c r="G148" s="43"/>
      <c r="H148" s="43"/>
    </row>
    <row r="149" spans="1:8" ht="15">
      <c r="A149" s="42"/>
      <c r="B149" s="42"/>
      <c r="C149" s="43"/>
      <c r="D149" s="43"/>
      <c r="E149" s="43"/>
      <c r="F149" s="43"/>
      <c r="G149" s="43"/>
      <c r="H149" s="43"/>
    </row>
    <row r="150" spans="1:8" ht="15">
      <c r="A150" s="42"/>
      <c r="B150" s="42"/>
      <c r="C150" s="43"/>
      <c r="D150" s="43"/>
      <c r="E150" s="43"/>
      <c r="F150" s="43"/>
      <c r="G150" s="43"/>
      <c r="H150" s="43"/>
    </row>
    <row r="151" spans="1:8" ht="15">
      <c r="A151" s="49">
        <v>15.4</v>
      </c>
      <c r="B151" s="42"/>
      <c r="C151" s="15" t="s">
        <v>89</v>
      </c>
      <c r="D151" s="43"/>
      <c r="E151" s="43"/>
      <c r="F151" s="43"/>
      <c r="G151" s="43"/>
      <c r="H151" s="43"/>
    </row>
    <row r="152" spans="1:8" ht="15">
      <c r="A152" s="42"/>
      <c r="B152" s="42"/>
      <c r="C152" s="43"/>
      <c r="D152" s="43"/>
      <c r="E152" s="43"/>
      <c r="F152" s="43"/>
      <c r="G152" s="43"/>
      <c r="H152" s="43"/>
    </row>
    <row r="153" spans="1:8" ht="15">
      <c r="A153" s="42"/>
      <c r="B153" s="42"/>
      <c r="C153" s="43" t="s">
        <v>88</v>
      </c>
      <c r="D153" s="43"/>
      <c r="E153" s="43"/>
      <c r="F153" s="43"/>
      <c r="G153" s="43"/>
      <c r="H153" s="43"/>
    </row>
    <row r="154" spans="1:8" ht="15">
      <c r="A154" s="42"/>
      <c r="B154" s="42"/>
      <c r="C154" s="43"/>
      <c r="D154" s="43"/>
      <c r="E154" s="43"/>
      <c r="F154" s="43"/>
      <c r="G154" s="43"/>
      <c r="H154" s="43"/>
    </row>
    <row r="155" spans="1:8" ht="15">
      <c r="A155" s="42"/>
      <c r="B155" s="42"/>
      <c r="C155" s="43"/>
      <c r="D155" s="43"/>
      <c r="E155" s="43"/>
      <c r="F155" s="43"/>
      <c r="G155" s="43"/>
      <c r="H155" s="43"/>
    </row>
    <row r="156" spans="1:8" ht="15">
      <c r="A156" s="49">
        <v>15.5</v>
      </c>
      <c r="B156" s="42"/>
      <c r="C156" s="15" t="s">
        <v>9</v>
      </c>
      <c r="D156" s="43"/>
      <c r="E156" s="43"/>
      <c r="F156" s="43"/>
      <c r="G156" s="43"/>
      <c r="H156" s="43"/>
    </row>
    <row r="157" spans="1:8" ht="15">
      <c r="A157" s="42"/>
      <c r="B157" s="42"/>
      <c r="C157" s="43"/>
      <c r="F157" s="43"/>
      <c r="G157" s="44" t="s">
        <v>46</v>
      </c>
      <c r="H157" s="44" t="s">
        <v>48</v>
      </c>
    </row>
    <row r="158" spans="1:8" ht="15">
      <c r="A158" s="42"/>
      <c r="B158" s="42"/>
      <c r="C158" s="43"/>
      <c r="F158" s="43"/>
      <c r="G158" s="44" t="s">
        <v>47</v>
      </c>
      <c r="H158" s="44" t="s">
        <v>4</v>
      </c>
    </row>
    <row r="159" spans="1:8" ht="15">
      <c r="A159" s="42"/>
      <c r="B159" s="42"/>
      <c r="C159" s="43"/>
      <c r="F159" s="43"/>
      <c r="G159" s="46" t="s">
        <v>5</v>
      </c>
      <c r="H159" s="46" t="s">
        <v>5</v>
      </c>
    </row>
    <row r="160" spans="1:8" ht="15">
      <c r="A160" s="42"/>
      <c r="B160" s="42"/>
      <c r="C160" s="43"/>
      <c r="F160" s="43"/>
      <c r="G160" s="43"/>
      <c r="H160" s="43"/>
    </row>
    <row r="161" spans="1:8" ht="15">
      <c r="A161" s="42"/>
      <c r="B161" s="42"/>
      <c r="C161" s="43" t="s">
        <v>153</v>
      </c>
      <c r="F161" s="43"/>
      <c r="G161" s="55">
        <v>-81</v>
      </c>
      <c r="H161" s="55">
        <v>-92</v>
      </c>
    </row>
    <row r="162" spans="1:8" ht="15">
      <c r="A162" s="42"/>
      <c r="B162" s="42"/>
      <c r="C162" s="43" t="s">
        <v>134</v>
      </c>
      <c r="F162" s="43"/>
      <c r="G162" s="12">
        <f>712+54</f>
        <v>766</v>
      </c>
      <c r="H162" s="12">
        <f>48+54+712</f>
        <v>814</v>
      </c>
    </row>
    <row r="163" spans="1:8" ht="15">
      <c r="A163" s="42"/>
      <c r="B163" s="42"/>
      <c r="C163" s="43"/>
      <c r="F163" s="43"/>
      <c r="G163" s="12"/>
      <c r="H163" s="12"/>
    </row>
    <row r="164" spans="1:8" ht="15.75" thickBot="1">
      <c r="A164" s="42"/>
      <c r="B164" s="42"/>
      <c r="C164" s="43"/>
      <c r="F164" s="43"/>
      <c r="G164" s="13">
        <f>SUM(G161:G162)</f>
        <v>685</v>
      </c>
      <c r="H164" s="13">
        <f>SUM(H161:H162)</f>
        <v>722</v>
      </c>
    </row>
    <row r="165" spans="1:8" ht="15.75" thickTop="1">
      <c r="A165" s="42"/>
      <c r="B165" s="42"/>
      <c r="C165" s="43"/>
      <c r="D165" s="43"/>
      <c r="E165" s="43"/>
      <c r="F165" s="43"/>
      <c r="G165" s="43"/>
      <c r="H165" s="43"/>
    </row>
    <row r="166" spans="1:8" ht="15">
      <c r="A166" s="42"/>
      <c r="B166" s="42"/>
      <c r="C166" s="43"/>
      <c r="D166" s="43"/>
      <c r="E166" s="43"/>
      <c r="F166" s="43"/>
      <c r="G166" s="43"/>
      <c r="H166" s="43"/>
    </row>
    <row r="167" spans="1:8" ht="15">
      <c r="A167" s="49">
        <v>15.6</v>
      </c>
      <c r="B167" s="42"/>
      <c r="C167" s="15" t="s">
        <v>49</v>
      </c>
      <c r="D167" s="43"/>
      <c r="E167" s="43"/>
      <c r="F167" s="43"/>
      <c r="G167" s="43"/>
      <c r="H167" s="43"/>
    </row>
    <row r="168" spans="1:8" ht="15">
      <c r="A168" s="42"/>
      <c r="B168" s="42"/>
      <c r="C168" s="43"/>
      <c r="D168" s="43"/>
      <c r="E168" s="43"/>
      <c r="F168" s="43"/>
      <c r="G168" s="43"/>
      <c r="H168" s="43"/>
    </row>
    <row r="169" spans="1:8" ht="15">
      <c r="A169" s="42"/>
      <c r="B169" s="42"/>
      <c r="C169" s="43" t="s">
        <v>179</v>
      </c>
      <c r="D169" s="43"/>
      <c r="E169" s="43"/>
      <c r="F169" s="43"/>
      <c r="G169" s="43"/>
      <c r="H169" s="43"/>
    </row>
    <row r="170" spans="1:8" ht="15">
      <c r="A170" s="42"/>
      <c r="B170" s="42"/>
      <c r="C170" s="43" t="s">
        <v>180</v>
      </c>
      <c r="D170" s="43"/>
      <c r="E170" s="43"/>
      <c r="F170" s="43"/>
      <c r="G170" s="43"/>
      <c r="H170" s="43"/>
    </row>
    <row r="171" spans="1:8" ht="15">
      <c r="A171" s="42"/>
      <c r="B171" s="42"/>
      <c r="C171" s="43"/>
      <c r="D171" s="43"/>
      <c r="E171" s="43"/>
      <c r="F171" s="43"/>
      <c r="G171" s="43"/>
      <c r="H171" s="43"/>
    </row>
    <row r="172" spans="1:8" ht="15">
      <c r="A172" s="42"/>
      <c r="B172" s="42"/>
      <c r="C172" s="43"/>
      <c r="D172" s="43"/>
      <c r="E172" s="43"/>
      <c r="F172" s="43"/>
      <c r="G172" s="43"/>
      <c r="H172" s="43"/>
    </row>
    <row r="173" spans="1:8" ht="15">
      <c r="A173" s="49">
        <v>15.7</v>
      </c>
      <c r="B173" s="42"/>
      <c r="C173" s="15" t="s">
        <v>50</v>
      </c>
      <c r="D173" s="43"/>
      <c r="E173" s="43"/>
      <c r="F173" s="43"/>
      <c r="G173" s="43"/>
      <c r="H173" s="43"/>
    </row>
    <row r="174" spans="1:8" ht="15">
      <c r="A174" s="42"/>
      <c r="B174" s="42"/>
      <c r="C174" s="43"/>
      <c r="D174" s="43"/>
      <c r="E174" s="43"/>
      <c r="F174" s="43"/>
      <c r="G174" s="43"/>
      <c r="H174" s="43"/>
    </row>
    <row r="175" spans="1:8" ht="15">
      <c r="A175" s="42"/>
      <c r="B175" s="42"/>
      <c r="C175" s="43" t="s">
        <v>178</v>
      </c>
      <c r="D175" s="43"/>
      <c r="E175" s="43"/>
      <c r="F175" s="43"/>
      <c r="G175" s="43"/>
      <c r="H175" s="43"/>
    </row>
    <row r="176" spans="1:8" ht="15">
      <c r="A176" s="42"/>
      <c r="B176" s="42"/>
      <c r="C176" s="43" t="s">
        <v>249</v>
      </c>
      <c r="D176" s="43"/>
      <c r="E176" s="43"/>
      <c r="F176" s="43"/>
      <c r="G176" s="43"/>
      <c r="H176" s="43"/>
    </row>
    <row r="177" spans="1:8" ht="15">
      <c r="A177" s="42"/>
      <c r="B177" s="42"/>
      <c r="C177" s="43"/>
      <c r="D177" s="43"/>
      <c r="E177" s="43"/>
      <c r="F177" s="43"/>
      <c r="G177" s="43"/>
      <c r="H177" s="43"/>
    </row>
    <row r="178" spans="1:8" ht="15">
      <c r="A178" s="42"/>
      <c r="B178" s="42"/>
      <c r="C178" s="43"/>
      <c r="D178" s="43"/>
      <c r="E178" s="43"/>
      <c r="F178" s="43"/>
      <c r="G178" s="43"/>
      <c r="H178" s="43"/>
    </row>
    <row r="179" spans="1:8" ht="15">
      <c r="A179" s="49">
        <v>15.8</v>
      </c>
      <c r="B179" s="42"/>
      <c r="C179" s="15" t="s">
        <v>81</v>
      </c>
      <c r="D179" s="43"/>
      <c r="E179" s="43"/>
      <c r="F179" s="43"/>
      <c r="G179" s="43"/>
      <c r="H179" s="43"/>
    </row>
    <row r="180" spans="1:8" ht="15">
      <c r="A180" s="42"/>
      <c r="B180" s="42"/>
      <c r="C180" s="43"/>
      <c r="D180" s="43"/>
      <c r="E180" s="43"/>
      <c r="F180" s="43"/>
      <c r="G180" s="43"/>
      <c r="H180" s="43"/>
    </row>
    <row r="181" spans="1:8" ht="15">
      <c r="A181" s="42"/>
      <c r="B181" s="42"/>
      <c r="C181" s="43" t="s">
        <v>190</v>
      </c>
      <c r="D181" s="43"/>
      <c r="E181" s="43"/>
      <c r="F181" s="43"/>
      <c r="G181" s="43"/>
      <c r="H181" s="43"/>
    </row>
    <row r="182" spans="1:8" ht="15">
      <c r="A182" s="42"/>
      <c r="B182" s="42"/>
      <c r="C182" s="43" t="s">
        <v>191</v>
      </c>
      <c r="D182" s="43"/>
      <c r="E182" s="43"/>
      <c r="F182" s="43"/>
      <c r="G182" s="43"/>
      <c r="H182" s="43"/>
    </row>
    <row r="183" spans="1:8" ht="15">
      <c r="A183" s="42"/>
      <c r="B183" s="42"/>
      <c r="C183" s="43" t="s">
        <v>192</v>
      </c>
      <c r="D183" s="43"/>
      <c r="E183" s="43"/>
      <c r="F183" s="43"/>
      <c r="G183" s="43"/>
      <c r="H183" s="43"/>
    </row>
    <row r="184" spans="1:8" ht="15">
      <c r="A184" s="42"/>
      <c r="B184" s="42"/>
      <c r="C184" s="43"/>
      <c r="D184" s="43"/>
      <c r="E184" s="43"/>
      <c r="F184" s="43"/>
      <c r="G184" s="43"/>
      <c r="H184" s="43"/>
    </row>
    <row r="185" spans="1:8" ht="15">
      <c r="A185" s="42"/>
      <c r="B185" s="42"/>
      <c r="C185" s="43" t="s">
        <v>155</v>
      </c>
      <c r="D185" s="43"/>
      <c r="E185" s="43"/>
      <c r="F185" s="43"/>
      <c r="G185" s="43"/>
      <c r="H185" s="43"/>
    </row>
    <row r="186" spans="1:8" ht="15">
      <c r="A186" s="42"/>
      <c r="B186" s="42"/>
      <c r="C186" s="43" t="s">
        <v>154</v>
      </c>
      <c r="D186" s="43"/>
      <c r="E186" s="43"/>
      <c r="F186" s="43"/>
      <c r="G186" s="43"/>
      <c r="H186" s="43"/>
    </row>
    <row r="187" spans="1:8" ht="15">
      <c r="A187" s="42"/>
      <c r="B187" s="42"/>
      <c r="C187" s="43" t="s">
        <v>159</v>
      </c>
      <c r="D187" s="43"/>
      <c r="E187" s="43"/>
      <c r="F187" s="43"/>
      <c r="G187" s="43"/>
      <c r="H187" s="43"/>
    </row>
    <row r="188" spans="1:8" ht="15">
      <c r="A188" s="42"/>
      <c r="B188" s="42"/>
      <c r="C188" s="43" t="s">
        <v>156</v>
      </c>
      <c r="D188" s="43"/>
      <c r="E188" s="43"/>
      <c r="F188" s="43"/>
      <c r="G188" s="43"/>
      <c r="H188" s="43"/>
    </row>
    <row r="189" spans="1:8" ht="15">
      <c r="A189" s="42"/>
      <c r="B189" s="42"/>
      <c r="C189" s="43" t="s">
        <v>157</v>
      </c>
      <c r="D189" s="43"/>
      <c r="E189" s="43"/>
      <c r="F189" s="43"/>
      <c r="G189" s="43"/>
      <c r="H189" s="43"/>
    </row>
    <row r="190" spans="1:8" ht="15">
      <c r="A190" s="42"/>
      <c r="B190" s="42"/>
      <c r="C190" s="43" t="s">
        <v>158</v>
      </c>
      <c r="D190" s="43"/>
      <c r="E190" s="43"/>
      <c r="F190" s="43"/>
      <c r="G190" s="43"/>
      <c r="H190" s="43"/>
    </row>
    <row r="191" spans="1:8" ht="15">
      <c r="A191" s="42"/>
      <c r="B191" s="42"/>
      <c r="C191" s="43"/>
      <c r="D191" s="43"/>
      <c r="E191" s="43"/>
      <c r="F191" s="43"/>
      <c r="G191" s="43"/>
      <c r="H191" s="43"/>
    </row>
    <row r="192" spans="1:8" ht="15">
      <c r="A192" s="42"/>
      <c r="B192" s="42"/>
      <c r="C192" s="43" t="s">
        <v>243</v>
      </c>
      <c r="D192" s="43"/>
      <c r="E192" s="43"/>
      <c r="F192" s="43"/>
      <c r="G192" s="43"/>
      <c r="H192" s="43"/>
    </row>
    <row r="193" spans="1:8" ht="15">
      <c r="A193" s="42"/>
      <c r="B193" s="42"/>
      <c r="C193" s="43" t="s">
        <v>244</v>
      </c>
      <c r="D193" s="43"/>
      <c r="E193" s="43"/>
      <c r="F193" s="43"/>
      <c r="G193" s="43"/>
      <c r="H193" s="43"/>
    </row>
    <row r="194" spans="1:8" ht="15">
      <c r="A194" s="42"/>
      <c r="B194" s="42"/>
      <c r="C194" s="43"/>
      <c r="D194" s="43"/>
      <c r="E194" s="43"/>
      <c r="F194" s="43"/>
      <c r="G194" s="43"/>
      <c r="H194" s="43"/>
    </row>
    <row r="195" spans="1:8" ht="15">
      <c r="A195" s="42"/>
      <c r="B195" s="42"/>
      <c r="C195" s="43" t="s">
        <v>253</v>
      </c>
      <c r="D195" s="43"/>
      <c r="E195" s="43"/>
      <c r="F195" s="43"/>
      <c r="G195" s="43"/>
      <c r="H195" s="43"/>
    </row>
    <row r="196" spans="1:8" ht="15">
      <c r="A196" s="42"/>
      <c r="B196" s="42"/>
      <c r="C196" s="43" t="s">
        <v>245</v>
      </c>
      <c r="D196" s="43"/>
      <c r="E196" s="43"/>
      <c r="F196" s="43"/>
      <c r="G196" s="43"/>
      <c r="H196" s="43"/>
    </row>
    <row r="197" spans="1:8" ht="15">
      <c r="A197" s="42"/>
      <c r="B197" s="42"/>
      <c r="C197" s="43" t="s">
        <v>246</v>
      </c>
      <c r="D197" s="43"/>
      <c r="E197" s="43"/>
      <c r="F197" s="43"/>
      <c r="G197" s="43"/>
      <c r="H197" s="43"/>
    </row>
    <row r="198" spans="1:8" ht="15">
      <c r="A198" s="42"/>
      <c r="B198" s="42"/>
      <c r="C198" s="43" t="s">
        <v>248</v>
      </c>
      <c r="D198" s="43"/>
      <c r="E198" s="43"/>
      <c r="F198" s="43"/>
      <c r="G198" s="43"/>
      <c r="H198" s="43"/>
    </row>
    <row r="199" spans="1:8" ht="15">
      <c r="A199" s="42"/>
      <c r="B199" s="42"/>
      <c r="C199" s="43" t="s">
        <v>247</v>
      </c>
      <c r="D199" s="43"/>
      <c r="E199" s="43"/>
      <c r="F199" s="43"/>
      <c r="G199" s="43"/>
      <c r="H199" s="43"/>
    </row>
    <row r="200" spans="1:8" ht="15">
      <c r="A200" s="42"/>
      <c r="B200" s="42"/>
      <c r="C200" s="43"/>
      <c r="D200" s="43"/>
      <c r="E200" s="43"/>
      <c r="F200" s="43"/>
      <c r="G200" s="43"/>
      <c r="H200" s="43"/>
    </row>
    <row r="201" spans="1:8" ht="15">
      <c r="A201" s="42"/>
      <c r="B201" s="42"/>
      <c r="C201" s="43" t="s">
        <v>187</v>
      </c>
      <c r="D201" s="43"/>
      <c r="E201" s="43"/>
      <c r="F201" s="43"/>
      <c r="G201" s="43"/>
      <c r="H201" s="43"/>
    </row>
    <row r="202" spans="1:8" ht="15">
      <c r="A202" s="42"/>
      <c r="B202" s="42"/>
      <c r="C202" s="43" t="s">
        <v>188</v>
      </c>
      <c r="D202" s="43"/>
      <c r="E202" s="43"/>
      <c r="F202" s="43"/>
      <c r="G202" s="43"/>
      <c r="H202" s="43"/>
    </row>
    <row r="203" spans="1:8" ht="15">
      <c r="A203" s="42"/>
      <c r="B203" s="42"/>
      <c r="C203" s="43"/>
      <c r="D203" s="43"/>
      <c r="E203" s="43"/>
      <c r="F203" s="43"/>
      <c r="G203" s="43"/>
      <c r="H203" s="43"/>
    </row>
    <row r="204" spans="1:8" ht="15">
      <c r="A204" s="42"/>
      <c r="B204" s="42"/>
      <c r="C204" s="43" t="s">
        <v>193</v>
      </c>
      <c r="D204" s="43"/>
      <c r="E204" s="43"/>
      <c r="F204" s="43"/>
      <c r="G204" s="43"/>
      <c r="H204" s="43"/>
    </row>
    <row r="205" spans="1:8" ht="15">
      <c r="A205" s="42"/>
      <c r="B205" s="42"/>
      <c r="C205" s="43" t="s">
        <v>242</v>
      </c>
      <c r="D205" s="43"/>
      <c r="E205" s="43"/>
      <c r="F205" s="43"/>
      <c r="G205" s="43"/>
      <c r="H205" s="43"/>
    </row>
    <row r="206" spans="1:8" ht="15">
      <c r="A206" s="42"/>
      <c r="B206" s="42"/>
      <c r="C206" s="43" t="s">
        <v>250</v>
      </c>
      <c r="D206" s="43"/>
      <c r="E206" s="43"/>
      <c r="F206" s="43"/>
      <c r="G206" s="43"/>
      <c r="H206" s="43"/>
    </row>
    <row r="207" spans="1:8" ht="15">
      <c r="A207" s="42"/>
      <c r="B207" s="42"/>
      <c r="C207" s="43" t="s">
        <v>251</v>
      </c>
      <c r="D207" s="43"/>
      <c r="E207" s="43"/>
      <c r="F207" s="43"/>
      <c r="G207" s="43"/>
      <c r="H207" s="43"/>
    </row>
    <row r="208" spans="1:8" ht="15">
      <c r="A208" s="42"/>
      <c r="B208" s="42"/>
      <c r="C208" s="43"/>
      <c r="D208" s="43"/>
      <c r="E208" s="43"/>
      <c r="F208" s="43"/>
      <c r="G208" s="43"/>
      <c r="H208" s="43"/>
    </row>
    <row r="209" spans="1:8" ht="15">
      <c r="A209" s="42"/>
      <c r="B209" s="42"/>
      <c r="C209" s="43" t="s">
        <v>252</v>
      </c>
      <c r="D209" s="43"/>
      <c r="E209" s="43"/>
      <c r="F209" s="43"/>
      <c r="G209" s="43"/>
      <c r="H209" s="43"/>
    </row>
    <row r="210" spans="1:8" ht="15">
      <c r="A210" s="42"/>
      <c r="B210" s="42"/>
      <c r="C210" s="43" t="s">
        <v>284</v>
      </c>
      <c r="D210" s="43"/>
      <c r="E210" s="43"/>
      <c r="F210" s="43"/>
      <c r="G210" s="43"/>
      <c r="H210" s="43"/>
    </row>
    <row r="211" spans="1:8" ht="15">
      <c r="A211" s="42"/>
      <c r="B211" s="42"/>
      <c r="C211" s="43"/>
      <c r="D211" s="43"/>
      <c r="E211" s="43"/>
      <c r="F211" s="43"/>
      <c r="G211" s="43"/>
      <c r="H211" s="43"/>
    </row>
    <row r="212" spans="1:8" ht="15">
      <c r="A212" s="42"/>
      <c r="B212" s="42"/>
      <c r="C212" s="72" t="s">
        <v>296</v>
      </c>
      <c r="D212" s="43"/>
      <c r="E212" s="43"/>
      <c r="F212" s="43"/>
      <c r="G212" s="43"/>
      <c r="H212" s="43"/>
    </row>
    <row r="213" spans="1:8" ht="15">
      <c r="A213" s="42"/>
      <c r="B213" s="42"/>
      <c r="C213" s="72" t="s">
        <v>297</v>
      </c>
      <c r="D213" s="43"/>
      <c r="E213" s="43"/>
      <c r="F213" s="43"/>
      <c r="G213" s="43"/>
      <c r="H213" s="43"/>
    </row>
    <row r="214" spans="1:8" ht="15">
      <c r="A214" s="42"/>
      <c r="B214" s="42"/>
      <c r="C214" s="72" t="s">
        <v>298</v>
      </c>
      <c r="D214" s="43"/>
      <c r="E214" s="43"/>
      <c r="F214" s="43"/>
      <c r="G214" s="43"/>
      <c r="H214" s="43"/>
    </row>
    <row r="215" spans="1:8" ht="15">
      <c r="A215" s="42"/>
      <c r="B215" s="42"/>
      <c r="C215" s="43"/>
      <c r="D215" s="43"/>
      <c r="E215" s="43"/>
      <c r="F215" s="43"/>
      <c r="G215" s="43"/>
      <c r="H215" s="43"/>
    </row>
    <row r="216" spans="1:8" ht="15">
      <c r="A216" s="42"/>
      <c r="B216" s="42"/>
      <c r="C216" s="72" t="s">
        <v>286</v>
      </c>
      <c r="D216" s="43"/>
      <c r="E216" s="43"/>
      <c r="F216" s="43"/>
      <c r="G216" s="43"/>
      <c r="H216" s="43"/>
    </row>
    <row r="217" spans="1:8" ht="15">
      <c r="A217" s="42"/>
      <c r="B217" s="42"/>
      <c r="C217" s="72" t="s">
        <v>285</v>
      </c>
      <c r="D217" s="43"/>
      <c r="E217" s="43"/>
      <c r="F217" s="43"/>
      <c r="G217" s="43"/>
      <c r="H217" s="43"/>
    </row>
    <row r="218" spans="1:8" ht="15">
      <c r="A218" s="42"/>
      <c r="B218" s="42"/>
      <c r="C218" s="43"/>
      <c r="D218" s="43"/>
      <c r="E218" s="43"/>
      <c r="F218" s="43"/>
      <c r="G218" s="43"/>
      <c r="H218" s="43"/>
    </row>
    <row r="219" spans="1:8" ht="15">
      <c r="A219" s="42"/>
      <c r="B219" s="42"/>
      <c r="C219" s="72" t="s">
        <v>287</v>
      </c>
      <c r="D219" s="43"/>
      <c r="E219" s="43"/>
      <c r="F219" s="43"/>
      <c r="G219" s="43"/>
      <c r="H219" s="43"/>
    </row>
    <row r="220" spans="1:8" ht="15">
      <c r="A220" s="42"/>
      <c r="B220" s="42"/>
      <c r="C220" s="72" t="s">
        <v>288</v>
      </c>
      <c r="D220" s="43"/>
      <c r="E220" s="43"/>
      <c r="F220" s="43"/>
      <c r="G220" s="43"/>
      <c r="H220" s="43"/>
    </row>
    <row r="221" spans="1:8" ht="15">
      <c r="A221" s="42"/>
      <c r="B221" s="42"/>
      <c r="C221" s="72" t="s">
        <v>295</v>
      </c>
      <c r="D221" s="43"/>
      <c r="E221" s="43"/>
      <c r="F221" s="43"/>
      <c r="G221" s="43"/>
      <c r="H221" s="43"/>
    </row>
    <row r="222" spans="1:8" ht="15">
      <c r="A222" s="42"/>
      <c r="B222" s="42"/>
      <c r="C222" s="43"/>
      <c r="D222" s="43"/>
      <c r="E222" s="43"/>
      <c r="F222" s="43"/>
      <c r="G222" s="43"/>
      <c r="H222" s="43"/>
    </row>
    <row r="223" spans="1:8" ht="15">
      <c r="A223" s="42"/>
      <c r="B223" s="42"/>
      <c r="C223" s="72" t="s">
        <v>289</v>
      </c>
      <c r="D223" s="43"/>
      <c r="E223" s="43"/>
      <c r="F223" s="43"/>
      <c r="G223" s="43"/>
      <c r="H223" s="43"/>
    </row>
    <row r="224" spans="1:8" ht="15">
      <c r="A224" s="42"/>
      <c r="B224" s="42"/>
      <c r="C224" s="72" t="s">
        <v>290</v>
      </c>
      <c r="D224" s="43"/>
      <c r="E224" s="43"/>
      <c r="F224" s="43"/>
      <c r="G224" s="43"/>
      <c r="H224" s="43"/>
    </row>
    <row r="225" spans="1:8" ht="15">
      <c r="A225" s="42"/>
      <c r="B225" s="42"/>
      <c r="C225" s="43"/>
      <c r="D225" s="43"/>
      <c r="E225" s="43"/>
      <c r="F225" s="43"/>
      <c r="G225" s="43"/>
      <c r="H225" s="43"/>
    </row>
    <row r="226" spans="1:8" ht="15">
      <c r="A226" s="42"/>
      <c r="B226" s="42"/>
      <c r="C226" s="72" t="s">
        <v>292</v>
      </c>
      <c r="D226" s="43"/>
      <c r="E226" s="43"/>
      <c r="F226" s="43"/>
      <c r="G226" s="43"/>
      <c r="H226" s="43"/>
    </row>
    <row r="227" spans="1:8" ht="15">
      <c r="A227" s="42"/>
      <c r="B227" s="42"/>
      <c r="C227" s="72" t="s">
        <v>291</v>
      </c>
      <c r="D227" s="43"/>
      <c r="E227" s="43"/>
      <c r="F227" s="43"/>
      <c r="G227" s="43"/>
      <c r="H227" s="43"/>
    </row>
    <row r="228" spans="1:8" ht="15">
      <c r="A228" s="42"/>
      <c r="B228" s="42"/>
      <c r="C228" s="43"/>
      <c r="D228" s="43"/>
      <c r="E228" s="43"/>
      <c r="F228" s="43"/>
      <c r="G228" s="43"/>
      <c r="H228" s="43"/>
    </row>
    <row r="229" spans="1:8" ht="15">
      <c r="A229" s="42"/>
      <c r="B229" s="42"/>
      <c r="C229" s="72" t="s">
        <v>293</v>
      </c>
      <c r="D229" s="43"/>
      <c r="E229" s="43"/>
      <c r="F229" s="43"/>
      <c r="G229" s="43"/>
      <c r="H229" s="43"/>
    </row>
    <row r="230" spans="1:8" ht="15">
      <c r="A230" s="42"/>
      <c r="B230" s="42"/>
      <c r="C230" s="72" t="s">
        <v>294</v>
      </c>
      <c r="D230" s="43"/>
      <c r="E230" s="43"/>
      <c r="F230" s="43"/>
      <c r="G230" s="43"/>
      <c r="H230" s="43"/>
    </row>
    <row r="231" spans="1:8" ht="15">
      <c r="A231" s="42"/>
      <c r="B231" s="42"/>
      <c r="C231" s="43"/>
      <c r="D231" s="43"/>
      <c r="E231" s="43"/>
      <c r="F231" s="43"/>
      <c r="G231" s="43"/>
      <c r="H231" s="43"/>
    </row>
    <row r="232" spans="1:8" ht="15">
      <c r="A232" s="42"/>
      <c r="B232" s="42"/>
      <c r="C232" s="43"/>
      <c r="D232" s="43"/>
      <c r="E232" s="43"/>
      <c r="F232" s="43"/>
      <c r="G232" s="43"/>
      <c r="H232" s="43"/>
    </row>
    <row r="233" spans="1:8" ht="15">
      <c r="A233" s="49">
        <v>15.9</v>
      </c>
      <c r="B233" s="42"/>
      <c r="C233" s="15" t="s">
        <v>51</v>
      </c>
      <c r="D233" s="43"/>
      <c r="E233" s="43"/>
      <c r="F233" s="43"/>
      <c r="G233" s="43"/>
      <c r="H233" s="43"/>
    </row>
    <row r="234" spans="1:8" ht="15">
      <c r="A234" s="42"/>
      <c r="B234" s="42"/>
      <c r="C234" s="43"/>
      <c r="D234" s="43"/>
      <c r="E234" s="43"/>
      <c r="F234" s="43"/>
      <c r="G234" s="43"/>
      <c r="H234" s="43"/>
    </row>
    <row r="235" spans="1:8" ht="15">
      <c r="A235" s="42"/>
      <c r="B235" s="42"/>
      <c r="C235" s="43" t="s">
        <v>266</v>
      </c>
      <c r="D235" s="43"/>
      <c r="E235" s="43"/>
      <c r="F235" s="43"/>
      <c r="G235" s="43"/>
      <c r="H235" s="43"/>
    </row>
    <row r="236" spans="1:8" ht="15">
      <c r="A236" s="42"/>
      <c r="B236" s="42"/>
      <c r="C236" s="43"/>
      <c r="D236" s="43"/>
      <c r="E236" s="43"/>
      <c r="F236" s="43"/>
      <c r="G236" s="43"/>
      <c r="H236" s="43"/>
    </row>
    <row r="237" spans="1:8" ht="15">
      <c r="A237" s="42"/>
      <c r="B237" s="42"/>
      <c r="C237" s="43"/>
      <c r="F237" s="44" t="s">
        <v>52</v>
      </c>
      <c r="G237" s="44" t="s">
        <v>53</v>
      </c>
      <c r="H237" s="44"/>
    </row>
    <row r="238" spans="1:8" ht="15">
      <c r="A238" s="42"/>
      <c r="B238" s="42"/>
      <c r="C238" s="43"/>
      <c r="F238" s="44" t="s">
        <v>17</v>
      </c>
      <c r="G238" s="44" t="s">
        <v>17</v>
      </c>
      <c r="H238" s="44" t="s">
        <v>22</v>
      </c>
    </row>
    <row r="239" spans="1:8" ht="15">
      <c r="A239" s="42"/>
      <c r="B239" s="42"/>
      <c r="C239" s="43"/>
      <c r="F239" s="46" t="s">
        <v>5</v>
      </c>
      <c r="G239" s="46" t="s">
        <v>5</v>
      </c>
      <c r="H239" s="46" t="s">
        <v>5</v>
      </c>
    </row>
    <row r="240" spans="1:8" ht="15">
      <c r="A240" s="42"/>
      <c r="B240" s="42"/>
      <c r="C240" s="43"/>
      <c r="F240" s="43"/>
      <c r="G240" s="43"/>
      <c r="H240" s="43"/>
    </row>
    <row r="241" spans="1:8" ht="15">
      <c r="A241" s="42"/>
      <c r="B241" s="42"/>
      <c r="C241" s="43" t="s">
        <v>55</v>
      </c>
      <c r="F241" s="45">
        <v>31747</v>
      </c>
      <c r="G241" s="45">
        <f>+H241-F241</f>
        <v>70215</v>
      </c>
      <c r="H241" s="45">
        <f>+BSheet!D47</f>
        <v>101962</v>
      </c>
    </row>
    <row r="242" spans="1:8" ht="15">
      <c r="A242" s="42"/>
      <c r="B242" s="42"/>
      <c r="C242" s="43" t="s">
        <v>54</v>
      </c>
      <c r="F242" s="45">
        <f>+BSheet!D40-Notes!G242</f>
        <v>0</v>
      </c>
      <c r="G242" s="45">
        <v>0</v>
      </c>
      <c r="H242" s="45">
        <f>SUM(F242:G242)</f>
        <v>0</v>
      </c>
    </row>
    <row r="243" spans="1:8" ht="15">
      <c r="A243" s="42"/>
      <c r="B243" s="42"/>
      <c r="C243" s="43"/>
      <c r="F243" s="45"/>
      <c r="G243" s="45"/>
      <c r="H243" s="45"/>
    </row>
    <row r="244" spans="1:8" ht="15.75" thickBot="1">
      <c r="A244" s="42"/>
      <c r="B244" s="42"/>
      <c r="C244" s="43"/>
      <c r="F244" s="59">
        <f>SUM(F241:F242)</f>
        <v>31747</v>
      </c>
      <c r="G244" s="59">
        <f>SUM(G241:G242)</f>
        <v>70215</v>
      </c>
      <c r="H244" s="59">
        <f>SUM(H241:H242)</f>
        <v>101962</v>
      </c>
    </row>
    <row r="245" spans="1:8" ht="15.75" thickTop="1">
      <c r="A245" s="42"/>
      <c r="B245" s="42"/>
      <c r="C245" s="43"/>
      <c r="D245" s="43"/>
      <c r="E245" s="43"/>
      <c r="F245" s="43"/>
      <c r="G245" s="43"/>
      <c r="H245" s="43"/>
    </row>
    <row r="246" spans="1:8" ht="15">
      <c r="A246" s="42"/>
      <c r="B246" s="42"/>
      <c r="C246" s="43"/>
      <c r="D246" s="43"/>
      <c r="E246" s="43"/>
      <c r="F246" s="43"/>
      <c r="G246" s="43"/>
      <c r="H246" s="43"/>
    </row>
    <row r="247" spans="1:8" ht="15">
      <c r="A247" s="74" t="s">
        <v>161</v>
      </c>
      <c r="B247" s="42"/>
      <c r="C247" s="15" t="s">
        <v>166</v>
      </c>
      <c r="D247" s="43"/>
      <c r="E247" s="43"/>
      <c r="F247" s="43"/>
      <c r="G247" s="43"/>
      <c r="H247" s="43"/>
    </row>
    <row r="248" spans="1:8" ht="15">
      <c r="A248" s="42"/>
      <c r="B248" s="42"/>
      <c r="C248" s="43"/>
      <c r="D248" s="43"/>
      <c r="E248" s="43"/>
      <c r="F248" s="43"/>
      <c r="G248" s="43"/>
      <c r="H248" s="43"/>
    </row>
    <row r="249" spans="1:8" ht="15">
      <c r="A249" s="42"/>
      <c r="B249" s="42"/>
      <c r="C249" s="43"/>
      <c r="D249" s="43"/>
      <c r="E249" s="43"/>
      <c r="F249" s="43"/>
      <c r="G249" s="44" t="s">
        <v>267</v>
      </c>
      <c r="H249" s="44" t="s">
        <v>167</v>
      </c>
    </row>
    <row r="250" spans="1:8" ht="15">
      <c r="A250" s="42"/>
      <c r="B250" s="42"/>
      <c r="C250" s="43"/>
      <c r="D250" s="43"/>
      <c r="E250" s="43"/>
      <c r="F250" s="43"/>
      <c r="G250" s="46" t="s">
        <v>5</v>
      </c>
      <c r="H250" s="46" t="s">
        <v>5</v>
      </c>
    </row>
    <row r="251" spans="1:8" ht="15">
      <c r="A251" s="42"/>
      <c r="B251" s="42"/>
      <c r="C251" s="43"/>
      <c r="D251" s="43"/>
      <c r="E251" s="43"/>
      <c r="F251" s="43"/>
      <c r="G251" s="43"/>
      <c r="H251" s="43"/>
    </row>
    <row r="252" spans="1:8" ht="15">
      <c r="A252" s="42"/>
      <c r="B252" s="42"/>
      <c r="C252" s="43" t="s">
        <v>277</v>
      </c>
      <c r="D252" s="43"/>
      <c r="E252" s="43"/>
      <c r="F252" s="43"/>
      <c r="G252" s="43"/>
      <c r="H252" s="43"/>
    </row>
    <row r="253" spans="1:8" ht="15">
      <c r="A253" s="42"/>
      <c r="B253" s="42"/>
      <c r="C253" s="43" t="s">
        <v>275</v>
      </c>
      <c r="D253" s="43"/>
      <c r="E253" s="43"/>
      <c r="F253" s="43"/>
      <c r="G253" s="45">
        <v>-50070</v>
      </c>
      <c r="H253" s="45">
        <v>-107412</v>
      </c>
    </row>
    <row r="254" spans="1:8" ht="15">
      <c r="A254" s="42"/>
      <c r="B254" s="42"/>
      <c r="C254" s="43" t="s">
        <v>276</v>
      </c>
      <c r="D254" s="43"/>
      <c r="E254" s="43"/>
      <c r="F254" s="43"/>
      <c r="G254" s="76">
        <f>168+411+8</f>
        <v>587</v>
      </c>
      <c r="H254" s="76">
        <v>0</v>
      </c>
    </row>
    <row r="255" spans="1:8" ht="15">
      <c r="A255" s="42"/>
      <c r="B255" s="42"/>
      <c r="C255" s="43"/>
      <c r="D255" s="43"/>
      <c r="E255" s="43"/>
      <c r="F255" s="43"/>
      <c r="G255" s="45">
        <f>SUM(G253:G254)</f>
        <v>-49483</v>
      </c>
      <c r="H255" s="45">
        <f>SUM(H253:H254)</f>
        <v>-107412</v>
      </c>
    </row>
    <row r="256" spans="1:8" ht="15">
      <c r="A256" s="42"/>
      <c r="B256" s="42"/>
      <c r="C256" s="43"/>
      <c r="D256" s="43"/>
      <c r="E256" s="43"/>
      <c r="F256" s="43"/>
      <c r="G256" s="45"/>
      <c r="H256" s="45"/>
    </row>
    <row r="257" spans="1:8" ht="15">
      <c r="A257" s="42"/>
      <c r="B257" s="42"/>
      <c r="C257" s="43" t="s">
        <v>168</v>
      </c>
      <c r="D257" s="43"/>
      <c r="E257" s="43"/>
      <c r="F257" s="43"/>
      <c r="G257" s="45">
        <v>26676</v>
      </c>
      <c r="H257" s="45">
        <v>23714</v>
      </c>
    </row>
    <row r="258" spans="1:8" ht="15">
      <c r="A258" s="42"/>
      <c r="B258" s="42"/>
      <c r="C258" s="43"/>
      <c r="D258" s="43"/>
      <c r="E258" s="43"/>
      <c r="F258" s="43"/>
      <c r="G258" s="45"/>
      <c r="H258" s="45"/>
    </row>
    <row r="259" spans="1:8" ht="15.75" thickBot="1">
      <c r="A259" s="42"/>
      <c r="B259" s="42"/>
      <c r="C259" s="43" t="s">
        <v>169</v>
      </c>
      <c r="D259" s="43"/>
      <c r="E259" s="43"/>
      <c r="F259" s="43"/>
      <c r="G259" s="59">
        <f>SUM(G255:G258)</f>
        <v>-22807</v>
      </c>
      <c r="H259" s="59">
        <f>SUM(H255:H258)</f>
        <v>-83698</v>
      </c>
    </row>
    <row r="260" spans="1:8" ht="15.75" thickTop="1">
      <c r="A260" s="42"/>
      <c r="B260" s="42"/>
      <c r="C260" s="43"/>
      <c r="D260" s="43"/>
      <c r="E260" s="43"/>
      <c r="F260" s="43"/>
      <c r="G260" s="43"/>
      <c r="H260" s="43"/>
    </row>
    <row r="261" spans="1:8" ht="15">
      <c r="A261" s="42"/>
      <c r="B261" s="42"/>
      <c r="C261" s="43"/>
      <c r="D261" s="43"/>
      <c r="E261" s="43"/>
      <c r="F261" s="43"/>
      <c r="G261" s="43"/>
      <c r="H261" s="43"/>
    </row>
    <row r="262" spans="1:8" ht="15">
      <c r="A262" s="74">
        <v>15.11</v>
      </c>
      <c r="B262" s="42"/>
      <c r="C262" s="15" t="s">
        <v>56</v>
      </c>
      <c r="D262" s="43"/>
      <c r="E262" s="43"/>
      <c r="F262" s="43"/>
      <c r="G262" s="43"/>
      <c r="H262" s="43"/>
    </row>
    <row r="263" spans="1:8" ht="15">
      <c r="A263" s="42"/>
      <c r="B263" s="42"/>
      <c r="C263" s="43"/>
      <c r="D263" s="43"/>
      <c r="E263" s="43"/>
      <c r="F263" s="43"/>
      <c r="G263" s="43"/>
      <c r="H263" s="43"/>
    </row>
    <row r="264" spans="1:8" ht="15">
      <c r="A264" s="42"/>
      <c r="B264" s="42"/>
      <c r="C264" s="43" t="s">
        <v>279</v>
      </c>
      <c r="D264" s="43"/>
      <c r="E264" s="43"/>
      <c r="F264" s="43"/>
      <c r="G264" s="43"/>
      <c r="H264" s="43"/>
    </row>
    <row r="265" spans="1:8" ht="15">
      <c r="A265" s="42"/>
      <c r="B265" s="42"/>
      <c r="C265" s="43" t="s">
        <v>280</v>
      </c>
      <c r="D265" s="43"/>
      <c r="E265" s="43"/>
      <c r="F265" s="43"/>
      <c r="G265" s="43"/>
      <c r="H265" s="43"/>
    </row>
    <row r="266" spans="1:8" ht="15">
      <c r="A266" s="42"/>
      <c r="B266" s="42"/>
      <c r="C266" s="43"/>
      <c r="D266" s="43"/>
      <c r="E266" s="43"/>
      <c r="F266" s="43"/>
      <c r="G266" s="43"/>
      <c r="H266" s="43"/>
    </row>
    <row r="267" spans="1:8" ht="15">
      <c r="A267" s="42"/>
      <c r="B267" s="42"/>
      <c r="C267" s="43"/>
      <c r="D267" s="43"/>
      <c r="E267" s="43"/>
      <c r="F267" s="43"/>
      <c r="G267" s="43"/>
      <c r="H267" s="43"/>
    </row>
    <row r="268" spans="1:8" ht="15">
      <c r="A268" s="49">
        <v>15.12</v>
      </c>
      <c r="B268" s="42"/>
      <c r="C268" s="15" t="s">
        <v>57</v>
      </c>
      <c r="D268" s="43"/>
      <c r="E268" s="43"/>
      <c r="F268" s="43"/>
      <c r="G268" s="43"/>
      <c r="H268" s="43"/>
    </row>
    <row r="269" spans="1:8" ht="15">
      <c r="A269" s="42"/>
      <c r="B269" s="42"/>
      <c r="C269" s="43"/>
      <c r="D269" s="43"/>
      <c r="E269" s="43"/>
      <c r="F269" s="43"/>
      <c r="G269" s="43"/>
      <c r="H269" s="43"/>
    </row>
    <row r="270" spans="1:8" ht="15">
      <c r="A270" s="42"/>
      <c r="B270" s="42"/>
      <c r="C270" s="43" t="s">
        <v>239</v>
      </c>
      <c r="D270" s="43"/>
      <c r="E270" s="43"/>
      <c r="F270" s="43"/>
      <c r="G270" s="43"/>
      <c r="H270" s="43"/>
    </row>
    <row r="271" spans="1:8" ht="15">
      <c r="A271" s="42"/>
      <c r="B271" s="42"/>
      <c r="C271" s="43"/>
      <c r="D271" s="43"/>
      <c r="E271" s="43"/>
      <c r="F271" s="43"/>
      <c r="G271" s="43"/>
      <c r="H271" s="43"/>
    </row>
    <row r="272" spans="1:8" ht="15">
      <c r="A272" s="42"/>
      <c r="B272" s="42"/>
      <c r="C272" s="43"/>
      <c r="D272" s="43"/>
      <c r="E272" s="43"/>
      <c r="F272" s="43"/>
      <c r="G272" s="43"/>
      <c r="H272" s="43"/>
    </row>
    <row r="273" spans="1:8" ht="15">
      <c r="A273" s="49">
        <v>15.13</v>
      </c>
      <c r="B273" s="43"/>
      <c r="C273" s="15" t="s">
        <v>59</v>
      </c>
      <c r="D273" s="43"/>
      <c r="E273" s="43"/>
      <c r="F273" s="43"/>
      <c r="G273" s="43"/>
      <c r="H273" s="43"/>
    </row>
    <row r="274" spans="1:8" ht="15">
      <c r="A274" s="49"/>
      <c r="B274" s="43"/>
      <c r="C274" s="15"/>
      <c r="D274" s="43"/>
      <c r="E274" s="43"/>
      <c r="F274" s="43"/>
      <c r="G274" s="43"/>
      <c r="H274" s="43"/>
    </row>
    <row r="275" spans="1:8" ht="15">
      <c r="A275" s="42"/>
      <c r="B275" s="42"/>
      <c r="C275" s="43" t="s">
        <v>93</v>
      </c>
      <c r="D275" s="43"/>
      <c r="E275" s="43"/>
      <c r="F275" s="43"/>
      <c r="G275" s="43"/>
      <c r="H275" s="43"/>
    </row>
    <row r="276" spans="1:8" ht="15">
      <c r="A276" s="42"/>
      <c r="B276" s="42"/>
      <c r="C276" s="43"/>
      <c r="D276" s="43"/>
      <c r="E276" s="43"/>
      <c r="F276" s="43"/>
      <c r="G276" s="43"/>
      <c r="H276" s="43"/>
    </row>
    <row r="277" spans="1:8" ht="15">
      <c r="A277" s="49"/>
      <c r="B277" s="43"/>
      <c r="C277" s="43"/>
      <c r="D277" s="43"/>
      <c r="E277" s="43"/>
      <c r="F277" s="43"/>
      <c r="G277" s="43"/>
      <c r="H277" s="43"/>
    </row>
    <row r="278" spans="1:8" ht="15">
      <c r="A278" s="49">
        <v>15.14</v>
      </c>
      <c r="B278" s="43"/>
      <c r="C278" s="15" t="s">
        <v>132</v>
      </c>
      <c r="D278" s="43"/>
      <c r="E278" s="43"/>
      <c r="F278" s="43"/>
      <c r="G278" s="43"/>
      <c r="H278" s="43"/>
    </row>
    <row r="279" spans="1:8" ht="15">
      <c r="A279" s="49"/>
      <c r="B279" s="43"/>
      <c r="C279" s="15"/>
      <c r="D279" s="43"/>
      <c r="E279" s="43"/>
      <c r="F279" s="43"/>
      <c r="G279" s="43"/>
      <c r="H279" s="43"/>
    </row>
    <row r="280" spans="1:8" ht="15">
      <c r="A280" s="49"/>
      <c r="B280" s="43"/>
      <c r="C280" s="15"/>
      <c r="D280" s="43"/>
      <c r="E280" s="50" t="s">
        <v>152</v>
      </c>
      <c r="F280" s="50" t="s">
        <v>137</v>
      </c>
      <c r="G280" s="50" t="s">
        <v>152</v>
      </c>
      <c r="H280" s="50" t="s">
        <v>137</v>
      </c>
    </row>
    <row r="281" spans="1:8" ht="15">
      <c r="A281" s="49"/>
      <c r="B281" s="43"/>
      <c r="C281" s="15"/>
      <c r="D281" s="43"/>
      <c r="E281" s="51" t="s">
        <v>0</v>
      </c>
      <c r="F281" s="51" t="s">
        <v>1</v>
      </c>
      <c r="G281" s="51" t="s">
        <v>3</v>
      </c>
      <c r="H281" s="51" t="s">
        <v>3</v>
      </c>
    </row>
    <row r="282" spans="1:8" ht="15">
      <c r="A282" s="49"/>
      <c r="B282" s="43"/>
      <c r="C282" s="43"/>
      <c r="D282" s="43"/>
      <c r="E282" s="51" t="s">
        <v>2</v>
      </c>
      <c r="F282" s="51" t="s">
        <v>2</v>
      </c>
      <c r="G282" s="51" t="s">
        <v>46</v>
      </c>
      <c r="H282" s="51" t="s">
        <v>46</v>
      </c>
    </row>
    <row r="283" spans="1:8" ht="15">
      <c r="A283" s="49"/>
      <c r="B283" s="43"/>
      <c r="C283" s="43"/>
      <c r="D283" s="43"/>
      <c r="E283" s="52" t="s">
        <v>255</v>
      </c>
      <c r="F283" s="52" t="s">
        <v>256</v>
      </c>
      <c r="G283" s="51" t="s">
        <v>4</v>
      </c>
      <c r="H283" s="51" t="s">
        <v>4</v>
      </c>
    </row>
    <row r="284" spans="1:8" ht="15">
      <c r="A284" s="49"/>
      <c r="B284" s="43"/>
      <c r="C284" s="43"/>
      <c r="D284" s="43"/>
      <c r="E284" s="53" t="s">
        <v>5</v>
      </c>
      <c r="F284" s="53" t="s">
        <v>5</v>
      </c>
      <c r="G284" s="53" t="s">
        <v>5</v>
      </c>
      <c r="H284" s="53" t="s">
        <v>5</v>
      </c>
    </row>
    <row r="285" spans="1:8" ht="15">
      <c r="A285" s="49"/>
      <c r="B285" s="43"/>
      <c r="C285" s="43"/>
      <c r="D285" s="54"/>
      <c r="E285" s="54"/>
      <c r="F285" s="54"/>
      <c r="G285" s="54"/>
      <c r="H285" s="43"/>
    </row>
    <row r="286" spans="1:8" ht="15">
      <c r="A286" s="49"/>
      <c r="B286" s="44" t="s">
        <v>97</v>
      </c>
      <c r="C286" s="47" t="s">
        <v>80</v>
      </c>
      <c r="D286" s="43"/>
      <c r="E286" s="43"/>
      <c r="F286" s="43"/>
      <c r="G286" s="43"/>
      <c r="H286" s="43"/>
    </row>
    <row r="287" spans="1:8" ht="15">
      <c r="A287" s="49"/>
      <c r="B287" s="43"/>
      <c r="C287" s="43" t="s">
        <v>111</v>
      </c>
      <c r="D287" s="43"/>
      <c r="E287" s="55">
        <f>+Income!B38</f>
        <v>-340</v>
      </c>
      <c r="F287" s="55">
        <f>+Income!C38</f>
        <v>863</v>
      </c>
      <c r="G287" s="55">
        <f>+Income!D38</f>
        <v>-2229</v>
      </c>
      <c r="H287" s="55">
        <f>+Income!E38</f>
        <v>-7836</v>
      </c>
    </row>
    <row r="288" spans="1:8" ht="15">
      <c r="A288" s="42"/>
      <c r="B288" s="43"/>
      <c r="C288" s="43" t="s">
        <v>94</v>
      </c>
      <c r="D288" s="43"/>
      <c r="E288" s="55">
        <v>84070</v>
      </c>
      <c r="F288" s="55">
        <v>84030</v>
      </c>
      <c r="G288" s="55">
        <v>84050</v>
      </c>
      <c r="H288" s="55">
        <v>84030</v>
      </c>
    </row>
    <row r="289" spans="1:8" ht="15">
      <c r="A289" s="42"/>
      <c r="B289" s="43"/>
      <c r="C289" s="43"/>
      <c r="D289" s="43"/>
      <c r="E289" s="55"/>
      <c r="F289" s="55"/>
      <c r="G289" s="55"/>
      <c r="H289" s="55"/>
    </row>
    <row r="290" spans="1:8" ht="15.75" thickBot="1">
      <c r="A290" s="42"/>
      <c r="B290" s="43"/>
      <c r="C290" s="43" t="s">
        <v>112</v>
      </c>
      <c r="D290" s="43"/>
      <c r="E290" s="71">
        <f>+E287/E288*100</f>
        <v>-0.4044248840252171</v>
      </c>
      <c r="F290" s="71">
        <f>+F287/F288*100</f>
        <v>1.0270141616089492</v>
      </c>
      <c r="G290" s="71">
        <f>+G287/G288*100</f>
        <v>-2.6519928613920283</v>
      </c>
      <c r="H290" s="71">
        <f>+H287/H288*100</f>
        <v>-9.32524098536237</v>
      </c>
    </row>
    <row r="291" spans="1:8" ht="15.75" thickTop="1">
      <c r="A291" s="42"/>
      <c r="B291" s="43"/>
      <c r="C291" s="43"/>
      <c r="D291" s="43"/>
      <c r="E291" s="55"/>
      <c r="F291" s="55"/>
      <c r="G291" s="55"/>
      <c r="H291" s="55"/>
    </row>
    <row r="292" spans="1:8" ht="15">
      <c r="A292" s="42"/>
      <c r="B292" s="43" t="s">
        <v>98</v>
      </c>
      <c r="C292" s="47" t="s">
        <v>99</v>
      </c>
      <c r="D292" s="43"/>
      <c r="E292" s="55"/>
      <c r="F292" s="55"/>
      <c r="G292" s="55"/>
      <c r="H292" s="55"/>
    </row>
    <row r="293" spans="1:8" ht="15">
      <c r="A293" s="42"/>
      <c r="B293" s="43"/>
      <c r="C293" s="43" t="s">
        <v>118</v>
      </c>
      <c r="D293" s="43"/>
      <c r="E293" s="60"/>
      <c r="F293" s="60"/>
      <c r="G293" s="60"/>
      <c r="H293" s="60"/>
    </row>
    <row r="294" spans="1:8" ht="15">
      <c r="A294" s="42"/>
      <c r="B294" s="43"/>
      <c r="C294" s="43"/>
      <c r="D294" s="43"/>
      <c r="E294" s="55"/>
      <c r="F294" s="55"/>
      <c r="G294" s="55"/>
      <c r="H294" s="55"/>
    </row>
    <row r="295" spans="1:8" ht="12.75">
      <c r="A295" s="36"/>
      <c r="E295" s="27"/>
      <c r="F295" s="27"/>
      <c r="G295" s="27"/>
      <c r="H295" s="27"/>
    </row>
    <row r="296" spans="5:8" ht="12.75">
      <c r="E296" s="12"/>
      <c r="F296" s="12"/>
      <c r="G296" s="12"/>
      <c r="H296" s="12"/>
    </row>
    <row r="297" spans="2:8" ht="12.75">
      <c r="B297" s="23"/>
      <c r="E297" s="12"/>
      <c r="F297" s="12"/>
      <c r="G297" s="12"/>
      <c r="H297" s="12"/>
    </row>
  </sheetData>
  <printOptions/>
  <pageMargins left="0.38" right="0.16" top="0.62" bottom="0.87" header="0" footer="0"/>
  <pageSetup horizontalDpi="600" verticalDpi="600" orientation="portrait" paperSize="9" scale="73" r:id="rId1"/>
  <headerFooter alignWithMargins="0">
    <oddFooter>&amp;CPage &amp;P of &amp;N</oddFooter>
  </headerFooter>
  <rowBreaks count="4" manualBreakCount="4">
    <brk id="63" max="8" man="1"/>
    <brk id="115" max="8" man="1"/>
    <brk id="176" max="8" man="1"/>
    <brk id="23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TOMISHO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design</dc:creator>
  <cp:keywords/>
  <dc:description/>
  <cp:lastModifiedBy>William SL Hu</cp:lastModifiedBy>
  <cp:lastPrinted>2011-09-30T05:04:07Z</cp:lastPrinted>
  <dcterms:created xsi:type="dcterms:W3CDTF">2002-11-22T07:29:43Z</dcterms:created>
  <dcterms:modified xsi:type="dcterms:W3CDTF">2011-09-30T09:05:59Z</dcterms:modified>
  <cp:category/>
  <cp:version/>
  <cp:contentType/>
  <cp:contentStatus/>
</cp:coreProperties>
</file>