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'BSheet'!$A$1:$F$66</definedName>
    <definedName name="_xlnm.Print_Area" localSheetId="3">'CashFlow'!$A$1:$E$64</definedName>
    <definedName name="_xlnm.Print_Area" localSheetId="2">'Equity'!$A$1:$P$49</definedName>
    <definedName name="_xlnm.Print_Area" localSheetId="0">'Income'!$A$1:$E$54</definedName>
    <definedName name="_xlnm.Print_Area" localSheetId="4">'Notes'!$A$1:$I$321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<sst xmlns="http://schemas.openxmlformats.org/spreadsheetml/2006/main" count="447" uniqueCount="354">
  <si>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</si>
  <si>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</si>
  <si>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</si>
  <si>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</si>
  <si>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</si>
  <si>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</si>
  <si>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</si>
  <si>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</si>
  <si>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</si>
  <si>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</si>
  <si>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</si>
  <si>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</si>
  <si>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</si>
  <si>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</si>
  <si>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</si>
  <si>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</si>
  <si>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</si>
  <si>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Intangible Assets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</si>
  <si>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</si>
  <si>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</si>
  <si>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</si>
  <si>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</si>
  <si>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</si>
  <si>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</si>
  <si>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</si>
  <si>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</si>
  <si>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</si>
  <si>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</si>
  <si>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</si>
  <si>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</si>
  <si>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</si>
  <si>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</si>
  <si>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</si>
  <si>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</si>
  <si>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</si>
  <si>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</si>
  <si>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</si>
  <si>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</si>
  <si>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</si>
  <si>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</si>
  <si>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</si>
  <si>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</si>
  <si>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</si>
  <si>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</si>
  <si>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</si>
  <si>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</si>
  <si>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</si>
  <si>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</si>
  <si>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</si>
  <si>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</si>
  <si>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</si>
  <si>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</si>
  <si>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</si>
  <si>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</si>
  <si>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</si>
  <si>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</si>
  <si>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</si>
  <si>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</si>
  <si>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</si>
  <si>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</si>
  <si>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</si>
  <si>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</si>
  <si>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</si>
  <si>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</si>
  <si>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</si>
  <si>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</si>
  <si>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</si>
  <si>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</si>
  <si>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</si>
  <si>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</si>
  <si>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</si>
  <si>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</si>
  <si>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</si>
  <si>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</si>
  <si>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</si>
  <si>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</si>
  <si>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</si>
  <si>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</si>
  <si>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</si>
  <si>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</si>
  <si>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</si>
  <si>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</si>
  <si>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</si>
  <si>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</si>
  <si>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</si>
  <si>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</si>
  <si>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</si>
  <si>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</si>
  <si>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</si>
  <si>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</si>
  <si>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</si>
  <si>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</si>
  <si>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</si>
  <si>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</si>
  <si>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</si>
  <si>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</si>
  <si>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</si>
  <si>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</si>
  <si>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</si>
  <si>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</si>
  <si>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</si>
  <si>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</si>
  <si>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</si>
  <si>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</si>
  <si>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</si>
  <si>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</si>
  <si>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</si>
  <si>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</si>
  <si>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</si>
  <si>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</si>
  <si>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</si>
  <si>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</si>
  <si>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</si>
  <si>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</si>
  <si>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</si>
  <si>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</si>
  <si>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</si>
  <si>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</si>
  <si>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</si>
  <si>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</si>
  <si>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</si>
  <si>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There is no material litigation or pending litigation as at the date of this interim financial statement.</t>
  </si>
  <si>
    <t>(The Condensed Consolidated Balance Sheet should be read in conjunction with the Annual Financial</t>
  </si>
  <si>
    <t>(The Condensed Consolidated Income Statement should be read in conjunction with the Annual</t>
  </si>
  <si>
    <t>(The Condensed Consolidated Statement of Changes in Equity should be read in conjunction with the Annual</t>
  </si>
  <si>
    <t>There were no corporate proposals during the quarter under review.</t>
  </si>
  <si>
    <t>Dividend paid during the period</t>
  </si>
  <si>
    <t>to a financial institution in respect of a subsidiary disposed of previously.</t>
  </si>
  <si>
    <t>01 August 2005</t>
  </si>
  <si>
    <t>Condensed Consolidated Balance Sheet</t>
  </si>
  <si>
    <t>There are no material events subsequent to the end of the interim period that have not been reflected</t>
  </si>
  <si>
    <t>FY 2006</t>
  </si>
  <si>
    <t>Investment holding, trading and others</t>
  </si>
  <si>
    <t>Treasury</t>
  </si>
  <si>
    <t>Shares</t>
  </si>
  <si>
    <t>Less: Treasury Shares, at cost</t>
  </si>
  <si>
    <t xml:space="preserve"> As At</t>
  </si>
  <si>
    <t>As At</t>
  </si>
  <si>
    <t>Basic (Sen)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</si>
  <si>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</si>
  <si>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</si>
  <si>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</si>
  <si>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No of Options</t>
  </si>
  <si>
    <t>('000)</t>
  </si>
  <si>
    <t>Cancelled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</si>
  <si>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</si>
  <si>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</si>
  <si>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</si>
  <si>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 xml:space="preserve">to facilitate the operations of the Group. </t>
  </si>
  <si>
    <t>The Group has existing forward foreign exchange contracts to sell USD amounting to the equivalent of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</si>
  <si>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</si>
  <si>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</si>
  <si>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 xml:space="preserve">Net Assets Per Share Attributable To Ordinary </t>
  </si>
  <si>
    <t xml:space="preserve"> Equity Holders Of The Parent (RM)</t>
  </si>
  <si>
    <t>31/07/2006</t>
  </si>
  <si>
    <t>There were no dividends paid for the quarter under review.</t>
  </si>
  <si>
    <t>Acquisition of subsidiaries, net of cash acquired</t>
  </si>
  <si>
    <t>a)</t>
  </si>
  <si>
    <t>b)</t>
  </si>
  <si>
    <t>Diluted</t>
  </si>
  <si>
    <t>The diluted earning per share is not disclosed due to an anti-dilution situation for both the existing warrants and ESOS.</t>
  </si>
  <si>
    <t>FY 2007</t>
  </si>
  <si>
    <t xml:space="preserve"> for the year ended 31 July 2006)</t>
  </si>
  <si>
    <t>Financial Report for the year ended 31 July 2006)</t>
  </si>
  <si>
    <t>Report for the year ended 31 July 2006)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</si>
  <si>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</si>
  <si>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</si>
  <si>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</si>
  <si>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</si>
  <si>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in the financial position and performance of the Group since the year ended 31 July 2006.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</si>
  <si>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</si>
  <si>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</si>
  <si>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</si>
  <si>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for the year ended 31 July 2006 except for the adoption of the following new/revised Financial Reporting</t>
  </si>
  <si>
    <t>FRS 2</t>
  </si>
  <si>
    <t>Share-based Payment</t>
  </si>
  <si>
    <t>FRS 3</t>
  </si>
  <si>
    <t>FRS 5</t>
  </si>
  <si>
    <t>FRS 101</t>
  </si>
  <si>
    <t>Business Combinations</t>
  </si>
  <si>
    <t>Presentation of Financial Statements</t>
  </si>
  <si>
    <t xml:space="preserve">a) </t>
  </si>
  <si>
    <t>FRS 136</t>
  </si>
  <si>
    <t>Impairment of Assets</t>
  </si>
  <si>
    <t>FRS 3: Business Combinations, FRS 136: Impairment of Assets</t>
  </si>
  <si>
    <t>The adoption of these new FRSs has resulted in the Group ceasing annual goodwill amortisation. Goodwill</t>
  </si>
  <si>
    <t>is carried at cost less accumulated impairment losses and is now tested for impairment annually. Any</t>
  </si>
  <si>
    <t>Non-current Assets Held for Sale and Discontinued Operations</t>
  </si>
  <si>
    <t>goodwill was amortised on a straight-line basis over its estimated useful life of 25 years. This change in</t>
  </si>
  <si>
    <t>accounting policy has been accounted for prospectively for business combination where the agreement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</si>
  <si>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</si>
  <si>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</si>
  <si>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</si>
  <si>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</si>
  <si>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</si>
  <si>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</si>
  <si>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</si>
  <si>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</si>
  <si>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</si>
  <si>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</si>
  <si>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Accounting Policies, Changes in Estimates and Errors</t>
  </si>
  <si>
    <t>Events after Balance Sheet Date</t>
  </si>
  <si>
    <t>Consolidated and Separate Financial Statements</t>
  </si>
  <si>
    <t>Investments in Associates</t>
  </si>
  <si>
    <t>Interests in Joint Ventures</t>
  </si>
  <si>
    <t>Financial Instruments: Disclosure and Presentation</t>
  </si>
  <si>
    <t>Investment Property</t>
  </si>
  <si>
    <t>FRS 138</t>
  </si>
  <si>
    <t>FRS 140</t>
  </si>
  <si>
    <t>The Company also has a contingent liability of RM1.5m in relation to a corporate guarantee given</t>
  </si>
  <si>
    <t>date is on or after 1 January 2006. The transitional provisions of FRS 3, however, have required the Group</t>
  </si>
  <si>
    <t>the carrying amount of goodwill. The carrying amount of goodwill of RM15,957,000 ceased to be amortised.</t>
  </si>
  <si>
    <t>This has the effect of reducing the amortisation charges by RM213,000 in the current quarter.</t>
  </si>
  <si>
    <t>c)</t>
  </si>
  <si>
    <t>The Group has applied FRS 5 prospectively in accordance with its transitional provisions. An item is classified</t>
  </si>
  <si>
    <t xml:space="preserve">as held for sale if its carrying amount will be recovered principally through a sale transaction rather than through </t>
  </si>
  <si>
    <t>FRS 5: Non-current Assets Held for Sale and Discontinued Operations</t>
  </si>
  <si>
    <t>The Effects of Changes in Foreign Exchange Rates</t>
  </si>
  <si>
    <t>continuing use. Immediately before classification as held for sale, the carrying amount of a property is</t>
  </si>
  <si>
    <t>measured in accordance with applicable FRS. Then on initial classification as held for sale, this property is</t>
  </si>
  <si>
    <t>d)</t>
  </si>
  <si>
    <t>FRS 101: Presentation of Financial Statements</t>
  </si>
  <si>
    <t xml:space="preserve">The adoption of the revised FRS 101 has affected the presentation of minority interest disclosure. In the </t>
  </si>
  <si>
    <t xml:space="preserve">consolidated balance sheet, minority interests are now presented within total equity. In the consolidated income </t>
  </si>
  <si>
    <t>statement, minority interests are presented as an allocation of the total profit and loss for the period. A</t>
  </si>
  <si>
    <t>similar requirement is also applicable to the statement of changes in equity. FRS 101 also requires disclosure,</t>
  </si>
  <si>
    <t>on the face of the statement of changes in equity, total recognised income and expenses for the period,</t>
  </si>
  <si>
    <t>showing separately the amounts attributable to equity holders of the parent and to minority interest.</t>
  </si>
  <si>
    <t xml:space="preserve">The current period's presentation of the Group's financial statements is based on the revised requirements </t>
  </si>
  <si>
    <t>of FRS 101, with the comparatives restated to conform with the current period's presentation.</t>
  </si>
  <si>
    <t>FRS 140: Investment Property</t>
  </si>
  <si>
    <t>Comparatives</t>
  </si>
  <si>
    <t>Under FRS 3, any excess of the Group's interest in the net fair value of acquirers' identifiable assets, liabilities</t>
  </si>
  <si>
    <t>new and revised FRSs:</t>
  </si>
  <si>
    <t>Goodwill</t>
  </si>
  <si>
    <t>Previously</t>
  </si>
  <si>
    <t>stated</t>
  </si>
  <si>
    <t>Restated</t>
  </si>
  <si>
    <t>The audit report of the most recent annual financial statement for the year ended 31 July 2006 was not</t>
  </si>
  <si>
    <t>subject to any qualification.</t>
  </si>
  <si>
    <t>previous annual financial statement for the year ended 31 July 2006.</t>
  </si>
  <si>
    <t>the year ended 31 July 2006. These explanatory notes attached to the interim financial statements</t>
  </si>
  <si>
    <t>Property Development Costs</t>
  </si>
  <si>
    <t>01 August 2006 (restated)</t>
  </si>
  <si>
    <t>Retained Profits/</t>
  </si>
  <si>
    <t>(Accumulated</t>
  </si>
  <si>
    <t>Losses)</t>
  </si>
  <si>
    <t>01 August 2006 (as previously stated)</t>
  </si>
  <si>
    <t>Non-current Assets Held for Sale</t>
  </si>
  <si>
    <t>Total Assets</t>
  </si>
  <si>
    <t>Total Equity</t>
  </si>
  <si>
    <t>Total Liabilities</t>
  </si>
  <si>
    <t>Total Equity and Liabilities</t>
  </si>
  <si>
    <t>adjusters in due course.</t>
  </si>
  <si>
    <t>15.10</t>
  </si>
  <si>
    <t>Prospects for the Current Financial Year</t>
  </si>
  <si>
    <t>Other investment</t>
  </si>
  <si>
    <t>Deferred taxation</t>
  </si>
  <si>
    <t xml:space="preserve">Current </t>
  </si>
  <si>
    <t>Attributable to:</t>
  </si>
  <si>
    <t>Equity Holders Of The Parent (Note 15.13)</t>
  </si>
  <si>
    <t>Equity Holders Of The Parent</t>
  </si>
  <si>
    <t>Retained Profits</t>
  </si>
  <si>
    <t xml:space="preserve">The following comparative amounts in respect of 31 July 2006 have been restated due to the adoption of </t>
  </si>
  <si>
    <t>Negative Goodwill</t>
  </si>
  <si>
    <t xml:space="preserve"> &lt;----- Adjustments-----&gt;</t>
  </si>
  <si>
    <t>(restated)</t>
  </si>
  <si>
    <t xml:space="preserve"> - effects of adopting FRS 3</t>
  </si>
  <si>
    <t>Standards ("FRS") effective for the financial period beginning 1 August 2006:</t>
  </si>
  <si>
    <t>impairment loss is recognised in profit and loss and subsequent reversal is not allowed. Prior to 1 August 2006,</t>
  </si>
  <si>
    <t>to eliminate at 1 August 2006 the carrying amount of the accumulated amortisation of RM5,701,000 against</t>
  </si>
  <si>
    <t>1 August 2006 of RM2,627,000 was derecognised with a corresponding increase in retained profits.</t>
  </si>
  <si>
    <t xml:space="preserve">The adoption of FRS 2, 102, 108, 110, 116, 121, 127, 128, 131, 132, 133 and 138 does not have significant </t>
  </si>
  <si>
    <t>adoption of the new/revised FRSs are as follows:</t>
  </si>
  <si>
    <t xml:space="preserve">financial impact on the Group. The principal effects of the changes in accounting policies resulting from the </t>
  </si>
  <si>
    <t>is now shown separately instead of being included under property, plant and equipment previously.</t>
  </si>
  <si>
    <t>are insured against consequential loss at an amount of compensation which will be determined by the loss</t>
  </si>
  <si>
    <t>The adoption of this new FRS has no impact on the Group's accounting policy except that investment property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</si>
  <si>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</si>
  <si>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</si>
  <si>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</si>
  <si>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</si>
  <si>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</si>
  <si>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&lt;-------------------------------------- Attributable to Equity Holders of the Parent -------------------------------------------------&gt;</t>
  </si>
  <si>
    <t xml:space="preserve">and contingent liabilities over cost of acquisitions (previously referred to as negative goodwill), after reassessment, </t>
  </si>
  <si>
    <t>is now recognised immediately in profit and loss. Prior to 1 August 2006, negative goodwill was amortised</t>
  </si>
  <si>
    <t xml:space="preserve">recognised at the lower of carrying amount and fair value less costs to sell. </t>
  </si>
  <si>
    <t>In accordance with FRS 5, a property previously classified under property, plant and equipment is now shown</t>
  </si>
  <si>
    <t>as a separate item under non-current asset held for sale as the said asset is earmarked for sale.</t>
  </si>
  <si>
    <t xml:space="preserve">The Board wishes to highlight that the Group would continue to face challenging conditions in the forthcoming </t>
  </si>
  <si>
    <t>For the quarter ended 31 January 2007</t>
  </si>
  <si>
    <t>As At 31 January 2007</t>
  </si>
  <si>
    <t>31/01/2007</t>
  </si>
  <si>
    <t>31/01/2006</t>
  </si>
  <si>
    <t>6 Months</t>
  </si>
  <si>
    <t>6 months period ended</t>
  </si>
  <si>
    <t>31 January 2007</t>
  </si>
  <si>
    <t>31 January 2006</t>
  </si>
  <si>
    <t>6 months ended</t>
  </si>
  <si>
    <t>Dividend paid</t>
  </si>
  <si>
    <t>Share buy back</t>
  </si>
  <si>
    <t>Traditionally the quarter under review is an off-peak period for the furniture industry.</t>
  </si>
  <si>
    <t>As at 31 January 2007</t>
  </si>
  <si>
    <t xml:space="preserve">Total Group borrowings as at 31 January 2007 are as follows : </t>
  </si>
  <si>
    <t>As at 1 November 2006</t>
  </si>
  <si>
    <t>There were no changes in the composition of the Group in the interim financial statement for the period under review.</t>
  </si>
  <si>
    <t>a) Share Buy-Back Scheme</t>
  </si>
  <si>
    <t>b) ESOS</t>
  </si>
  <si>
    <t>There were no issuances, cancellations, repurchases, resale and repayments of debt securities for the period under review.</t>
  </si>
  <si>
    <t>The status of the Company's share buy-back scheme and Employee's Share Option Scheme ("ESOS") are as follows:-</t>
  </si>
  <si>
    <t>For the quarter under review, the Company purchased 10,000 ordinary shares at RM0.93 from open market.</t>
  </si>
  <si>
    <t>The said shares are retained as treasury shares.</t>
  </si>
  <si>
    <t>in respect of facilities granted to subsidiary companies amounting to RM48.0m as at 31 January 2007.</t>
  </si>
  <si>
    <t xml:space="preserve">and existing bank guarantees totalling RM1.9m issued in favor of government authorities and utility boards </t>
  </si>
  <si>
    <t>Profit/ (Loss) From Operations</t>
  </si>
  <si>
    <t>Profit/ (Loss) Before Tax</t>
  </si>
  <si>
    <t>Profit/ (Loss) For The Period</t>
  </si>
  <si>
    <t>Earnings/ (Loss) Per Share Attributable To</t>
  </si>
  <si>
    <t>Net profit/ (loss) for the period</t>
  </si>
  <si>
    <t>Basic earning/ (loss) per share (sen)</t>
  </si>
  <si>
    <t xml:space="preserve">over 25 years.  In accordance with the transitional provision of FRS 3, the negative goodwill as at </t>
  </si>
  <si>
    <t>Profit/(loss) before taxation</t>
  </si>
  <si>
    <t>Income tax refunded</t>
  </si>
  <si>
    <t>a two-storey building as well as an adjoining finished goods warehouse were destroyed in the fire.</t>
  </si>
  <si>
    <t xml:space="preserve">in the financial statement for the interim period under review except a fire occurred on 22 March 2007 at </t>
  </si>
  <si>
    <t xml:space="preserve">the Company's head office in Kawasan Perindustrian Sungai Lalang, Semenyih. The office premises housed in </t>
  </si>
  <si>
    <t xml:space="preserve">The directors are of the view that there is no expected material effect on the net assets of the Group </t>
  </si>
  <si>
    <t xml:space="preserve">as the affected assets and facilities are adequately insured. The incident may result in delayed shipment </t>
  </si>
  <si>
    <t xml:space="preserve">and cancellation of orders. The potential impact on the earnings of the Group will be mitigated as the operations </t>
  </si>
  <si>
    <t>May 2007.</t>
  </si>
  <si>
    <t>The damage caused by the fire amounting to RM12.3m comprising replacement cost of warehouse, kiln facilities,</t>
  </si>
  <si>
    <t xml:space="preserve">consequential loss claim. However, pending the finalisation of the claim, the insurance company has made an interim </t>
  </si>
  <si>
    <t xml:space="preserve">machinery and inventories. Insurance company has compensated RM11.5m for the fire loss but still assessing the </t>
  </si>
  <si>
    <t xml:space="preserve">The Group registered RM128.9m in turnover for the six months ended 31 January 2007 compared to RM86.2m </t>
  </si>
  <si>
    <t xml:space="preserve">new subsidiaries acquired at the end of last financial year. However, a loss is reported due to the unusual </t>
  </si>
  <si>
    <t>The quarter under review showed a drop of 20% in turnover from RM71.6m previously and the Group</t>
  </si>
  <si>
    <t>item as mentioned in note 6.</t>
  </si>
  <si>
    <t>15 August 2007.</t>
  </si>
  <si>
    <t>RM13.4m at the average rate of 3.4515 with various maturity dates ranging from 23 May 2007 to</t>
  </si>
  <si>
    <t xml:space="preserve">Pending the finalisation of the claim, the insurance company has made an interim payment of RM1.5m in </t>
  </si>
  <si>
    <t xml:space="preserve">in the corresponding period last year. The turnover increased by 50% mainly due to the contribution from </t>
  </si>
  <si>
    <t xml:space="preserve">by the amount of pending consequential loss claim as mentioned in note 6. Apart from that, the current </t>
  </si>
  <si>
    <t>quarter results was also affected by the traditional off-peak period of the furniture industry.</t>
  </si>
  <si>
    <t>recorded a net loss of RM4.8m as compared to a net profit of RM2.4m. However, the loss will be mitigated</t>
  </si>
  <si>
    <t>quarters.</t>
  </si>
  <si>
    <t xml:space="preserve">  </t>
  </si>
  <si>
    <t>payment of RM1m in December 2006. Apart from the RM1.0m, the amount receivable from consequential loss</t>
  </si>
  <si>
    <t>claim has not been taken up in the account.</t>
  </si>
  <si>
    <t>profitable subsidiary and the expected income for the consequential loss claim receivable in the near future.</t>
  </si>
  <si>
    <t>Although the results show a loss, the provision of RM385,000 for income tax is made in respect of a</t>
  </si>
  <si>
    <t>Nature and Amount of Unusual Items</t>
  </si>
  <si>
    <t>There were no unusual items that affecting assets, liabilities, equity, net income, or cash flows for the period and</t>
  </si>
  <si>
    <t xml:space="preserve">interim financial statement under review except a fire broke out and destroyed part of the Group's timber processing </t>
  </si>
  <si>
    <t>facilities, machinery and inventories. The incident has affected the production and sales to certain extent.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</si>
</sst>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73" fontId="2" fillId="0" borderId="5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7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2" fillId="0" borderId="1" xfId="15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10" fillId="0" borderId="0" xfId="15" applyNumberFormat="1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43" fontId="10" fillId="0" borderId="11" xfId="15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0" xfId="15" applyFont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3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173" fontId="2" fillId="0" borderId="14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3" fontId="2" fillId="0" borderId="7" xfId="15" applyFont="1" applyFill="1" applyBorder="1" applyAlignment="1">
      <alignment/>
    </xf>
    <xf numFmtId="43" fontId="2" fillId="0" borderId="4" xfId="15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43" fontId="2" fillId="0" borderId="20" xfId="15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43" fontId="2" fillId="0" borderId="8" xfId="15" applyFont="1" applyFill="1" applyBorder="1" applyAlignment="1">
      <alignment/>
    </xf>
    <xf numFmtId="0" fontId="2" fillId="0" borderId="22" xfId="0" applyFont="1" applyBorder="1" applyAlignment="1">
      <alignment/>
    </xf>
    <xf numFmtId="43" fontId="2" fillId="0" borderId="6" xfId="0" applyNumberFormat="1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2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33.7109375" style="2" customWidth="1"/>
    <col min="2" max="4" width="13.7109375" style="20" customWidth="1"/>
    <col min="5" max="5" width="13.7109375" style="2" customWidth="1"/>
    <col min="6" max="16384" width="9.140625" style="2" customWidth="1"/>
  </cols>
  <sheetData>
    <row r="1" ht="18.75">
      <c r="A1" s="19" t="s">
        <v>113</v>
      </c>
    </row>
    <row r="3" spans="1:4" ht="14.25">
      <c r="A3" s="1" t="s">
        <v>0</v>
      </c>
      <c r="B3" s="28"/>
      <c r="C3" s="28"/>
      <c r="D3" s="28"/>
    </row>
    <row r="4" spans="1:4" ht="14.25">
      <c r="A4" s="1" t="s">
        <v>290</v>
      </c>
      <c r="B4" s="28"/>
      <c r="C4" s="28"/>
      <c r="D4" s="28"/>
    </row>
    <row r="5" spans="1:4" ht="14.25">
      <c r="A5" s="1"/>
      <c r="B5" s="28"/>
      <c r="C5" s="28"/>
      <c r="D5" s="28"/>
    </row>
    <row r="6" ht="13.5" thickBot="1"/>
    <row r="7" spans="2:5" ht="13.5" thickBot="1">
      <c r="B7" s="112" t="s">
        <v>100</v>
      </c>
      <c r="C7" s="113"/>
      <c r="D7" s="114" t="s">
        <v>101</v>
      </c>
      <c r="E7" s="115"/>
    </row>
    <row r="8" spans="2:5" ht="12.75">
      <c r="B8" s="29"/>
      <c r="C8" s="30"/>
      <c r="D8" s="29"/>
      <c r="E8" s="23"/>
    </row>
    <row r="9" spans="2:5" ht="12.75">
      <c r="B9" s="31" t="s">
        <v>161</v>
      </c>
      <c r="C9" s="32" t="s">
        <v>131</v>
      </c>
      <c r="D9" s="31" t="s">
        <v>161</v>
      </c>
      <c r="E9" s="32" t="s">
        <v>131</v>
      </c>
    </row>
    <row r="10" spans="2:5" ht="12.75">
      <c r="B10" s="33" t="s">
        <v>1</v>
      </c>
      <c r="C10" s="34" t="s">
        <v>2</v>
      </c>
      <c r="D10" s="33" t="s">
        <v>294</v>
      </c>
      <c r="E10" s="34" t="s">
        <v>294</v>
      </c>
    </row>
    <row r="11" spans="2:5" ht="12.75">
      <c r="B11" s="33" t="s">
        <v>3</v>
      </c>
      <c r="C11" s="34" t="s">
        <v>3</v>
      </c>
      <c r="D11" s="33" t="s">
        <v>4</v>
      </c>
      <c r="E11" s="4" t="s">
        <v>4</v>
      </c>
    </row>
    <row r="12" spans="2:5" ht="12.75">
      <c r="B12" s="35" t="s">
        <v>292</v>
      </c>
      <c r="C12" s="36" t="s">
        <v>293</v>
      </c>
      <c r="D12" s="33" t="s">
        <v>5</v>
      </c>
      <c r="E12" s="4" t="s">
        <v>5</v>
      </c>
    </row>
    <row r="13" spans="2:5" ht="13.5" thickBot="1">
      <c r="B13" s="37"/>
      <c r="C13" s="38"/>
      <c r="D13" s="39"/>
      <c r="E13" s="17"/>
    </row>
    <row r="14" spans="2:5" ht="12.75">
      <c r="B14" s="96" t="s">
        <v>6</v>
      </c>
      <c r="C14" s="97" t="s">
        <v>6</v>
      </c>
      <c r="D14" s="102" t="s">
        <v>6</v>
      </c>
      <c r="E14" s="104" t="s">
        <v>6</v>
      </c>
    </row>
    <row r="15" spans="2:5" ht="12.75">
      <c r="B15" s="29"/>
      <c r="C15" s="30"/>
      <c r="D15" s="98"/>
      <c r="E15" s="105"/>
    </row>
    <row r="16" spans="1:5" ht="12.75">
      <c r="A16" s="2" t="s">
        <v>7</v>
      </c>
      <c r="B16" s="92">
        <v>57289</v>
      </c>
      <c r="C16" s="80">
        <v>39372</v>
      </c>
      <c r="D16" s="92">
        <v>128896</v>
      </c>
      <c r="E16" s="59">
        <v>86240</v>
      </c>
    </row>
    <row r="17" spans="2:5" ht="12.75">
      <c r="B17" s="92"/>
      <c r="C17" s="80"/>
      <c r="D17" s="92"/>
      <c r="E17" s="59"/>
    </row>
    <row r="18" spans="1:5" ht="12.75">
      <c r="A18" s="2" t="s">
        <v>8</v>
      </c>
      <c r="B18" s="92">
        <v>-60174</v>
      </c>
      <c r="C18" s="80">
        <v>-36001</v>
      </c>
      <c r="D18" s="92">
        <v>-127929</v>
      </c>
      <c r="E18" s="59">
        <v>-79380</v>
      </c>
    </row>
    <row r="19" spans="2:5" ht="12.75">
      <c r="B19" s="92"/>
      <c r="C19" s="80"/>
      <c r="D19" s="92"/>
      <c r="E19" s="59"/>
    </row>
    <row r="20" spans="1:5" ht="12.75">
      <c r="A20" s="2" t="s">
        <v>9</v>
      </c>
      <c r="B20" s="92">
        <v>298</v>
      </c>
      <c r="C20" s="80">
        <v>128</v>
      </c>
      <c r="D20" s="92">
        <v>915</v>
      </c>
      <c r="E20" s="59">
        <v>324</v>
      </c>
    </row>
    <row r="21" spans="2:5" ht="12.75">
      <c r="B21" s="93"/>
      <c r="C21" s="94"/>
      <c r="D21" s="93"/>
      <c r="E21" s="60"/>
    </row>
    <row r="22" spans="1:5" ht="12.75">
      <c r="A22" s="2" t="s">
        <v>314</v>
      </c>
      <c r="B22" s="92">
        <f>B16+B18+B20</f>
        <v>-2587</v>
      </c>
      <c r="C22" s="80">
        <f>C16+C18+C20</f>
        <v>3499</v>
      </c>
      <c r="D22" s="92">
        <f>D16+D18+D20</f>
        <v>1882</v>
      </c>
      <c r="E22" s="59">
        <f>E16+E18+E20</f>
        <v>7184</v>
      </c>
    </row>
    <row r="23" spans="2:5" ht="12.75">
      <c r="B23" s="92"/>
      <c r="C23" s="80"/>
      <c r="D23" s="92"/>
      <c r="E23" s="59"/>
    </row>
    <row r="24" spans="1:5" ht="12.75">
      <c r="A24" s="2" t="s">
        <v>10</v>
      </c>
      <c r="B24" s="92">
        <v>-1762</v>
      </c>
      <c r="C24" s="80">
        <v>-1369</v>
      </c>
      <c r="D24" s="92">
        <v>-3378</v>
      </c>
      <c r="E24" s="59">
        <v>-2429</v>
      </c>
    </row>
    <row r="25" spans="2:5" ht="12.75">
      <c r="B25" s="92"/>
      <c r="C25" s="80"/>
      <c r="D25" s="92"/>
      <c r="E25" s="59"/>
    </row>
    <row r="26" spans="1:5" ht="12.75">
      <c r="A26" s="2" t="s">
        <v>11</v>
      </c>
      <c r="B26" s="92">
        <v>0</v>
      </c>
      <c r="C26" s="80">
        <v>0</v>
      </c>
      <c r="D26" s="92">
        <v>0</v>
      </c>
      <c r="E26" s="59">
        <v>0</v>
      </c>
    </row>
    <row r="27" spans="2:5" ht="12.75">
      <c r="B27" s="93"/>
      <c r="C27" s="94"/>
      <c r="D27" s="93"/>
      <c r="E27" s="60"/>
    </row>
    <row r="28" spans="1:5" ht="12.75">
      <c r="A28" s="2" t="s">
        <v>315</v>
      </c>
      <c r="B28" s="92">
        <f>B22+B24+B26</f>
        <v>-4349</v>
      </c>
      <c r="C28" s="80">
        <f>C22+C24+C26</f>
        <v>2130</v>
      </c>
      <c r="D28" s="92">
        <f>D22+D24+D26</f>
        <v>-1496</v>
      </c>
      <c r="E28" s="59">
        <f>E22+E24+E26</f>
        <v>4755</v>
      </c>
    </row>
    <row r="29" spans="2:5" ht="12.75">
      <c r="B29" s="92"/>
      <c r="C29" s="80"/>
      <c r="D29" s="92"/>
      <c r="E29" s="59"/>
    </row>
    <row r="30" spans="1:5" ht="12.75">
      <c r="A30" s="2" t="s">
        <v>12</v>
      </c>
      <c r="B30" s="92">
        <v>-450</v>
      </c>
      <c r="C30" s="80">
        <v>-148</v>
      </c>
      <c r="D30" s="92">
        <v>-885</v>
      </c>
      <c r="E30" s="59">
        <v>-295</v>
      </c>
    </row>
    <row r="31" spans="2:5" ht="12.75">
      <c r="B31" s="93"/>
      <c r="C31" s="94"/>
      <c r="D31" s="93"/>
      <c r="E31" s="60"/>
    </row>
    <row r="32" spans="1:5" ht="13.5" thickBot="1">
      <c r="A32" s="2" t="s">
        <v>316</v>
      </c>
      <c r="B32" s="95">
        <f>B28+B30</f>
        <v>-4799</v>
      </c>
      <c r="C32" s="81">
        <f>C28+C30</f>
        <v>1982</v>
      </c>
      <c r="D32" s="95">
        <f>D28+D30</f>
        <v>-2381</v>
      </c>
      <c r="E32" s="61">
        <f>E28+E30</f>
        <v>4460</v>
      </c>
    </row>
    <row r="33" spans="2:5" ht="13.5" thickTop="1">
      <c r="B33" s="92"/>
      <c r="C33" s="80"/>
      <c r="D33" s="92"/>
      <c r="E33" s="59"/>
    </row>
    <row r="34" spans="1:5" ht="12.75">
      <c r="A34" s="2" t="s">
        <v>259</v>
      </c>
      <c r="B34" s="92"/>
      <c r="C34" s="80"/>
      <c r="D34" s="92"/>
      <c r="E34" s="59"/>
    </row>
    <row r="35" spans="2:5" ht="12.75">
      <c r="B35" s="92"/>
      <c r="C35" s="80"/>
      <c r="D35" s="92"/>
      <c r="E35" s="59"/>
    </row>
    <row r="36" spans="1:5" ht="12.75">
      <c r="A36" s="2" t="s">
        <v>261</v>
      </c>
      <c r="B36" s="92">
        <f>+B40-B38</f>
        <v>-4588</v>
      </c>
      <c r="C36" s="80">
        <f>+C40-C38</f>
        <v>2048</v>
      </c>
      <c r="D36" s="92">
        <f>+D40-D38</f>
        <v>-2206</v>
      </c>
      <c r="E36" s="80">
        <f>+E40-E38</f>
        <v>4411</v>
      </c>
    </row>
    <row r="37" spans="2:5" ht="12.75">
      <c r="B37" s="92"/>
      <c r="C37" s="80"/>
      <c r="D37" s="92"/>
      <c r="E37" s="59"/>
    </row>
    <row r="38" spans="1:5" ht="12.75">
      <c r="A38" s="2" t="s">
        <v>13</v>
      </c>
      <c r="B38" s="92">
        <v>-211</v>
      </c>
      <c r="C38" s="80">
        <v>-66</v>
      </c>
      <c r="D38" s="92">
        <v>-175</v>
      </c>
      <c r="E38" s="59">
        <v>49</v>
      </c>
    </row>
    <row r="39" spans="2:5" ht="12.75">
      <c r="B39" s="92"/>
      <c r="C39" s="80"/>
      <c r="D39" s="92"/>
      <c r="E39" s="59"/>
    </row>
    <row r="40" spans="2:5" ht="13.5" thickBot="1">
      <c r="B40" s="95">
        <f>+B32</f>
        <v>-4799</v>
      </c>
      <c r="C40" s="81">
        <f>+C32</f>
        <v>1982</v>
      </c>
      <c r="D40" s="95">
        <f>+D32</f>
        <v>-2381</v>
      </c>
      <c r="E40" s="81">
        <f>+E32</f>
        <v>4460</v>
      </c>
    </row>
    <row r="41" spans="2:5" ht="13.5" thickTop="1">
      <c r="B41" s="98"/>
      <c r="C41" s="101"/>
      <c r="D41" s="98"/>
      <c r="E41" s="59"/>
    </row>
    <row r="42" spans="1:5" ht="12.75">
      <c r="A42" s="2" t="s">
        <v>317</v>
      </c>
      <c r="B42" s="92"/>
      <c r="C42" s="80"/>
      <c r="D42" s="92"/>
      <c r="E42" s="105"/>
    </row>
    <row r="43" spans="1:5" ht="12.75">
      <c r="A43" s="2" t="s">
        <v>260</v>
      </c>
      <c r="B43" s="29"/>
      <c r="C43" s="30"/>
      <c r="D43" s="98"/>
      <c r="E43" s="106"/>
    </row>
    <row r="44" spans="1:5" ht="12.75">
      <c r="A44" s="2" t="s">
        <v>138</v>
      </c>
      <c r="B44" s="109">
        <f>+Notes!E318</f>
        <v>-5.459305092812946</v>
      </c>
      <c r="C44" s="63">
        <f>+Notes!F318</f>
        <v>2.56439152047882</v>
      </c>
      <c r="D44" s="110">
        <f>+Notes!G318</f>
        <v>-2.6249405045216565</v>
      </c>
      <c r="E44" s="107">
        <f>+Notes!H318</f>
        <v>5.52307018093032</v>
      </c>
    </row>
    <row r="45" spans="2:5" ht="13.5" thickBot="1">
      <c r="B45" s="99"/>
      <c r="C45" s="100"/>
      <c r="D45" s="103"/>
      <c r="E45" s="108"/>
    </row>
    <row r="48" ht="13.5">
      <c r="A48" s="5" t="s">
        <v>123</v>
      </c>
    </row>
    <row r="49" ht="13.5">
      <c r="A49" s="5" t="s">
        <v>163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13.7109375" style="20" customWidth="1"/>
    <col min="4" max="4" width="3.7109375" style="2" customWidth="1"/>
    <col min="5" max="5" width="13.710937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2" ht="18.75">
      <c r="A1" s="19" t="s">
        <v>113</v>
      </c>
      <c r="B1" s="1"/>
    </row>
    <row r="3" spans="1:2" ht="14.25">
      <c r="A3" s="1" t="s">
        <v>129</v>
      </c>
      <c r="B3" s="1"/>
    </row>
    <row r="4" spans="1:2" ht="14.25">
      <c r="A4" s="1" t="s">
        <v>291</v>
      </c>
      <c r="B4" s="1"/>
    </row>
    <row r="5" ht="12.75">
      <c r="E5" s="20"/>
    </row>
    <row r="6" spans="3:5" ht="12.75">
      <c r="C6" s="40" t="s">
        <v>14</v>
      </c>
      <c r="D6" s="3"/>
      <c r="E6" s="3" t="s">
        <v>15</v>
      </c>
    </row>
    <row r="7" spans="3:5" ht="12.75">
      <c r="C7" s="41" t="s">
        <v>136</v>
      </c>
      <c r="D7" s="6"/>
      <c r="E7" s="6" t="s">
        <v>137</v>
      </c>
    </row>
    <row r="8" spans="3:5" ht="12.75">
      <c r="C8" s="42" t="s">
        <v>292</v>
      </c>
      <c r="D8" s="7"/>
      <c r="E8" s="7" t="s">
        <v>154</v>
      </c>
    </row>
    <row r="9" spans="3:5" ht="12.75">
      <c r="C9" s="43" t="s">
        <v>6</v>
      </c>
      <c r="D9" s="8"/>
      <c r="E9" s="8" t="s">
        <v>6</v>
      </c>
    </row>
    <row r="10" spans="1:5" ht="12.75">
      <c r="A10" s="9"/>
      <c r="B10" s="9"/>
      <c r="C10" s="44"/>
      <c r="D10" s="9"/>
      <c r="E10" s="3" t="s">
        <v>266</v>
      </c>
    </row>
    <row r="11" spans="1:5" ht="12.75">
      <c r="A11" s="9" t="s">
        <v>16</v>
      </c>
      <c r="B11" s="9"/>
      <c r="C11" s="45">
        <v>105041</v>
      </c>
      <c r="D11" s="45"/>
      <c r="E11" s="21">
        <v>108921</v>
      </c>
    </row>
    <row r="12" spans="1:5" ht="12.75">
      <c r="A12" s="9"/>
      <c r="B12" s="9"/>
      <c r="C12" s="45"/>
      <c r="D12" s="45"/>
      <c r="E12" s="21"/>
    </row>
    <row r="13" spans="1:5" ht="12.75">
      <c r="A13" s="9" t="s">
        <v>279</v>
      </c>
      <c r="B13" s="9"/>
      <c r="C13" s="45">
        <v>196</v>
      </c>
      <c r="D13" s="45"/>
      <c r="E13" s="21">
        <v>0</v>
      </c>
    </row>
    <row r="14" spans="1:5" ht="12.75">
      <c r="A14" s="9"/>
      <c r="B14" s="9"/>
      <c r="C14" s="45"/>
      <c r="D14" s="45"/>
      <c r="E14" s="21"/>
    </row>
    <row r="15" spans="1:5" ht="12.75">
      <c r="A15" s="9" t="s">
        <v>206</v>
      </c>
      <c r="B15" s="9"/>
      <c r="C15" s="45">
        <v>12603</v>
      </c>
      <c r="D15" s="45"/>
      <c r="E15" s="21">
        <v>12730</v>
      </c>
    </row>
    <row r="16" spans="1:5" ht="12.75">
      <c r="A16" s="9"/>
      <c r="B16" s="9"/>
      <c r="C16" s="45"/>
      <c r="D16" s="45"/>
      <c r="E16" s="21"/>
    </row>
    <row r="17" spans="1:5" ht="12.75">
      <c r="A17" s="9" t="s">
        <v>17</v>
      </c>
      <c r="B17" s="9"/>
      <c r="C17" s="45">
        <v>15744</v>
      </c>
      <c r="D17" s="45"/>
      <c r="E17" s="21">
        <v>15550</v>
      </c>
    </row>
    <row r="18" spans="1:5" ht="12.75">
      <c r="A18" s="9"/>
      <c r="B18" s="9"/>
      <c r="C18" s="45"/>
      <c r="D18" s="45"/>
      <c r="E18" s="21"/>
    </row>
    <row r="19" spans="1:5" ht="12.75">
      <c r="A19" s="9" t="s">
        <v>18</v>
      </c>
      <c r="B19" s="9"/>
      <c r="C19" s="45">
        <v>5500</v>
      </c>
      <c r="D19" s="45"/>
      <c r="E19" s="21">
        <v>3500</v>
      </c>
    </row>
    <row r="20" spans="1:5" ht="12.75">
      <c r="A20" s="9"/>
      <c r="B20" s="9"/>
      <c r="C20" s="57">
        <f>SUM(C11:C19)</f>
        <v>139084</v>
      </c>
      <c r="D20" s="45"/>
      <c r="E20" s="57">
        <f>SUM(E11:E19)</f>
        <v>140701</v>
      </c>
    </row>
    <row r="21" spans="1:5" ht="12.75">
      <c r="A21" s="9"/>
      <c r="B21" s="9"/>
      <c r="C21" s="45"/>
      <c r="D21" s="45"/>
      <c r="E21" s="21"/>
    </row>
    <row r="22" spans="1:5" ht="12.75">
      <c r="A22" s="12" t="s">
        <v>19</v>
      </c>
      <c r="B22" s="9"/>
      <c r="C22" s="45"/>
      <c r="D22" s="45"/>
      <c r="E22" s="21"/>
    </row>
    <row r="23" spans="1:5" ht="12.75">
      <c r="A23" s="12"/>
      <c r="B23" s="9" t="s">
        <v>242</v>
      </c>
      <c r="C23" s="45">
        <v>5953</v>
      </c>
      <c r="D23" s="45"/>
      <c r="E23" s="21">
        <v>0</v>
      </c>
    </row>
    <row r="24" spans="1:5" ht="12.75">
      <c r="A24" s="9"/>
      <c r="B24" s="9" t="s">
        <v>20</v>
      </c>
      <c r="C24" s="21">
        <v>50930</v>
      </c>
      <c r="D24" s="21"/>
      <c r="E24" s="21">
        <v>50705</v>
      </c>
    </row>
    <row r="25" spans="1:5" ht="12.75">
      <c r="A25" s="9"/>
      <c r="B25" s="9" t="s">
        <v>78</v>
      </c>
      <c r="C25" s="21">
        <v>37310</v>
      </c>
      <c r="D25" s="21"/>
      <c r="E25" s="21">
        <v>31639</v>
      </c>
    </row>
    <row r="26" spans="1:5" ht="12.75">
      <c r="A26" s="9"/>
      <c r="B26" s="9" t="s">
        <v>21</v>
      </c>
      <c r="C26" s="21">
        <v>5605</v>
      </c>
      <c r="D26" s="21"/>
      <c r="E26" s="21">
        <v>3495</v>
      </c>
    </row>
    <row r="27" spans="1:5" ht="12.75">
      <c r="A27" s="9"/>
      <c r="B27" s="9"/>
      <c r="C27" s="91">
        <f>SUM(C23:C26)</f>
        <v>99798</v>
      </c>
      <c r="D27" s="21"/>
      <c r="E27" s="91">
        <f>SUM(E23:E26)</f>
        <v>85839</v>
      </c>
    </row>
    <row r="28" spans="1:5" ht="12.75">
      <c r="A28" s="9"/>
      <c r="B28" s="9"/>
      <c r="C28" s="45"/>
      <c r="D28" s="21"/>
      <c r="E28" s="45"/>
    </row>
    <row r="29" spans="1:5" ht="12.75">
      <c r="A29" s="9" t="s">
        <v>248</v>
      </c>
      <c r="B29" s="9"/>
      <c r="C29" s="45">
        <v>3000</v>
      </c>
      <c r="D29" s="21"/>
      <c r="E29" s="45">
        <v>0</v>
      </c>
    </row>
    <row r="30" spans="1:5" ht="12.75">
      <c r="A30" s="9"/>
      <c r="B30" s="9"/>
      <c r="C30" s="57">
        <f>SUM(C27:C29)</f>
        <v>102798</v>
      </c>
      <c r="D30" s="21"/>
      <c r="E30" s="57">
        <f>SUM(E27:E29)</f>
        <v>85839</v>
      </c>
    </row>
    <row r="31" spans="1:5" ht="12.75">
      <c r="A31" s="9"/>
      <c r="B31" s="9"/>
      <c r="C31" s="45"/>
      <c r="D31" s="21"/>
      <c r="E31" s="45"/>
    </row>
    <row r="32" spans="1:5" ht="13.5" thickBot="1">
      <c r="A32" s="62" t="s">
        <v>249</v>
      </c>
      <c r="B32" s="9"/>
      <c r="C32" s="22">
        <f>C20+C30</f>
        <v>241882</v>
      </c>
      <c r="D32" s="21"/>
      <c r="E32" s="22">
        <f>E20+E30</f>
        <v>226540</v>
      </c>
    </row>
    <row r="33" spans="1:5" ht="13.5" thickTop="1">
      <c r="A33" s="9"/>
      <c r="B33" s="9"/>
      <c r="C33" s="45"/>
      <c r="D33" s="21"/>
      <c r="E33" s="45"/>
    </row>
    <row r="34" spans="3:5" ht="12.75">
      <c r="C34" s="21"/>
      <c r="D34" s="21"/>
      <c r="E34" s="21"/>
    </row>
    <row r="35" spans="1:5" ht="12.75">
      <c r="A35" s="2" t="s">
        <v>80</v>
      </c>
      <c r="C35" s="21"/>
      <c r="D35" s="21"/>
      <c r="E35" s="21"/>
    </row>
    <row r="36" spans="1:5" ht="12.75">
      <c r="A36" s="2" t="s">
        <v>23</v>
      </c>
      <c r="C36" s="21">
        <v>84070</v>
      </c>
      <c r="D36" s="21"/>
      <c r="E36" s="21">
        <v>84070</v>
      </c>
    </row>
    <row r="37" spans="1:5" ht="12.75">
      <c r="A37" s="2" t="s">
        <v>24</v>
      </c>
      <c r="C37" s="45">
        <f>+Equity!F28+Equity!H28+Equity!J28</f>
        <v>14130</v>
      </c>
      <c r="D37" s="21"/>
      <c r="E37" s="45">
        <v>16348</v>
      </c>
    </row>
    <row r="38" spans="1:5" ht="12.75">
      <c r="A38" s="2" t="s">
        <v>135</v>
      </c>
      <c r="C38" s="46">
        <v>-39</v>
      </c>
      <c r="D38" s="45"/>
      <c r="E38" s="46">
        <v>-30</v>
      </c>
    </row>
    <row r="39" spans="3:5" ht="12.75">
      <c r="C39" s="21">
        <f>SUM(C36:C38)</f>
        <v>98161</v>
      </c>
      <c r="D39" s="21"/>
      <c r="E39" s="21">
        <f>SUM(E36:E38)</f>
        <v>100388</v>
      </c>
    </row>
    <row r="40" spans="3:5" ht="12.75">
      <c r="C40" s="21"/>
      <c r="D40" s="21"/>
      <c r="E40" s="21"/>
    </row>
    <row r="41" spans="1:5" ht="12.75">
      <c r="A41" s="2" t="s">
        <v>25</v>
      </c>
      <c r="C41" s="21">
        <v>2736</v>
      </c>
      <c r="D41" s="21"/>
      <c r="E41" s="21">
        <v>1668</v>
      </c>
    </row>
    <row r="42" spans="1:5" ht="12.75">
      <c r="A42" s="10" t="s">
        <v>250</v>
      </c>
      <c r="C42" s="57">
        <f>SUM(C39:C41)</f>
        <v>100897</v>
      </c>
      <c r="D42" s="21"/>
      <c r="E42" s="57">
        <f>SUM(E39:E41)</f>
        <v>102056</v>
      </c>
    </row>
    <row r="43" spans="3:5" ht="12.75">
      <c r="C43" s="21"/>
      <c r="D43" s="21"/>
      <c r="E43" s="21"/>
    </row>
    <row r="44" spans="1:5" ht="12.75">
      <c r="A44" s="16" t="s">
        <v>26</v>
      </c>
      <c r="C44" s="21"/>
      <c r="D44" s="21"/>
      <c r="E44" s="21"/>
    </row>
    <row r="45" spans="2:5" ht="12.75">
      <c r="B45" s="2" t="s">
        <v>27</v>
      </c>
      <c r="C45" s="21">
        <v>60656</v>
      </c>
      <c r="D45" s="21"/>
      <c r="E45" s="21">
        <v>42439</v>
      </c>
    </row>
    <row r="46" spans="2:5" ht="12.75">
      <c r="B46" s="2" t="s">
        <v>28</v>
      </c>
      <c r="C46" s="21">
        <v>6494</v>
      </c>
      <c r="D46" s="21"/>
      <c r="E46" s="21">
        <f>6978-936</f>
        <v>6042</v>
      </c>
    </row>
    <row r="47" spans="3:5" ht="12.75">
      <c r="C47" s="57">
        <f>SUM(C45:C46)</f>
        <v>67150</v>
      </c>
      <c r="D47" s="21"/>
      <c r="E47" s="57">
        <f>SUM(E45:E46)</f>
        <v>48481</v>
      </c>
    </row>
    <row r="48" spans="3:5" ht="12.75">
      <c r="C48" s="21"/>
      <c r="D48" s="21"/>
      <c r="E48" s="21"/>
    </row>
    <row r="49" spans="1:5" ht="12.75">
      <c r="A49" s="12" t="s">
        <v>22</v>
      </c>
      <c r="B49" s="9"/>
      <c r="C49" s="21"/>
      <c r="D49" s="21"/>
      <c r="E49" s="21"/>
    </row>
    <row r="50" spans="1:5" ht="12.75">
      <c r="A50" s="9"/>
      <c r="B50" s="9" t="s">
        <v>79</v>
      </c>
      <c r="C50" s="21">
        <v>31601</v>
      </c>
      <c r="D50" s="21"/>
      <c r="E50" s="21">
        <v>26110</v>
      </c>
    </row>
    <row r="51" spans="1:5" ht="12.75">
      <c r="A51" s="9"/>
      <c r="B51" s="9" t="s">
        <v>27</v>
      </c>
      <c r="C51" s="21">
        <v>41718</v>
      </c>
      <c r="D51" s="21"/>
      <c r="E51" s="21">
        <v>49330</v>
      </c>
    </row>
    <row r="52" spans="2:5" ht="12.75">
      <c r="B52" s="2" t="s">
        <v>12</v>
      </c>
      <c r="C52" s="21">
        <v>516</v>
      </c>
      <c r="D52" s="21"/>
      <c r="E52" s="21">
        <v>563</v>
      </c>
    </row>
    <row r="53" spans="3:5" ht="12.75">
      <c r="C53" s="57">
        <f>SUM(C50:C52)</f>
        <v>73835</v>
      </c>
      <c r="D53" s="21"/>
      <c r="E53" s="57">
        <f>SUM(E50:E52)</f>
        <v>76003</v>
      </c>
    </row>
    <row r="54" spans="1:5" ht="12.75">
      <c r="A54" s="10" t="s">
        <v>251</v>
      </c>
      <c r="C54" s="57">
        <f>+C53+C47</f>
        <v>140985</v>
      </c>
      <c r="D54" s="21"/>
      <c r="E54" s="57">
        <f>+E53+E47</f>
        <v>124484</v>
      </c>
    </row>
    <row r="55" spans="3:7" ht="12.75">
      <c r="C55" s="21"/>
      <c r="D55" s="21"/>
      <c r="E55" s="21"/>
      <c r="G55" s="58"/>
    </row>
    <row r="56" spans="1:7" ht="13.5" thickBot="1">
      <c r="A56" s="10" t="s">
        <v>252</v>
      </c>
      <c r="C56" s="22">
        <f>++C54+C42</f>
        <v>241882</v>
      </c>
      <c r="D56" s="21"/>
      <c r="E56" s="22">
        <f>++E54+E42</f>
        <v>226540</v>
      </c>
      <c r="G56" s="58"/>
    </row>
    <row r="57" spans="3:5" ht="13.5" thickTop="1">
      <c r="C57" s="45"/>
      <c r="D57" s="21"/>
      <c r="E57" s="45"/>
    </row>
    <row r="58" spans="2:5" ht="12.75">
      <c r="B58" s="10" t="s">
        <v>152</v>
      </c>
      <c r="C58" s="21"/>
      <c r="D58" s="21"/>
      <c r="E58" s="21"/>
    </row>
    <row r="59" spans="2:5" ht="12.75">
      <c r="B59" s="10" t="s">
        <v>153</v>
      </c>
      <c r="C59" s="89">
        <v>1.17</v>
      </c>
      <c r="D59" s="21"/>
      <c r="E59" s="89">
        <v>1.19</v>
      </c>
    </row>
    <row r="60" spans="2:5" ht="12.75">
      <c r="B60" s="10"/>
      <c r="C60" s="89"/>
      <c r="D60" s="21"/>
      <c r="E60" s="89"/>
    </row>
    <row r="61" ht="12.75">
      <c r="E61" s="58"/>
    </row>
    <row r="62" ht="13.5">
      <c r="A62" s="5" t="s">
        <v>122</v>
      </c>
    </row>
    <row r="63" ht="13.5">
      <c r="A63" s="5" t="s">
        <v>164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4">
      <selection activeCell="A50" sqref="A50"/>
    </sheetView>
  </sheetViews>
  <sheetFormatPr defaultColWidth="9.140625" defaultRowHeight="12.75"/>
  <cols>
    <col min="1" max="1" width="31.8515625" style="20" customWidth="1"/>
    <col min="2" max="2" width="12.7109375" style="20" customWidth="1"/>
    <col min="3" max="3" width="1.7109375" style="20" customWidth="1"/>
    <col min="4" max="4" width="12.7109375" style="20" customWidth="1"/>
    <col min="5" max="5" width="1.7109375" style="20" customWidth="1"/>
    <col min="6" max="6" width="12.7109375" style="20" customWidth="1"/>
    <col min="7" max="7" width="2.00390625" style="20" customWidth="1"/>
    <col min="8" max="8" width="12.7109375" style="20" customWidth="1"/>
    <col min="9" max="9" width="2.57421875" style="20" customWidth="1"/>
    <col min="10" max="10" width="14.00390625" style="20" customWidth="1"/>
    <col min="11" max="11" width="2.7109375" style="20" customWidth="1"/>
    <col min="12" max="12" width="12.7109375" style="20" customWidth="1"/>
    <col min="13" max="13" width="2.57421875" style="20" customWidth="1"/>
    <col min="14" max="14" width="9.140625" style="20" customWidth="1"/>
    <col min="15" max="15" width="2.28125" style="20" customWidth="1"/>
    <col min="16" max="16384" width="9.140625" style="20" customWidth="1"/>
  </cols>
  <sheetData>
    <row r="1" spans="1:5" ht="18.75">
      <c r="A1" s="47" t="s">
        <v>113</v>
      </c>
      <c r="B1" s="28"/>
      <c r="C1" s="28"/>
      <c r="E1" s="28"/>
    </row>
    <row r="3" spans="1:5" ht="14.25">
      <c r="A3" s="28" t="s">
        <v>29</v>
      </c>
      <c r="B3" s="28"/>
      <c r="C3" s="28"/>
      <c r="E3" s="28"/>
    </row>
    <row r="4" spans="1:5" ht="14.25">
      <c r="A4" s="28" t="s">
        <v>290</v>
      </c>
      <c r="B4" s="28"/>
      <c r="C4" s="28"/>
      <c r="E4" s="28"/>
    </row>
    <row r="6" spans="2:12" ht="12.75">
      <c r="B6" s="116" t="s">
        <v>283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8:10" ht="12.75">
      <c r="H7" s="40" t="s">
        <v>83</v>
      </c>
      <c r="I7" s="40"/>
      <c r="J7" s="40" t="s">
        <v>244</v>
      </c>
    </row>
    <row r="8" spans="2:16" ht="12.75">
      <c r="B8" s="40" t="s">
        <v>30</v>
      </c>
      <c r="C8" s="40"/>
      <c r="D8" s="40" t="s">
        <v>133</v>
      </c>
      <c r="E8" s="40"/>
      <c r="F8" s="40" t="s">
        <v>81</v>
      </c>
      <c r="G8" s="40"/>
      <c r="H8" s="40" t="s">
        <v>84</v>
      </c>
      <c r="I8" s="40"/>
      <c r="J8" s="40" t="s">
        <v>245</v>
      </c>
      <c r="K8" s="40"/>
      <c r="L8" s="40"/>
      <c r="N8" s="40" t="s">
        <v>280</v>
      </c>
      <c r="O8" s="40"/>
      <c r="P8" s="40" t="s">
        <v>33</v>
      </c>
    </row>
    <row r="9" spans="2:16" ht="12.75">
      <c r="B9" s="40" t="s">
        <v>31</v>
      </c>
      <c r="C9" s="40"/>
      <c r="D9" s="40" t="s">
        <v>134</v>
      </c>
      <c r="E9" s="40"/>
      <c r="F9" s="40" t="s">
        <v>82</v>
      </c>
      <c r="G9" s="40"/>
      <c r="H9" s="40" t="s">
        <v>32</v>
      </c>
      <c r="I9" s="40"/>
      <c r="J9" s="40" t="s">
        <v>246</v>
      </c>
      <c r="K9" s="40"/>
      <c r="L9" s="40" t="s">
        <v>33</v>
      </c>
      <c r="N9" s="40" t="s">
        <v>281</v>
      </c>
      <c r="O9" s="40"/>
      <c r="P9" s="40" t="s">
        <v>282</v>
      </c>
    </row>
    <row r="10" spans="2:16" ht="12.75">
      <c r="B10" s="48" t="s">
        <v>6</v>
      </c>
      <c r="C10" s="48"/>
      <c r="D10" s="48" t="s">
        <v>6</v>
      </c>
      <c r="E10" s="48"/>
      <c r="F10" s="48" t="s">
        <v>6</v>
      </c>
      <c r="G10" s="48"/>
      <c r="H10" s="48" t="s">
        <v>6</v>
      </c>
      <c r="I10" s="48"/>
      <c r="J10" s="48" t="s">
        <v>6</v>
      </c>
      <c r="K10" s="48"/>
      <c r="L10" s="48" t="s">
        <v>6</v>
      </c>
      <c r="N10" s="48" t="s">
        <v>6</v>
      </c>
      <c r="P10" s="48" t="s">
        <v>6</v>
      </c>
    </row>
    <row r="12" ht="12.75">
      <c r="A12" s="49" t="s">
        <v>295</v>
      </c>
    </row>
    <row r="13" ht="12.75">
      <c r="A13" s="50" t="s">
        <v>296</v>
      </c>
    </row>
    <row r="16" ht="12.75">
      <c r="A16" s="20" t="s">
        <v>34</v>
      </c>
    </row>
    <row r="17" spans="1:16" ht="12.75">
      <c r="A17" s="51" t="s">
        <v>247</v>
      </c>
      <c r="B17" s="21">
        <v>84070</v>
      </c>
      <c r="C17" s="21"/>
      <c r="D17" s="21">
        <v>-30</v>
      </c>
      <c r="E17" s="21"/>
      <c r="F17" s="21">
        <v>15374</v>
      </c>
      <c r="G17" s="21"/>
      <c r="H17" s="21">
        <v>201</v>
      </c>
      <c r="I17" s="21"/>
      <c r="J17" s="21">
        <v>-1854</v>
      </c>
      <c r="K17" s="21"/>
      <c r="L17" s="21">
        <f>SUM(B17:K17)</f>
        <v>97761</v>
      </c>
      <c r="N17" s="21">
        <v>1668</v>
      </c>
      <c r="P17" s="21">
        <f>SUM(L17:N17)</f>
        <v>99429</v>
      </c>
    </row>
    <row r="18" spans="2:16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N18" s="21"/>
      <c r="P18" s="21"/>
    </row>
    <row r="19" spans="1:16" ht="12.75">
      <c r="A19" s="20" t="s">
        <v>267</v>
      </c>
      <c r="B19" s="46">
        <v>0</v>
      </c>
      <c r="C19" s="21"/>
      <c r="D19" s="46">
        <v>0</v>
      </c>
      <c r="E19" s="21"/>
      <c r="F19" s="46">
        <v>0</v>
      </c>
      <c r="G19" s="21"/>
      <c r="H19" s="46">
        <v>0</v>
      </c>
      <c r="I19" s="21"/>
      <c r="J19" s="46">
        <v>2627</v>
      </c>
      <c r="K19" s="21"/>
      <c r="L19" s="46">
        <f>SUM(B19:K19)</f>
        <v>2627</v>
      </c>
      <c r="N19" s="46">
        <v>0</v>
      </c>
      <c r="P19" s="46">
        <f aca="true" t="shared" si="0" ref="P19:P29">SUM(L19:N19)</f>
        <v>2627</v>
      </c>
    </row>
    <row r="20" spans="2:16" ht="12.75">
      <c r="B20" s="45"/>
      <c r="C20" s="21"/>
      <c r="D20" s="45"/>
      <c r="E20" s="21"/>
      <c r="F20" s="45"/>
      <c r="G20" s="21"/>
      <c r="H20" s="45"/>
      <c r="I20" s="21"/>
      <c r="J20" s="45"/>
      <c r="K20" s="21"/>
      <c r="L20" s="45"/>
      <c r="N20" s="45"/>
      <c r="P20" s="45"/>
    </row>
    <row r="21" spans="1:16" ht="12.75">
      <c r="A21" s="51" t="s">
        <v>243</v>
      </c>
      <c r="B21" s="21">
        <f>SUM(B17:B19)</f>
        <v>84070</v>
      </c>
      <c r="C21" s="21"/>
      <c r="D21" s="21">
        <f>SUM(D17:D19)</f>
        <v>-30</v>
      </c>
      <c r="E21" s="21"/>
      <c r="F21" s="21">
        <f>SUM(F17:F19)</f>
        <v>15374</v>
      </c>
      <c r="G21" s="21"/>
      <c r="H21" s="21">
        <f>SUM(H17:H19)</f>
        <v>201</v>
      </c>
      <c r="I21" s="21"/>
      <c r="J21" s="21">
        <f>SUM(J17:J19)</f>
        <v>773</v>
      </c>
      <c r="K21" s="21"/>
      <c r="L21" s="21">
        <f>SUM(L17:L19)</f>
        <v>100388</v>
      </c>
      <c r="M21" s="21"/>
      <c r="N21" s="21">
        <f>SUM(N17:N19)</f>
        <v>1668</v>
      </c>
      <c r="P21" s="21">
        <f t="shared" si="0"/>
        <v>102056</v>
      </c>
    </row>
    <row r="22" spans="1:16" ht="12.75">
      <c r="A22" s="5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N22" s="21"/>
      <c r="P22" s="21"/>
    </row>
    <row r="23" spans="1:16" ht="12.75">
      <c r="A23" s="20" t="s">
        <v>35</v>
      </c>
      <c r="B23" s="21">
        <v>0</v>
      </c>
      <c r="C23" s="21"/>
      <c r="D23" s="21">
        <v>-9</v>
      </c>
      <c r="E23" s="21"/>
      <c r="F23" s="21">
        <v>0</v>
      </c>
      <c r="G23" s="21"/>
      <c r="H23" s="21">
        <v>-12</v>
      </c>
      <c r="I23" s="21"/>
      <c r="J23" s="21">
        <f>+Income!D36</f>
        <v>-2206</v>
      </c>
      <c r="K23" s="21"/>
      <c r="L23" s="21">
        <f>SUM(B23:K23)</f>
        <v>-2227</v>
      </c>
      <c r="N23" s="21">
        <v>1068</v>
      </c>
      <c r="P23" s="21">
        <f t="shared" si="0"/>
        <v>-1159</v>
      </c>
    </row>
    <row r="24" spans="1:16" ht="12.75">
      <c r="A24" s="51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N24" s="21"/>
      <c r="P24" s="21"/>
    </row>
    <row r="25" spans="1:16" ht="12.75">
      <c r="A25" s="5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N25" s="21"/>
      <c r="P25" s="21"/>
    </row>
    <row r="26" spans="1:16" ht="12.75">
      <c r="A26" s="20" t="s">
        <v>126</v>
      </c>
      <c r="B26" s="21">
        <v>0</v>
      </c>
      <c r="C26" s="21"/>
      <c r="D26" s="21">
        <v>0</v>
      </c>
      <c r="E26" s="21"/>
      <c r="F26" s="21">
        <v>0</v>
      </c>
      <c r="G26" s="21"/>
      <c r="H26" s="21">
        <v>0</v>
      </c>
      <c r="I26" s="21"/>
      <c r="J26" s="21">
        <v>0</v>
      </c>
      <c r="K26" s="21"/>
      <c r="L26" s="21">
        <f>SUM(B26:K26)</f>
        <v>0</v>
      </c>
      <c r="N26" s="21">
        <v>0</v>
      </c>
      <c r="P26" s="21">
        <f t="shared" si="0"/>
        <v>0</v>
      </c>
    </row>
    <row r="27" spans="2:16" ht="12.75">
      <c r="B27" s="46"/>
      <c r="C27" s="21"/>
      <c r="D27" s="45"/>
      <c r="E27" s="21"/>
      <c r="F27" s="46"/>
      <c r="G27" s="45"/>
      <c r="H27" s="46"/>
      <c r="I27" s="45"/>
      <c r="J27" s="46"/>
      <c r="K27" s="45"/>
      <c r="L27" s="46"/>
      <c r="N27" s="46"/>
      <c r="P27" s="46"/>
    </row>
    <row r="28" spans="1:16" ht="12.75">
      <c r="A28" s="20" t="s">
        <v>37</v>
      </c>
      <c r="B28" s="117">
        <f>SUM(B21:B26)</f>
        <v>84070</v>
      </c>
      <c r="C28" s="21"/>
      <c r="D28" s="117">
        <f>SUM(D21:D26)</f>
        <v>-39</v>
      </c>
      <c r="E28" s="21"/>
      <c r="F28" s="117">
        <f>SUM(F21:F26)</f>
        <v>15374</v>
      </c>
      <c r="G28" s="52"/>
      <c r="H28" s="117">
        <f>SUM(H21:H26)</f>
        <v>189</v>
      </c>
      <c r="I28" s="52"/>
      <c r="J28" s="117">
        <f>SUM(J21:J26)</f>
        <v>-1433</v>
      </c>
      <c r="K28" s="52"/>
      <c r="L28" s="117">
        <f>SUM(L21:L26)</f>
        <v>98161</v>
      </c>
      <c r="N28" s="117">
        <f>SUM(N21:N26)</f>
        <v>2736</v>
      </c>
      <c r="P28" s="117">
        <f t="shared" si="0"/>
        <v>100897</v>
      </c>
    </row>
    <row r="29" spans="1:16" ht="13.5" thickBot="1">
      <c r="A29" s="51" t="s">
        <v>296</v>
      </c>
      <c r="B29" s="118"/>
      <c r="C29" s="21"/>
      <c r="D29" s="118"/>
      <c r="E29" s="21"/>
      <c r="F29" s="118"/>
      <c r="G29" s="52"/>
      <c r="H29" s="118"/>
      <c r="I29" s="52"/>
      <c r="J29" s="118"/>
      <c r="K29" s="52"/>
      <c r="L29" s="118"/>
      <c r="N29" s="118"/>
      <c r="P29" s="118">
        <f t="shared" si="0"/>
        <v>0</v>
      </c>
    </row>
    <row r="30" spans="2:12" ht="13.5" thickTop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>
      <c r="A32" s="49" t="s">
        <v>295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>
      <c r="A33" s="50" t="s">
        <v>297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N35" s="21"/>
      <c r="P35" s="21"/>
    </row>
    <row r="36" spans="1:16" ht="12.75">
      <c r="A36" s="20" t="s">
        <v>34</v>
      </c>
      <c r="B36" s="21">
        <v>79866</v>
      </c>
      <c r="C36" s="21"/>
      <c r="D36" s="21">
        <v>0</v>
      </c>
      <c r="E36" s="21"/>
      <c r="F36" s="21">
        <v>15374</v>
      </c>
      <c r="G36" s="21"/>
      <c r="H36" s="21">
        <v>199</v>
      </c>
      <c r="I36" s="21"/>
      <c r="J36" s="21">
        <v>-165</v>
      </c>
      <c r="K36" s="21"/>
      <c r="L36" s="21">
        <f>SUM(B36:K36)</f>
        <v>95274</v>
      </c>
      <c r="N36" s="21">
        <v>766</v>
      </c>
      <c r="P36" s="21">
        <f>SUM(L36:N36)</f>
        <v>96040</v>
      </c>
    </row>
    <row r="37" spans="1:16" ht="12.75">
      <c r="A37" s="51" t="s">
        <v>128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N37" s="21"/>
      <c r="P37" s="21"/>
    </row>
    <row r="38" spans="2:1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N38" s="21"/>
      <c r="P38" s="21"/>
    </row>
    <row r="39" spans="1:16" ht="12.75">
      <c r="A39" s="20" t="s">
        <v>35</v>
      </c>
      <c r="B39" s="21">
        <v>0</v>
      </c>
      <c r="C39" s="21"/>
      <c r="D39" s="21">
        <v>-29</v>
      </c>
      <c r="E39" s="21"/>
      <c r="F39" s="21">
        <v>0</v>
      </c>
      <c r="G39" s="21"/>
      <c r="H39" s="21">
        <v>-12</v>
      </c>
      <c r="I39" s="21"/>
      <c r="J39" s="21">
        <f>+Income!E36</f>
        <v>4411</v>
      </c>
      <c r="K39" s="21"/>
      <c r="L39" s="21">
        <f>SUM(B39:K39)</f>
        <v>4370</v>
      </c>
      <c r="N39" s="21">
        <v>49</v>
      </c>
      <c r="P39" s="21">
        <f>SUM(L39:N39)</f>
        <v>4419</v>
      </c>
    </row>
    <row r="40" spans="1:16" ht="12.75">
      <c r="A40" s="51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N40" s="21"/>
      <c r="P40" s="21"/>
    </row>
    <row r="41" spans="1:16" ht="12.75">
      <c r="A41" s="5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N41" s="21"/>
      <c r="P41" s="21"/>
    </row>
    <row r="42" spans="1:16" ht="12.75">
      <c r="A42" s="20" t="s">
        <v>126</v>
      </c>
      <c r="B42" s="21">
        <v>0</v>
      </c>
      <c r="C42" s="21"/>
      <c r="D42" s="21">
        <v>0</v>
      </c>
      <c r="E42" s="21"/>
      <c r="F42" s="21">
        <v>0</v>
      </c>
      <c r="G42" s="21"/>
      <c r="H42" s="21">
        <v>0</v>
      </c>
      <c r="I42" s="21"/>
      <c r="J42" s="21">
        <v>-799</v>
      </c>
      <c r="K42" s="21"/>
      <c r="L42" s="21">
        <f>SUM(B42:K42)</f>
        <v>-799</v>
      </c>
      <c r="N42" s="21">
        <v>0</v>
      </c>
      <c r="P42" s="21">
        <f>SUM(L42:N42)</f>
        <v>-799</v>
      </c>
    </row>
    <row r="43" spans="2:16" ht="12.75">
      <c r="B43" s="46"/>
      <c r="C43" s="21"/>
      <c r="D43" s="45"/>
      <c r="E43" s="21"/>
      <c r="F43" s="46"/>
      <c r="G43" s="45"/>
      <c r="H43" s="46"/>
      <c r="I43" s="45"/>
      <c r="J43" s="46"/>
      <c r="K43" s="45"/>
      <c r="L43" s="46"/>
      <c r="N43" s="46"/>
      <c r="P43" s="46"/>
    </row>
    <row r="44" spans="1:16" ht="12.75">
      <c r="A44" s="20" t="s">
        <v>37</v>
      </c>
      <c r="B44" s="117">
        <f>SUM(B36:B43)</f>
        <v>79866</v>
      </c>
      <c r="C44" s="21"/>
      <c r="D44" s="117">
        <f>SUM(D36:D43)</f>
        <v>-29</v>
      </c>
      <c r="E44" s="21"/>
      <c r="F44" s="117">
        <f>SUM(F36:F43)</f>
        <v>15374</v>
      </c>
      <c r="G44" s="52"/>
      <c r="H44" s="117">
        <f>SUM(H36:H43)</f>
        <v>187</v>
      </c>
      <c r="I44" s="52"/>
      <c r="J44" s="117">
        <f>SUM(J36:J43)</f>
        <v>3447</v>
      </c>
      <c r="K44" s="52"/>
      <c r="L44" s="117">
        <f>SUM(L36:L43)</f>
        <v>98845</v>
      </c>
      <c r="N44" s="117">
        <f>SUM(N36:N43)</f>
        <v>815</v>
      </c>
      <c r="P44" s="117">
        <f>SUM(P36:P43)</f>
        <v>99660</v>
      </c>
    </row>
    <row r="45" spans="1:16" ht="13.5" thickBot="1">
      <c r="A45" s="51" t="s">
        <v>297</v>
      </c>
      <c r="B45" s="118"/>
      <c r="C45" s="21"/>
      <c r="D45" s="118"/>
      <c r="E45" s="21"/>
      <c r="F45" s="118"/>
      <c r="G45" s="52"/>
      <c r="H45" s="118"/>
      <c r="I45" s="52"/>
      <c r="J45" s="118"/>
      <c r="K45" s="52"/>
      <c r="L45" s="118"/>
      <c r="N45" s="118"/>
      <c r="P45" s="118"/>
    </row>
    <row r="46" ht="13.5" thickTop="1"/>
    <row r="48" ht="13.5">
      <c r="A48" s="53" t="s">
        <v>124</v>
      </c>
    </row>
    <row r="49" ht="13.5">
      <c r="A49" s="53" t="s">
        <v>163</v>
      </c>
    </row>
  </sheetData>
  <mergeCells count="17">
    <mergeCell ref="F28:F29"/>
    <mergeCell ref="H28:H29"/>
    <mergeCell ref="J28:J29"/>
    <mergeCell ref="B44:B45"/>
    <mergeCell ref="B28:B29"/>
    <mergeCell ref="D28:D29"/>
    <mergeCell ref="D44:D45"/>
    <mergeCell ref="B6:L6"/>
    <mergeCell ref="N28:N29"/>
    <mergeCell ref="P28:P29"/>
    <mergeCell ref="N44:N45"/>
    <mergeCell ref="P44:P45"/>
    <mergeCell ref="L28:L29"/>
    <mergeCell ref="F44:F45"/>
    <mergeCell ref="H44:H45"/>
    <mergeCell ref="J44:J45"/>
    <mergeCell ref="L44:L45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workbookViewId="0" topLeftCell="A1">
      <selection activeCell="C20" sqref="C20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20" customWidth="1"/>
    <col min="4" max="4" width="2.7109375" style="2" customWidth="1"/>
    <col min="5" max="5" width="15.7109375" style="2" customWidth="1"/>
    <col min="6" max="16384" width="9.140625" style="2" customWidth="1"/>
  </cols>
  <sheetData>
    <row r="1" spans="1:4" ht="18.75">
      <c r="A1" s="19" t="s">
        <v>113</v>
      </c>
      <c r="D1" s="9"/>
    </row>
    <row r="2" ht="12.75">
      <c r="D2" s="9"/>
    </row>
    <row r="3" spans="1:4" ht="14.25">
      <c r="A3" s="1" t="s">
        <v>49</v>
      </c>
      <c r="D3" s="9"/>
    </row>
    <row r="4" spans="1:5" ht="14.25">
      <c r="A4" s="1" t="s">
        <v>290</v>
      </c>
      <c r="D4" s="9"/>
      <c r="E4" s="20"/>
    </row>
    <row r="5" spans="3:5" ht="12.75">
      <c r="C5" s="55" t="s">
        <v>161</v>
      </c>
      <c r="D5" s="25"/>
      <c r="E5" s="27" t="s">
        <v>131</v>
      </c>
    </row>
    <row r="6" spans="3:5" ht="12.75">
      <c r="C6" s="56" t="s">
        <v>298</v>
      </c>
      <c r="D6" s="7"/>
      <c r="E6" s="26" t="s">
        <v>298</v>
      </c>
    </row>
    <row r="7" spans="3:5" ht="12.75">
      <c r="C7" s="56" t="s">
        <v>292</v>
      </c>
      <c r="D7" s="7"/>
      <c r="E7" s="26" t="s">
        <v>293</v>
      </c>
    </row>
    <row r="8" spans="3:5" ht="12.75">
      <c r="C8" s="48" t="s">
        <v>6</v>
      </c>
      <c r="D8" s="8"/>
      <c r="E8" s="11" t="s">
        <v>6</v>
      </c>
    </row>
    <row r="9" ht="12.75">
      <c r="D9" s="9"/>
    </row>
    <row r="10" spans="1:5" ht="12.75">
      <c r="A10" s="2" t="s">
        <v>321</v>
      </c>
      <c r="C10" s="21">
        <v>-1496</v>
      </c>
      <c r="D10" s="18"/>
      <c r="E10" s="13">
        <v>4755</v>
      </c>
    </row>
    <row r="11" spans="3:5" ht="12.75">
      <c r="C11" s="21"/>
      <c r="D11" s="18"/>
      <c r="E11" s="13"/>
    </row>
    <row r="12" spans="1:5" ht="12.75">
      <c r="A12" s="2" t="s">
        <v>92</v>
      </c>
      <c r="C12" s="21"/>
      <c r="D12" s="18"/>
      <c r="E12" s="13"/>
    </row>
    <row r="13" spans="2:5" ht="12.75">
      <c r="B13" s="2" t="s">
        <v>97</v>
      </c>
      <c r="C13" s="21">
        <v>4232</v>
      </c>
      <c r="D13" s="18"/>
      <c r="E13" s="13">
        <v>3937</v>
      </c>
    </row>
    <row r="14" spans="2:5" ht="12.75">
      <c r="B14" s="2" t="s">
        <v>98</v>
      </c>
      <c r="C14" s="21">
        <v>8009</v>
      </c>
      <c r="D14" s="18"/>
      <c r="E14" s="13">
        <v>2339</v>
      </c>
    </row>
    <row r="15" spans="3:5" ht="12.75">
      <c r="C15" s="46"/>
      <c r="D15" s="18"/>
      <c r="E15" s="14"/>
    </row>
    <row r="16" spans="1:5" ht="12.75">
      <c r="A16" s="2" t="s">
        <v>86</v>
      </c>
      <c r="C16" s="21">
        <f>SUM(C10:C14)</f>
        <v>10745</v>
      </c>
      <c r="D16" s="18"/>
      <c r="E16" s="13">
        <f>SUM(E10:E14)</f>
        <v>11031</v>
      </c>
    </row>
    <row r="17" spans="3:5" ht="12.75">
      <c r="C17" s="21"/>
      <c r="D17" s="18"/>
      <c r="E17" s="13"/>
    </row>
    <row r="18" spans="1:5" ht="12.75">
      <c r="A18" s="2" t="s">
        <v>40</v>
      </c>
      <c r="C18" s="21"/>
      <c r="D18" s="18"/>
      <c r="E18" s="13"/>
    </row>
    <row r="19" spans="2:5" ht="12.75">
      <c r="B19" s="2" t="s">
        <v>38</v>
      </c>
      <c r="C19" s="21">
        <v>-10673</v>
      </c>
      <c r="D19" s="18"/>
      <c r="E19" s="13">
        <v>-3492</v>
      </c>
    </row>
    <row r="20" spans="2:5" ht="12.75">
      <c r="B20" s="2" t="s">
        <v>39</v>
      </c>
      <c r="C20" s="21">
        <v>5433</v>
      </c>
      <c r="D20" s="18"/>
      <c r="E20" s="13">
        <v>-5250</v>
      </c>
    </row>
    <row r="21" spans="3:5" ht="12.75">
      <c r="C21" s="46"/>
      <c r="D21" s="18"/>
      <c r="E21" s="14"/>
    </row>
    <row r="22" spans="1:5" ht="12.75">
      <c r="A22" s="2" t="s">
        <v>111</v>
      </c>
      <c r="C22" s="45">
        <f>SUM(C16:C20)</f>
        <v>5505</v>
      </c>
      <c r="D22" s="18"/>
      <c r="E22" s="18">
        <f>SUM(E16:E20)</f>
        <v>2289</v>
      </c>
    </row>
    <row r="23" spans="3:5" ht="12.75">
      <c r="C23" s="21"/>
      <c r="D23" s="18"/>
      <c r="E23" s="13"/>
    </row>
    <row r="24" spans="1:5" ht="12.75">
      <c r="A24" s="2" t="s">
        <v>41</v>
      </c>
      <c r="C24" s="21">
        <v>-449</v>
      </c>
      <c r="D24" s="18"/>
      <c r="E24" s="13">
        <v>-70</v>
      </c>
    </row>
    <row r="25" spans="1:5" ht="12.75">
      <c r="A25" s="2" t="s">
        <v>322</v>
      </c>
      <c r="C25" s="21">
        <v>5</v>
      </c>
      <c r="D25" s="18"/>
      <c r="E25" s="13">
        <v>0</v>
      </c>
    </row>
    <row r="26" spans="3:5" ht="12.75">
      <c r="C26" s="46"/>
      <c r="D26" s="18"/>
      <c r="E26" s="14"/>
    </row>
    <row r="27" spans="1:5" ht="12.75">
      <c r="A27" s="2" t="s">
        <v>87</v>
      </c>
      <c r="C27" s="57">
        <f>SUM(C22:C26)</f>
        <v>5061</v>
      </c>
      <c r="D27" s="18"/>
      <c r="E27" s="24">
        <f>SUM(E22:E26)</f>
        <v>2219</v>
      </c>
    </row>
    <row r="28" spans="3:5" ht="12.75">
      <c r="C28" s="21"/>
      <c r="D28" s="18"/>
      <c r="E28" s="13"/>
    </row>
    <row r="29" spans="1:5" ht="12.75">
      <c r="A29" s="2" t="s">
        <v>93</v>
      </c>
      <c r="C29" s="21"/>
      <c r="D29" s="18"/>
      <c r="E29" s="13"/>
    </row>
    <row r="30" spans="2:5" ht="12.75">
      <c r="B30" s="20" t="s">
        <v>156</v>
      </c>
      <c r="C30" s="21">
        <v>-509</v>
      </c>
      <c r="D30" s="18"/>
      <c r="E30" s="13">
        <v>0</v>
      </c>
    </row>
    <row r="31" spans="2:5" ht="12.75">
      <c r="B31" s="2" t="s">
        <v>44</v>
      </c>
      <c r="C31" s="21">
        <v>-11381</v>
      </c>
      <c r="D31" s="18"/>
      <c r="E31" s="13">
        <v>-14678</v>
      </c>
    </row>
    <row r="32" spans="2:5" ht="12.75">
      <c r="B32" s="2" t="s">
        <v>45</v>
      </c>
      <c r="C32" s="21">
        <v>3713</v>
      </c>
      <c r="D32" s="18"/>
      <c r="E32" s="13">
        <v>177</v>
      </c>
    </row>
    <row r="33" spans="2:5" ht="12.75">
      <c r="B33" s="2" t="s">
        <v>256</v>
      </c>
      <c r="C33" s="21">
        <v>-2000</v>
      </c>
      <c r="D33" s="18"/>
      <c r="E33" s="13">
        <v>0</v>
      </c>
    </row>
    <row r="34" spans="2:5" ht="12.75">
      <c r="B34" s="2" t="s">
        <v>43</v>
      </c>
      <c r="C34" s="21">
        <v>8</v>
      </c>
      <c r="D34" s="18"/>
      <c r="E34" s="13">
        <v>68</v>
      </c>
    </row>
    <row r="35" spans="2:5" ht="12.75">
      <c r="B35" s="2" t="s">
        <v>103</v>
      </c>
      <c r="C35" s="21">
        <v>0</v>
      </c>
      <c r="D35" s="18"/>
      <c r="E35" s="13">
        <v>-16</v>
      </c>
    </row>
    <row r="36" spans="3:5" ht="12.75">
      <c r="C36" s="21"/>
      <c r="D36" s="18"/>
      <c r="E36" s="13"/>
    </row>
    <row r="37" spans="1:5" ht="12.75">
      <c r="A37" s="2" t="s">
        <v>88</v>
      </c>
      <c r="C37" s="57">
        <f>SUM(C30:C36)</f>
        <v>-10169</v>
      </c>
      <c r="D37" s="18"/>
      <c r="E37" s="24">
        <f>SUM(E30:E36)</f>
        <v>-14449</v>
      </c>
    </row>
    <row r="38" spans="3:5" ht="12.75">
      <c r="C38" s="21"/>
      <c r="D38" s="18"/>
      <c r="E38" s="13"/>
    </row>
    <row r="39" spans="1:5" ht="12.75">
      <c r="A39" s="2" t="s">
        <v>94</v>
      </c>
      <c r="C39" s="21"/>
      <c r="D39" s="18"/>
      <c r="E39" s="13"/>
    </row>
    <row r="40" spans="2:5" ht="12.75">
      <c r="B40" s="2" t="s">
        <v>47</v>
      </c>
      <c r="C40" s="21">
        <v>-12643</v>
      </c>
      <c r="D40" s="18"/>
      <c r="E40" s="13">
        <v>-16559</v>
      </c>
    </row>
    <row r="41" spans="2:5" ht="12.75">
      <c r="B41" s="2" t="s">
        <v>42</v>
      </c>
      <c r="C41" s="21">
        <v>-3378</v>
      </c>
      <c r="D41" s="18"/>
      <c r="E41" s="13">
        <v>-2429</v>
      </c>
    </row>
    <row r="42" spans="2:5" ht="12.75">
      <c r="B42" s="2" t="s">
        <v>46</v>
      </c>
      <c r="C42" s="21">
        <v>23100</v>
      </c>
      <c r="D42" s="18"/>
      <c r="E42" s="13">
        <v>30994</v>
      </c>
    </row>
    <row r="43" spans="2:5" ht="12.75">
      <c r="B43" s="2" t="s">
        <v>299</v>
      </c>
      <c r="C43" s="21">
        <v>0</v>
      </c>
      <c r="D43" s="18"/>
      <c r="E43" s="13">
        <v>-799</v>
      </c>
    </row>
    <row r="44" spans="2:5" ht="12.75">
      <c r="B44" s="2" t="s">
        <v>300</v>
      </c>
      <c r="C44" s="21">
        <v>-9</v>
      </c>
      <c r="D44" s="18"/>
      <c r="E44" s="13">
        <v>-29</v>
      </c>
    </row>
    <row r="45" spans="3:5" ht="12.75">
      <c r="C45" s="21"/>
      <c r="D45" s="18"/>
      <c r="E45" s="13"/>
    </row>
    <row r="46" spans="1:5" ht="12.75">
      <c r="A46" s="2" t="s">
        <v>89</v>
      </c>
      <c r="C46" s="57">
        <f>SUM(C40:C45)</f>
        <v>7070</v>
      </c>
      <c r="D46" s="18"/>
      <c r="E46" s="24">
        <f>SUM(E40:E45)</f>
        <v>11178</v>
      </c>
    </row>
    <row r="47" spans="3:5" ht="12.75">
      <c r="C47" s="21"/>
      <c r="D47" s="18"/>
      <c r="E47" s="13"/>
    </row>
    <row r="48" spans="1:5" ht="12.75">
      <c r="A48" s="2" t="s">
        <v>90</v>
      </c>
      <c r="C48" s="21">
        <f>C27+C37+C46</f>
        <v>1962</v>
      </c>
      <c r="D48" s="18"/>
      <c r="E48" s="13">
        <f>E27+E37+E46</f>
        <v>-1052</v>
      </c>
    </row>
    <row r="49" spans="3:5" ht="12.75">
      <c r="C49" s="21"/>
      <c r="D49" s="18"/>
      <c r="E49" s="13"/>
    </row>
    <row r="50" spans="1:5" ht="12.75">
      <c r="A50" s="2" t="s">
        <v>48</v>
      </c>
      <c r="C50" s="21">
        <v>-4516</v>
      </c>
      <c r="D50" s="18"/>
      <c r="E50" s="13">
        <v>-1988</v>
      </c>
    </row>
    <row r="51" spans="3:5" ht="12.75">
      <c r="C51" s="21"/>
      <c r="D51" s="18"/>
      <c r="E51" s="13"/>
    </row>
    <row r="52" spans="1:5" ht="13.5" thickBot="1">
      <c r="A52" s="2" t="s">
        <v>91</v>
      </c>
      <c r="C52" s="22">
        <f>C48+C50</f>
        <v>-2554</v>
      </c>
      <c r="D52" s="18"/>
      <c r="E52" s="15">
        <f>E48+E50</f>
        <v>-3040</v>
      </c>
    </row>
    <row r="53" spans="3:5" ht="13.5" thickTop="1">
      <c r="C53" s="21"/>
      <c r="D53" s="18"/>
      <c r="E53" s="13"/>
    </row>
    <row r="54" spans="1:5" ht="12.75">
      <c r="A54" s="2" t="s">
        <v>151</v>
      </c>
      <c r="C54" s="21"/>
      <c r="D54" s="18"/>
      <c r="E54" s="13"/>
    </row>
    <row r="55" spans="3:5" ht="12.75">
      <c r="C55" s="21"/>
      <c r="D55" s="18"/>
      <c r="E55" s="13"/>
    </row>
    <row r="56" spans="1:5" ht="12.75">
      <c r="A56" s="2" t="s">
        <v>114</v>
      </c>
      <c r="C56" s="21">
        <v>4573</v>
      </c>
      <c r="D56" s="18"/>
      <c r="E56" s="13">
        <v>3487</v>
      </c>
    </row>
    <row r="57" spans="1:5" ht="12.75">
      <c r="A57" s="2" t="s">
        <v>115</v>
      </c>
      <c r="C57" s="46">
        <v>1032</v>
      </c>
      <c r="D57" s="18"/>
      <c r="E57" s="14">
        <v>1529</v>
      </c>
    </row>
    <row r="58" spans="1:5" ht="12.75">
      <c r="A58" s="2" t="s">
        <v>118</v>
      </c>
      <c r="C58" s="21">
        <f>SUM(C56:C57)</f>
        <v>5605</v>
      </c>
      <c r="D58" s="18"/>
      <c r="E58" s="13">
        <f>SUM(E56:E57)</f>
        <v>5016</v>
      </c>
    </row>
    <row r="59" spans="1:5" ht="12.75">
      <c r="A59" s="2" t="s">
        <v>116</v>
      </c>
      <c r="C59" s="21">
        <v>-7127</v>
      </c>
      <c r="D59" s="18"/>
      <c r="E59" s="13">
        <v>-6527</v>
      </c>
    </row>
    <row r="60" spans="1:5" ht="12.75">
      <c r="A60" s="2" t="s">
        <v>117</v>
      </c>
      <c r="C60" s="21">
        <v>-1032</v>
      </c>
      <c r="D60" s="18"/>
      <c r="E60" s="13">
        <v>-1529</v>
      </c>
    </row>
    <row r="61" spans="3:5" ht="13.5" thickBot="1">
      <c r="C61" s="22">
        <f>SUM(C58:C60)</f>
        <v>-2554</v>
      </c>
      <c r="D61" s="18"/>
      <c r="E61" s="15">
        <f>SUM(E58:E60)</f>
        <v>-3040</v>
      </c>
    </row>
    <row r="62" spans="3:5" ht="13.5" thickTop="1">
      <c r="C62" s="21"/>
      <c r="D62" s="18"/>
      <c r="E62" s="13"/>
    </row>
    <row r="63" spans="1:4" ht="13.5">
      <c r="A63" s="5" t="s">
        <v>150</v>
      </c>
      <c r="D63" s="9"/>
    </row>
    <row r="64" spans="1:4" ht="13.5">
      <c r="A64" s="5" t="s">
        <v>162</v>
      </c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4"/>
  <sheetViews>
    <sheetView view="pageBreakPreview" zoomScale="80" zoomScaleSheetLayoutView="80" workbookViewId="0" topLeftCell="A119">
      <selection activeCell="D134" sqref="D134"/>
    </sheetView>
  </sheetViews>
  <sheetFormatPr defaultColWidth="9.140625" defaultRowHeight="12.75"/>
  <cols>
    <col min="1" max="1" width="7.7109375" style="20" customWidth="1"/>
    <col min="2" max="2" width="3.7109375" style="20" customWidth="1"/>
    <col min="3" max="3" width="35.00390625" style="20" customWidth="1"/>
    <col min="4" max="4" width="12.7109375" style="20" customWidth="1"/>
    <col min="5" max="5" width="14.00390625" style="20" customWidth="1"/>
    <col min="6" max="6" width="13.8515625" style="20" customWidth="1"/>
    <col min="7" max="7" width="14.140625" style="20" customWidth="1"/>
    <col min="8" max="8" width="13.7109375" style="20" customWidth="1"/>
    <col min="9" max="9" width="12.140625" style="20" customWidth="1"/>
    <col min="10" max="16384" width="9.140625" style="20" customWidth="1"/>
  </cols>
  <sheetData>
    <row r="1" spans="1:2" ht="18.75">
      <c r="A1" s="47" t="s">
        <v>113</v>
      </c>
      <c r="B1" s="28"/>
    </row>
    <row r="2" ht="12.75">
      <c r="A2" s="51"/>
    </row>
    <row r="3" spans="1:2" ht="15.75">
      <c r="A3" s="79" t="s">
        <v>50</v>
      </c>
      <c r="B3" s="28"/>
    </row>
    <row r="4" spans="1:2" ht="15.75">
      <c r="A4" s="79" t="s">
        <v>290</v>
      </c>
      <c r="B4" s="28"/>
    </row>
    <row r="5" spans="1:8" ht="15">
      <c r="A5" s="65"/>
      <c r="B5" s="65"/>
      <c r="C5" s="65"/>
      <c r="D5" s="65"/>
      <c r="E5" s="65"/>
      <c r="F5" s="65"/>
      <c r="G5" s="65"/>
      <c r="H5" s="65"/>
    </row>
    <row r="6" spans="1:8" ht="15">
      <c r="A6" s="65"/>
      <c r="B6" s="65"/>
      <c r="C6" s="65"/>
      <c r="D6" s="65"/>
      <c r="E6" s="65"/>
      <c r="F6" s="65"/>
      <c r="G6" s="65"/>
      <c r="H6" s="65"/>
    </row>
    <row r="7" spans="1:8" ht="15">
      <c r="A7" s="64">
        <v>1</v>
      </c>
      <c r="B7" s="64"/>
      <c r="C7" s="28" t="s">
        <v>51</v>
      </c>
      <c r="D7" s="65"/>
      <c r="E7" s="65"/>
      <c r="F7" s="65"/>
      <c r="G7" s="65"/>
      <c r="H7" s="65"/>
    </row>
    <row r="8" spans="1:8" ht="15">
      <c r="A8" s="64"/>
      <c r="B8" s="64"/>
      <c r="C8" s="65"/>
      <c r="D8" s="65"/>
      <c r="E8" s="65"/>
      <c r="F8" s="65"/>
      <c r="G8" s="65"/>
      <c r="H8" s="65"/>
    </row>
    <row r="9" spans="1:8" ht="15">
      <c r="A9" s="64"/>
      <c r="B9" s="64"/>
      <c r="C9" s="65" t="s">
        <v>165</v>
      </c>
      <c r="D9" s="65"/>
      <c r="E9" s="65"/>
      <c r="F9" s="65"/>
      <c r="G9" s="65"/>
      <c r="H9" s="65"/>
    </row>
    <row r="10" spans="1:8" ht="15">
      <c r="A10" s="64"/>
      <c r="B10" s="64"/>
      <c r="C10" s="65" t="s">
        <v>166</v>
      </c>
      <c r="D10" s="65"/>
      <c r="E10" s="65"/>
      <c r="F10" s="65"/>
      <c r="G10" s="65"/>
      <c r="H10" s="65"/>
    </row>
    <row r="11" spans="1:8" ht="15">
      <c r="A11" s="64"/>
      <c r="B11" s="64"/>
      <c r="C11" s="65" t="s">
        <v>167</v>
      </c>
      <c r="D11" s="65"/>
      <c r="E11" s="65"/>
      <c r="F11" s="65"/>
      <c r="G11" s="65"/>
      <c r="H11" s="65"/>
    </row>
    <row r="12" spans="1:8" ht="15">
      <c r="A12" s="64"/>
      <c r="B12" s="64"/>
      <c r="C12" s="65"/>
      <c r="D12" s="65"/>
      <c r="E12" s="65"/>
      <c r="F12" s="65"/>
      <c r="G12" s="65"/>
      <c r="H12" s="65"/>
    </row>
    <row r="13" spans="1:8" ht="15">
      <c r="A13" s="64"/>
      <c r="B13" s="64"/>
      <c r="C13" s="65" t="s">
        <v>170</v>
      </c>
      <c r="D13" s="65"/>
      <c r="E13" s="65"/>
      <c r="F13" s="65"/>
      <c r="G13" s="65"/>
      <c r="H13" s="65"/>
    </row>
    <row r="14" spans="1:8" ht="15">
      <c r="A14" s="64"/>
      <c r="B14" s="64"/>
      <c r="C14" s="65" t="s">
        <v>241</v>
      </c>
      <c r="D14" s="65"/>
      <c r="E14" s="65"/>
      <c r="F14" s="65"/>
      <c r="G14" s="65"/>
      <c r="H14" s="65"/>
    </row>
    <row r="15" spans="1:8" ht="15">
      <c r="A15" s="64"/>
      <c r="B15" s="64"/>
      <c r="C15" s="65" t="s">
        <v>168</v>
      </c>
      <c r="D15" s="65"/>
      <c r="E15" s="65"/>
      <c r="F15" s="65"/>
      <c r="G15" s="65"/>
      <c r="H15" s="65"/>
    </row>
    <row r="16" spans="1:8" ht="15">
      <c r="A16" s="64"/>
      <c r="B16" s="64"/>
      <c r="C16" s="65" t="s">
        <v>169</v>
      </c>
      <c r="D16" s="65"/>
      <c r="E16" s="65"/>
      <c r="F16" s="65"/>
      <c r="G16" s="65"/>
      <c r="H16" s="65"/>
    </row>
    <row r="17" spans="1:8" ht="15">
      <c r="A17" s="64"/>
      <c r="B17" s="64"/>
      <c r="C17" s="65"/>
      <c r="D17" s="65"/>
      <c r="E17" s="65"/>
      <c r="F17" s="65"/>
      <c r="G17" s="65"/>
      <c r="H17" s="65"/>
    </row>
    <row r="18" spans="1:8" ht="15">
      <c r="A18" s="64"/>
      <c r="B18" s="64"/>
      <c r="C18" s="65"/>
      <c r="D18" s="65"/>
      <c r="E18" s="65"/>
      <c r="F18" s="65"/>
      <c r="G18" s="65"/>
      <c r="H18" s="65"/>
    </row>
    <row r="19" spans="1:8" ht="15">
      <c r="A19" s="64">
        <v>2</v>
      </c>
      <c r="B19" s="64"/>
      <c r="C19" s="28" t="s">
        <v>171</v>
      </c>
      <c r="D19" s="65"/>
      <c r="E19" s="65"/>
      <c r="F19" s="65"/>
      <c r="G19" s="65"/>
      <c r="H19" s="65"/>
    </row>
    <row r="20" spans="1:8" ht="15">
      <c r="A20" s="64"/>
      <c r="B20" s="64"/>
      <c r="C20" s="65"/>
      <c r="D20" s="65"/>
      <c r="E20" s="65"/>
      <c r="F20" s="65"/>
      <c r="G20" s="65"/>
      <c r="H20" s="65"/>
    </row>
    <row r="21" spans="1:8" ht="15">
      <c r="A21" s="64"/>
      <c r="B21" s="64"/>
      <c r="C21" s="65" t="s">
        <v>172</v>
      </c>
      <c r="D21" s="65"/>
      <c r="E21" s="65"/>
      <c r="F21" s="65"/>
      <c r="G21" s="65"/>
      <c r="H21" s="65"/>
    </row>
    <row r="22" spans="1:8" ht="15">
      <c r="A22" s="64"/>
      <c r="B22" s="64"/>
      <c r="C22" s="65" t="s">
        <v>173</v>
      </c>
      <c r="D22" s="65"/>
      <c r="E22" s="65"/>
      <c r="F22" s="65"/>
      <c r="G22" s="65"/>
      <c r="H22" s="65"/>
    </row>
    <row r="23" spans="1:8" ht="15">
      <c r="A23" s="64"/>
      <c r="B23" s="64"/>
      <c r="C23" s="65" t="s">
        <v>268</v>
      </c>
      <c r="D23" s="65"/>
      <c r="E23" s="65"/>
      <c r="F23" s="65"/>
      <c r="G23" s="65"/>
      <c r="H23" s="65"/>
    </row>
    <row r="24" spans="1:8" ht="15">
      <c r="A24" s="64"/>
      <c r="B24" s="64"/>
      <c r="C24" s="65"/>
      <c r="D24" s="65"/>
      <c r="E24" s="65"/>
      <c r="F24" s="65"/>
      <c r="G24" s="65"/>
      <c r="H24" s="65"/>
    </row>
    <row r="25" spans="1:8" ht="15">
      <c r="A25" s="64"/>
      <c r="B25" s="64"/>
      <c r="C25" s="65" t="s">
        <v>174</v>
      </c>
      <c r="D25" s="65" t="s">
        <v>175</v>
      </c>
      <c r="E25" s="65"/>
      <c r="F25" s="65"/>
      <c r="G25" s="65"/>
      <c r="H25" s="65"/>
    </row>
    <row r="26" spans="1:8" ht="15">
      <c r="A26" s="64"/>
      <c r="B26" s="64"/>
      <c r="C26" s="65" t="s">
        <v>176</v>
      </c>
      <c r="D26" s="65" t="s">
        <v>179</v>
      </c>
      <c r="E26" s="65"/>
      <c r="F26" s="65"/>
      <c r="G26" s="65"/>
      <c r="H26" s="65"/>
    </row>
    <row r="27" spans="1:8" ht="15">
      <c r="A27" s="64"/>
      <c r="B27" s="64"/>
      <c r="C27" s="65" t="s">
        <v>177</v>
      </c>
      <c r="D27" s="65" t="s">
        <v>187</v>
      </c>
      <c r="E27" s="65"/>
      <c r="F27" s="65"/>
      <c r="G27" s="65"/>
      <c r="H27" s="65"/>
    </row>
    <row r="28" spans="1:8" ht="15">
      <c r="A28" s="64"/>
      <c r="B28" s="64"/>
      <c r="C28" s="65" t="s">
        <v>178</v>
      </c>
      <c r="D28" s="65" t="s">
        <v>180</v>
      </c>
      <c r="E28" s="65"/>
      <c r="F28" s="65"/>
      <c r="G28" s="65"/>
      <c r="H28" s="65"/>
    </row>
    <row r="29" spans="1:8" ht="15">
      <c r="A29" s="64"/>
      <c r="B29" s="64"/>
      <c r="C29" s="65" t="s">
        <v>190</v>
      </c>
      <c r="D29" s="65" t="s">
        <v>20</v>
      </c>
      <c r="E29" s="65"/>
      <c r="F29" s="65"/>
      <c r="G29" s="65"/>
      <c r="H29" s="65"/>
    </row>
    <row r="30" spans="1:8" ht="15">
      <c r="A30" s="64"/>
      <c r="B30" s="64"/>
      <c r="C30" s="65" t="s">
        <v>191</v>
      </c>
      <c r="D30" s="65" t="s">
        <v>200</v>
      </c>
      <c r="E30" s="65"/>
      <c r="F30" s="65"/>
      <c r="G30" s="65"/>
      <c r="H30" s="65"/>
    </row>
    <row r="31" spans="1:8" ht="15">
      <c r="A31" s="64"/>
      <c r="B31" s="64"/>
      <c r="C31" s="65" t="s">
        <v>192</v>
      </c>
      <c r="D31" s="65" t="s">
        <v>201</v>
      </c>
      <c r="E31" s="65"/>
      <c r="F31" s="65"/>
      <c r="G31" s="65"/>
      <c r="H31" s="65"/>
    </row>
    <row r="32" spans="1:8" ht="15">
      <c r="A32" s="64"/>
      <c r="B32" s="64"/>
      <c r="C32" s="65" t="s">
        <v>193</v>
      </c>
      <c r="D32" s="65" t="s">
        <v>16</v>
      </c>
      <c r="E32" s="65"/>
      <c r="F32" s="65"/>
      <c r="G32" s="65"/>
      <c r="H32" s="65"/>
    </row>
    <row r="33" spans="1:8" ht="15">
      <c r="A33" s="64"/>
      <c r="B33" s="64"/>
      <c r="C33" s="65" t="s">
        <v>194</v>
      </c>
      <c r="D33" s="65" t="s">
        <v>217</v>
      </c>
      <c r="E33" s="65"/>
      <c r="F33" s="65"/>
      <c r="G33" s="65"/>
      <c r="H33" s="65"/>
    </row>
    <row r="34" spans="1:8" ht="15">
      <c r="A34" s="64"/>
      <c r="B34" s="64"/>
      <c r="C34" s="65" t="s">
        <v>195</v>
      </c>
      <c r="D34" s="65" t="s">
        <v>202</v>
      </c>
      <c r="E34" s="65"/>
      <c r="F34" s="65"/>
      <c r="G34" s="65"/>
      <c r="H34" s="65"/>
    </row>
    <row r="35" spans="1:8" ht="15">
      <c r="A35" s="64"/>
      <c r="B35" s="64"/>
      <c r="C35" s="65" t="s">
        <v>196</v>
      </c>
      <c r="D35" s="65" t="s">
        <v>203</v>
      </c>
      <c r="E35" s="65"/>
      <c r="F35" s="65"/>
      <c r="G35" s="65"/>
      <c r="H35" s="65"/>
    </row>
    <row r="36" spans="1:8" ht="15">
      <c r="A36" s="64"/>
      <c r="B36" s="64"/>
      <c r="C36" s="65" t="s">
        <v>197</v>
      </c>
      <c r="D36" s="65" t="s">
        <v>204</v>
      </c>
      <c r="E36" s="65"/>
      <c r="F36" s="65"/>
      <c r="G36" s="65"/>
      <c r="H36" s="65"/>
    </row>
    <row r="37" spans="1:8" ht="15">
      <c r="A37" s="64"/>
      <c r="B37" s="64"/>
      <c r="C37" s="65" t="s">
        <v>198</v>
      </c>
      <c r="D37" s="65" t="s">
        <v>205</v>
      </c>
      <c r="E37" s="65"/>
      <c r="F37" s="65"/>
      <c r="G37" s="65"/>
      <c r="H37" s="65"/>
    </row>
    <row r="38" spans="1:8" ht="15">
      <c r="A38" s="64"/>
      <c r="B38" s="64"/>
      <c r="C38" s="65" t="s">
        <v>199</v>
      </c>
      <c r="D38" s="65" t="s">
        <v>102</v>
      </c>
      <c r="E38" s="65"/>
      <c r="F38" s="65"/>
      <c r="G38" s="65"/>
      <c r="H38" s="65"/>
    </row>
    <row r="39" spans="1:8" ht="15">
      <c r="A39" s="64"/>
      <c r="B39" s="64"/>
      <c r="C39" s="65" t="s">
        <v>182</v>
      </c>
      <c r="D39" s="65" t="s">
        <v>183</v>
      </c>
      <c r="E39" s="65"/>
      <c r="F39" s="65"/>
      <c r="G39" s="65"/>
      <c r="H39" s="65"/>
    </row>
    <row r="40" spans="1:8" ht="15">
      <c r="A40" s="64"/>
      <c r="B40" s="64"/>
      <c r="C40" s="65" t="s">
        <v>207</v>
      </c>
      <c r="D40" s="65" t="s">
        <v>17</v>
      </c>
      <c r="E40" s="65"/>
      <c r="F40" s="65"/>
      <c r="G40" s="65"/>
      <c r="H40" s="65"/>
    </row>
    <row r="41" spans="1:8" ht="15">
      <c r="A41" s="64"/>
      <c r="B41" s="64"/>
      <c r="C41" s="65" t="s">
        <v>208</v>
      </c>
      <c r="D41" s="65" t="s">
        <v>206</v>
      </c>
      <c r="E41" s="65"/>
      <c r="F41" s="65"/>
      <c r="G41" s="65"/>
      <c r="H41" s="65"/>
    </row>
    <row r="42" spans="1:8" ht="15">
      <c r="A42" s="64"/>
      <c r="B42" s="64"/>
      <c r="C42" s="65"/>
      <c r="D42" s="65"/>
      <c r="E42" s="65"/>
      <c r="F42" s="65"/>
      <c r="G42" s="65"/>
      <c r="H42" s="65"/>
    </row>
    <row r="43" spans="1:8" ht="15">
      <c r="A43" s="64"/>
      <c r="B43" s="64"/>
      <c r="C43" s="65" t="s">
        <v>272</v>
      </c>
      <c r="D43" s="65"/>
      <c r="E43" s="65"/>
      <c r="F43" s="65"/>
      <c r="G43" s="65"/>
      <c r="H43" s="65"/>
    </row>
    <row r="44" spans="1:8" ht="15">
      <c r="A44" s="64"/>
      <c r="B44" s="64"/>
      <c r="C44" s="65" t="s">
        <v>274</v>
      </c>
      <c r="D44" s="65"/>
      <c r="E44" s="65"/>
      <c r="F44" s="65"/>
      <c r="G44" s="65"/>
      <c r="H44" s="65"/>
    </row>
    <row r="45" spans="1:8" ht="15">
      <c r="A45" s="64"/>
      <c r="B45" s="64"/>
      <c r="C45" s="65" t="s">
        <v>273</v>
      </c>
      <c r="D45" s="65"/>
      <c r="E45" s="65"/>
      <c r="F45" s="65"/>
      <c r="G45" s="65"/>
      <c r="H45" s="65"/>
    </row>
    <row r="46" spans="1:8" ht="15">
      <c r="A46" s="64"/>
      <c r="B46" s="64"/>
      <c r="C46" s="65"/>
      <c r="D46" s="65"/>
      <c r="E46" s="65"/>
      <c r="F46" s="65"/>
      <c r="G46" s="65"/>
      <c r="H46" s="65"/>
    </row>
    <row r="47" spans="1:8" ht="15">
      <c r="A47" s="64"/>
      <c r="B47" s="66" t="s">
        <v>181</v>
      </c>
      <c r="C47" s="65" t="s">
        <v>184</v>
      </c>
      <c r="D47" s="65"/>
      <c r="E47" s="65"/>
      <c r="F47" s="65"/>
      <c r="G47" s="65"/>
      <c r="H47" s="65"/>
    </row>
    <row r="48" spans="1:8" ht="15">
      <c r="A48" s="64"/>
      <c r="B48" s="66"/>
      <c r="C48" s="65"/>
      <c r="D48" s="65"/>
      <c r="E48" s="65"/>
      <c r="F48" s="65"/>
      <c r="G48" s="65"/>
      <c r="H48" s="65"/>
    </row>
    <row r="49" spans="1:8" ht="15">
      <c r="A49" s="64"/>
      <c r="B49" s="66"/>
      <c r="C49" s="65" t="s">
        <v>185</v>
      </c>
      <c r="D49" s="65"/>
      <c r="E49" s="65"/>
      <c r="F49" s="65"/>
      <c r="G49" s="65"/>
      <c r="H49" s="65"/>
    </row>
    <row r="50" spans="1:8" ht="15">
      <c r="A50" s="64"/>
      <c r="B50" s="66"/>
      <c r="C50" s="65" t="s">
        <v>186</v>
      </c>
      <c r="D50" s="65"/>
      <c r="E50" s="65"/>
      <c r="F50" s="65"/>
      <c r="G50" s="65"/>
      <c r="H50" s="65"/>
    </row>
    <row r="51" spans="1:8" ht="15">
      <c r="A51" s="64"/>
      <c r="B51" s="66"/>
      <c r="C51" s="65" t="s">
        <v>269</v>
      </c>
      <c r="D51" s="65"/>
      <c r="E51" s="65"/>
      <c r="F51" s="65"/>
      <c r="G51" s="65"/>
      <c r="H51" s="65"/>
    </row>
    <row r="52" spans="1:8" ht="15">
      <c r="A52" s="64"/>
      <c r="B52" s="66"/>
      <c r="C52" s="65" t="s">
        <v>188</v>
      </c>
      <c r="D52" s="65"/>
      <c r="E52" s="65"/>
      <c r="F52" s="65"/>
      <c r="G52" s="65"/>
      <c r="H52" s="65"/>
    </row>
    <row r="53" spans="1:8" ht="15">
      <c r="A53" s="64"/>
      <c r="B53" s="66"/>
      <c r="C53" s="65" t="s">
        <v>189</v>
      </c>
      <c r="D53" s="65"/>
      <c r="E53" s="65"/>
      <c r="F53" s="65"/>
      <c r="G53" s="65"/>
      <c r="H53" s="65"/>
    </row>
    <row r="54" spans="1:8" ht="15">
      <c r="A54" s="64"/>
      <c r="B54" s="64"/>
      <c r="C54" s="65" t="s">
        <v>210</v>
      </c>
      <c r="D54" s="65"/>
      <c r="E54" s="65"/>
      <c r="F54" s="65"/>
      <c r="G54" s="65"/>
      <c r="H54" s="65"/>
    </row>
    <row r="55" spans="1:8" ht="15">
      <c r="A55" s="64"/>
      <c r="B55" s="64"/>
      <c r="C55" s="65" t="s">
        <v>270</v>
      </c>
      <c r="D55" s="65"/>
      <c r="E55" s="65"/>
      <c r="F55" s="65"/>
      <c r="G55" s="65"/>
      <c r="H55" s="65"/>
    </row>
    <row r="56" spans="1:8" ht="15">
      <c r="A56" s="64"/>
      <c r="B56" s="64"/>
      <c r="C56" s="65" t="s">
        <v>211</v>
      </c>
      <c r="D56" s="65"/>
      <c r="E56" s="65"/>
      <c r="F56" s="65"/>
      <c r="G56" s="65"/>
      <c r="H56" s="65"/>
    </row>
    <row r="57" spans="1:8" ht="15">
      <c r="A57" s="64"/>
      <c r="B57" s="64"/>
      <c r="C57" s="65" t="s">
        <v>212</v>
      </c>
      <c r="D57" s="65"/>
      <c r="E57" s="65"/>
      <c r="F57" s="65"/>
      <c r="G57" s="65"/>
      <c r="H57" s="65"/>
    </row>
    <row r="58" spans="1:8" ht="15">
      <c r="A58" s="64"/>
      <c r="B58" s="64"/>
      <c r="C58" s="65"/>
      <c r="D58" s="65"/>
      <c r="E58" s="65"/>
      <c r="F58" s="65"/>
      <c r="G58" s="65"/>
      <c r="H58" s="65"/>
    </row>
    <row r="59" spans="1:8" ht="15">
      <c r="A59" s="64"/>
      <c r="B59" s="64"/>
      <c r="C59" s="65" t="s">
        <v>232</v>
      </c>
      <c r="D59" s="65"/>
      <c r="E59" s="65"/>
      <c r="F59" s="65"/>
      <c r="G59" s="65"/>
      <c r="H59" s="65"/>
    </row>
    <row r="60" spans="1:8" ht="15">
      <c r="A60" s="64"/>
      <c r="B60" s="64"/>
      <c r="C60" s="65" t="s">
        <v>284</v>
      </c>
      <c r="D60" s="65"/>
      <c r="E60" s="65"/>
      <c r="F60" s="65"/>
      <c r="G60" s="65"/>
      <c r="H60" s="65"/>
    </row>
    <row r="61" spans="1:8" ht="15">
      <c r="A61" s="64"/>
      <c r="B61" s="64"/>
      <c r="C61" s="65" t="s">
        <v>285</v>
      </c>
      <c r="D61" s="65"/>
      <c r="E61" s="65"/>
      <c r="F61" s="65"/>
      <c r="G61" s="65"/>
      <c r="H61" s="65"/>
    </row>
    <row r="62" spans="1:8" ht="15">
      <c r="A62" s="64"/>
      <c r="B62" s="64"/>
      <c r="C62" s="65" t="s">
        <v>320</v>
      </c>
      <c r="D62" s="65"/>
      <c r="E62" s="65"/>
      <c r="F62" s="65"/>
      <c r="G62" s="65"/>
      <c r="H62" s="65"/>
    </row>
    <row r="63" spans="1:8" ht="15">
      <c r="A63" s="64"/>
      <c r="B63" s="64"/>
      <c r="C63" s="65" t="s">
        <v>271</v>
      </c>
      <c r="D63" s="65"/>
      <c r="E63" s="65"/>
      <c r="F63" s="65"/>
      <c r="G63" s="65"/>
      <c r="H63" s="65"/>
    </row>
    <row r="64" spans="1:8" ht="15">
      <c r="A64" s="64"/>
      <c r="B64" s="66"/>
      <c r="C64" s="65"/>
      <c r="D64" s="65"/>
      <c r="E64" s="65"/>
      <c r="F64" s="65"/>
      <c r="G64" s="65"/>
      <c r="H64" s="65"/>
    </row>
    <row r="65" spans="1:8" ht="15">
      <c r="A65" s="64"/>
      <c r="B65" s="66" t="s">
        <v>158</v>
      </c>
      <c r="C65" s="65" t="s">
        <v>216</v>
      </c>
      <c r="D65" s="65"/>
      <c r="E65" s="65"/>
      <c r="F65" s="65"/>
      <c r="G65" s="65"/>
      <c r="H65" s="65"/>
    </row>
    <row r="66" spans="1:8" ht="15">
      <c r="A66" s="64"/>
      <c r="B66" s="66"/>
      <c r="C66" s="65"/>
      <c r="D66" s="65"/>
      <c r="E66" s="65"/>
      <c r="F66" s="65"/>
      <c r="G66" s="65"/>
      <c r="H66" s="65"/>
    </row>
    <row r="67" spans="1:8" ht="15">
      <c r="A67" s="64"/>
      <c r="B67" s="66"/>
      <c r="C67" s="65" t="s">
        <v>214</v>
      </c>
      <c r="D67" s="65"/>
      <c r="E67" s="65"/>
      <c r="F67" s="65"/>
      <c r="G67" s="65"/>
      <c r="H67" s="65"/>
    </row>
    <row r="68" spans="1:8" ht="15">
      <c r="A68" s="64"/>
      <c r="B68" s="66"/>
      <c r="C68" s="65" t="s">
        <v>215</v>
      </c>
      <c r="D68" s="65"/>
      <c r="E68" s="65"/>
      <c r="F68" s="65"/>
      <c r="G68" s="65"/>
      <c r="H68" s="65"/>
    </row>
    <row r="69" spans="1:8" ht="15">
      <c r="A69" s="64"/>
      <c r="B69" s="66"/>
      <c r="C69" s="65" t="s">
        <v>218</v>
      </c>
      <c r="D69" s="65"/>
      <c r="E69" s="65"/>
      <c r="F69" s="65"/>
      <c r="G69" s="65"/>
      <c r="H69" s="65"/>
    </row>
    <row r="70" spans="1:8" ht="15">
      <c r="A70" s="64"/>
      <c r="B70" s="66"/>
      <c r="C70" s="65" t="s">
        <v>219</v>
      </c>
      <c r="D70" s="65"/>
      <c r="E70" s="65"/>
      <c r="F70" s="65"/>
      <c r="G70" s="65"/>
      <c r="H70" s="65"/>
    </row>
    <row r="71" spans="1:8" ht="15">
      <c r="A71" s="64"/>
      <c r="B71" s="66"/>
      <c r="C71" s="65" t="s">
        <v>286</v>
      </c>
      <c r="D71" s="65"/>
      <c r="E71" s="65"/>
      <c r="F71" s="65"/>
      <c r="G71" s="65"/>
      <c r="H71" s="65"/>
    </row>
    <row r="72" spans="1:8" ht="15">
      <c r="A72" s="64"/>
      <c r="B72" s="66"/>
      <c r="C72" s="65"/>
      <c r="D72" s="65"/>
      <c r="E72" s="65"/>
      <c r="F72" s="65"/>
      <c r="G72" s="65"/>
      <c r="H72" s="65"/>
    </row>
    <row r="73" spans="1:8" ht="15">
      <c r="A73" s="64"/>
      <c r="B73" s="66"/>
      <c r="C73" s="65" t="s">
        <v>287</v>
      </c>
      <c r="D73" s="65"/>
      <c r="E73" s="65"/>
      <c r="F73" s="65"/>
      <c r="G73" s="65"/>
      <c r="H73" s="65"/>
    </row>
    <row r="74" spans="1:8" ht="15">
      <c r="A74" s="64"/>
      <c r="B74" s="66"/>
      <c r="C74" s="65" t="s">
        <v>288</v>
      </c>
      <c r="D74" s="65"/>
      <c r="E74" s="65"/>
      <c r="F74" s="65"/>
      <c r="G74" s="65"/>
      <c r="H74" s="65"/>
    </row>
    <row r="75" spans="1:8" ht="15">
      <c r="A75" s="64"/>
      <c r="B75" s="66"/>
      <c r="C75" s="65"/>
      <c r="D75" s="65"/>
      <c r="E75" s="65"/>
      <c r="F75" s="65"/>
      <c r="G75" s="65"/>
      <c r="H75" s="65"/>
    </row>
    <row r="76" spans="1:8" ht="15">
      <c r="A76" s="64"/>
      <c r="B76" s="66" t="s">
        <v>213</v>
      </c>
      <c r="C76" s="65" t="s">
        <v>221</v>
      </c>
      <c r="D76" s="65"/>
      <c r="E76" s="65"/>
      <c r="F76" s="65"/>
      <c r="G76" s="65"/>
      <c r="H76" s="65"/>
    </row>
    <row r="77" spans="1:8" ht="15">
      <c r="A77" s="64"/>
      <c r="B77" s="66"/>
      <c r="C77" s="65"/>
      <c r="D77" s="65"/>
      <c r="E77" s="65"/>
      <c r="F77" s="65"/>
      <c r="G77" s="65"/>
      <c r="H77" s="65"/>
    </row>
    <row r="78" spans="1:8" ht="15">
      <c r="A78" s="64"/>
      <c r="B78" s="66"/>
      <c r="C78" s="65" t="s">
        <v>222</v>
      </c>
      <c r="D78" s="65"/>
      <c r="E78" s="65"/>
      <c r="F78" s="65"/>
      <c r="G78" s="65"/>
      <c r="H78" s="65"/>
    </row>
    <row r="79" spans="1:8" ht="15">
      <c r="A79" s="64"/>
      <c r="B79" s="66"/>
      <c r="C79" s="65" t="s">
        <v>223</v>
      </c>
      <c r="D79" s="65"/>
      <c r="E79" s="65"/>
      <c r="F79" s="65"/>
      <c r="G79" s="65"/>
      <c r="H79" s="65"/>
    </row>
    <row r="80" spans="1:8" ht="15">
      <c r="A80" s="64"/>
      <c r="B80" s="66"/>
      <c r="C80" s="65" t="s">
        <v>224</v>
      </c>
      <c r="D80" s="65"/>
      <c r="E80" s="65"/>
      <c r="F80" s="65"/>
      <c r="G80" s="65"/>
      <c r="H80" s="65"/>
    </row>
    <row r="81" spans="1:8" ht="15">
      <c r="A81" s="64"/>
      <c r="B81" s="66"/>
      <c r="C81" s="65" t="s">
        <v>225</v>
      </c>
      <c r="D81" s="65"/>
      <c r="E81" s="65"/>
      <c r="F81" s="65"/>
      <c r="G81" s="65"/>
      <c r="H81" s="65"/>
    </row>
    <row r="82" spans="1:8" ht="15">
      <c r="A82" s="64"/>
      <c r="B82" s="66"/>
      <c r="C82" s="65" t="s">
        <v>226</v>
      </c>
      <c r="D82" s="65"/>
      <c r="E82" s="65"/>
      <c r="F82" s="65"/>
      <c r="G82" s="65"/>
      <c r="H82" s="65"/>
    </row>
    <row r="83" spans="1:8" ht="15">
      <c r="A83" s="64"/>
      <c r="B83" s="66"/>
      <c r="C83" s="65" t="s">
        <v>227</v>
      </c>
      <c r="D83" s="65"/>
      <c r="E83" s="65"/>
      <c r="F83" s="65"/>
      <c r="G83" s="65"/>
      <c r="H83" s="65"/>
    </row>
    <row r="84" spans="1:8" ht="15">
      <c r="A84" s="64"/>
      <c r="B84" s="66"/>
      <c r="C84" s="65"/>
      <c r="D84" s="65"/>
      <c r="E84" s="65"/>
      <c r="F84" s="65"/>
      <c r="G84" s="65"/>
      <c r="H84" s="65"/>
    </row>
    <row r="85" spans="1:8" ht="15">
      <c r="A85" s="64"/>
      <c r="B85" s="66"/>
      <c r="C85" s="65" t="s">
        <v>228</v>
      </c>
      <c r="D85" s="65"/>
      <c r="E85" s="65"/>
      <c r="F85" s="65"/>
      <c r="G85" s="65"/>
      <c r="H85" s="65"/>
    </row>
    <row r="86" spans="1:8" ht="15">
      <c r="A86" s="64"/>
      <c r="B86" s="66"/>
      <c r="C86" s="65" t="s">
        <v>229</v>
      </c>
      <c r="D86" s="65"/>
      <c r="E86" s="65"/>
      <c r="F86" s="65"/>
      <c r="G86" s="65"/>
      <c r="H86" s="65"/>
    </row>
    <row r="87" spans="1:8" ht="15">
      <c r="A87" s="64"/>
      <c r="B87" s="66"/>
      <c r="C87" s="65"/>
      <c r="D87" s="65"/>
      <c r="E87" s="65"/>
      <c r="F87" s="65"/>
      <c r="G87" s="65"/>
      <c r="H87" s="65"/>
    </row>
    <row r="88" spans="1:8" ht="15">
      <c r="A88" s="64"/>
      <c r="B88" s="66" t="s">
        <v>220</v>
      </c>
      <c r="C88" s="65" t="s">
        <v>230</v>
      </c>
      <c r="D88" s="65"/>
      <c r="E88" s="65"/>
      <c r="F88" s="65"/>
      <c r="G88" s="65"/>
      <c r="H88" s="65"/>
    </row>
    <row r="89" spans="1:8" ht="15">
      <c r="A89" s="64"/>
      <c r="B89" s="66"/>
      <c r="C89" s="65"/>
      <c r="D89" s="65"/>
      <c r="E89" s="65"/>
      <c r="F89" s="65"/>
      <c r="G89" s="65"/>
      <c r="H89" s="65"/>
    </row>
    <row r="90" spans="1:8" ht="15">
      <c r="A90" s="64"/>
      <c r="B90" s="66"/>
      <c r="C90" s="65" t="s">
        <v>277</v>
      </c>
      <c r="D90" s="65"/>
      <c r="E90" s="65"/>
      <c r="F90" s="65"/>
      <c r="G90" s="65"/>
      <c r="H90" s="65"/>
    </row>
    <row r="91" spans="1:8" ht="15">
      <c r="A91" s="64"/>
      <c r="B91" s="66"/>
      <c r="C91" s="65" t="s">
        <v>275</v>
      </c>
      <c r="D91" s="65"/>
      <c r="E91" s="65"/>
      <c r="F91" s="65"/>
      <c r="G91" s="65"/>
      <c r="H91" s="65"/>
    </row>
    <row r="92" spans="1:8" ht="15">
      <c r="A92" s="64"/>
      <c r="B92" s="66"/>
      <c r="C92" s="65"/>
      <c r="D92" s="65"/>
      <c r="E92" s="65"/>
      <c r="F92" s="65"/>
      <c r="G92" s="65"/>
      <c r="H92" s="65"/>
    </row>
    <row r="93" spans="1:8" ht="15">
      <c r="A93" s="64"/>
      <c r="B93" s="66"/>
      <c r="C93" s="65"/>
      <c r="D93" s="65"/>
      <c r="E93" s="65"/>
      <c r="F93" s="65"/>
      <c r="G93" s="65"/>
      <c r="H93" s="65"/>
    </row>
    <row r="94" spans="1:8" ht="15">
      <c r="A94" s="64">
        <v>3</v>
      </c>
      <c r="B94" s="66"/>
      <c r="C94" s="28" t="s">
        <v>231</v>
      </c>
      <c r="D94" s="65"/>
      <c r="E94" s="65"/>
      <c r="F94" s="65"/>
      <c r="G94" s="65"/>
      <c r="H94" s="65"/>
    </row>
    <row r="95" spans="1:8" ht="15">
      <c r="A95" s="64"/>
      <c r="B95" s="66"/>
      <c r="C95" s="65"/>
      <c r="D95" s="65"/>
      <c r="E95" s="65"/>
      <c r="F95" s="65"/>
      <c r="G95" s="65"/>
      <c r="H95" s="65"/>
    </row>
    <row r="96" spans="1:8" ht="15">
      <c r="A96" s="64"/>
      <c r="B96" s="66"/>
      <c r="C96" s="65" t="s">
        <v>263</v>
      </c>
      <c r="D96" s="65"/>
      <c r="E96" s="65"/>
      <c r="F96" s="65"/>
      <c r="G96" s="65"/>
      <c r="H96" s="65"/>
    </row>
    <row r="97" spans="1:8" ht="15">
      <c r="A97" s="64"/>
      <c r="B97" s="66"/>
      <c r="C97" s="65" t="s">
        <v>233</v>
      </c>
      <c r="D97" s="65"/>
      <c r="E97" s="65"/>
      <c r="F97" s="65"/>
      <c r="G97" s="65"/>
      <c r="H97" s="65"/>
    </row>
    <row r="98" spans="1:8" ht="15">
      <c r="A98" s="64"/>
      <c r="B98" s="66"/>
      <c r="C98" s="65"/>
      <c r="D98" s="66" t="s">
        <v>235</v>
      </c>
      <c r="E98" s="119" t="s">
        <v>265</v>
      </c>
      <c r="F98" s="119"/>
      <c r="G98" s="66"/>
      <c r="H98" s="65"/>
    </row>
    <row r="99" spans="1:8" ht="15">
      <c r="A99" s="64"/>
      <c r="B99" s="66"/>
      <c r="C99" s="65"/>
      <c r="D99" s="66" t="s">
        <v>236</v>
      </c>
      <c r="E99" s="66" t="s">
        <v>176</v>
      </c>
      <c r="F99" s="66" t="s">
        <v>208</v>
      </c>
      <c r="G99" s="66" t="s">
        <v>237</v>
      </c>
      <c r="H99" s="65"/>
    </row>
    <row r="100" spans="1:8" ht="15">
      <c r="A100" s="64"/>
      <c r="B100" s="66"/>
      <c r="C100" s="65"/>
      <c r="D100" s="66" t="s">
        <v>6</v>
      </c>
      <c r="E100" s="66" t="s">
        <v>6</v>
      </c>
      <c r="F100" s="66" t="s">
        <v>6</v>
      </c>
      <c r="G100" s="66" t="s">
        <v>6</v>
      </c>
      <c r="H100" s="65"/>
    </row>
    <row r="101" spans="1:8" ht="15">
      <c r="A101" s="64"/>
      <c r="B101" s="66"/>
      <c r="C101" s="65"/>
      <c r="D101" s="66"/>
      <c r="E101" s="66"/>
      <c r="F101" s="66"/>
      <c r="G101" s="66"/>
      <c r="H101" s="65"/>
    </row>
    <row r="102" spans="1:8" ht="15">
      <c r="A102" s="64"/>
      <c r="B102" s="66"/>
      <c r="C102" s="65" t="s">
        <v>16</v>
      </c>
      <c r="D102" s="82">
        <v>121651</v>
      </c>
      <c r="E102" s="82">
        <v>0</v>
      </c>
      <c r="F102" s="82">
        <v>-12730</v>
      </c>
      <c r="G102" s="82">
        <f>+D102+E102+F102</f>
        <v>108921</v>
      </c>
      <c r="H102" s="65"/>
    </row>
    <row r="103" spans="1:8" ht="15">
      <c r="A103" s="64"/>
      <c r="B103" s="66"/>
      <c r="C103" s="65" t="s">
        <v>206</v>
      </c>
      <c r="D103" s="82">
        <v>0</v>
      </c>
      <c r="E103" s="82">
        <v>0</v>
      </c>
      <c r="F103" s="82">
        <v>12730</v>
      </c>
      <c r="G103" s="82">
        <f>+D103+E103+F103</f>
        <v>12730</v>
      </c>
      <c r="H103" s="65"/>
    </row>
    <row r="104" spans="1:8" ht="15">
      <c r="A104" s="64"/>
      <c r="B104" s="66"/>
      <c r="C104" s="65" t="s">
        <v>234</v>
      </c>
      <c r="D104" s="82">
        <v>15468</v>
      </c>
      <c r="E104" s="82">
        <v>82</v>
      </c>
      <c r="F104" s="82">
        <v>0</v>
      </c>
      <c r="G104" s="82">
        <f>+D104+E104+F104</f>
        <v>15550</v>
      </c>
      <c r="H104" s="65"/>
    </row>
    <row r="105" spans="1:8" ht="15">
      <c r="A105" s="64"/>
      <c r="B105" s="66"/>
      <c r="C105" s="65" t="s">
        <v>264</v>
      </c>
      <c r="D105" s="68">
        <v>2545</v>
      </c>
      <c r="E105" s="68">
        <v>-2545</v>
      </c>
      <c r="F105" s="68">
        <v>0</v>
      </c>
      <c r="G105" s="82">
        <f>+D105+E105+F105</f>
        <v>0</v>
      </c>
      <c r="H105" s="65"/>
    </row>
    <row r="106" spans="1:8" ht="15">
      <c r="A106" s="64"/>
      <c r="B106" s="66"/>
      <c r="C106" s="65" t="s">
        <v>262</v>
      </c>
      <c r="D106" s="68">
        <v>-1854</v>
      </c>
      <c r="E106" s="68">
        <v>2627</v>
      </c>
      <c r="F106" s="68">
        <v>0</v>
      </c>
      <c r="G106" s="82">
        <f>+D106+E106+F106</f>
        <v>773</v>
      </c>
      <c r="H106" s="65"/>
    </row>
    <row r="107" spans="1:8" ht="15">
      <c r="A107" s="64"/>
      <c r="B107" s="66"/>
      <c r="C107" s="65"/>
      <c r="D107" s="65"/>
      <c r="E107" s="65"/>
      <c r="F107" s="65"/>
      <c r="G107" s="65"/>
      <c r="H107" s="65"/>
    </row>
    <row r="108" spans="1:8" ht="15">
      <c r="A108" s="64"/>
      <c r="B108" s="66"/>
      <c r="C108" s="65"/>
      <c r="D108" s="65"/>
      <c r="E108" s="65"/>
      <c r="F108" s="65"/>
      <c r="G108" s="65"/>
      <c r="H108" s="65"/>
    </row>
    <row r="109" spans="1:8" ht="15">
      <c r="A109" s="64">
        <v>4</v>
      </c>
      <c r="B109" s="64"/>
      <c r="C109" s="28" t="s">
        <v>112</v>
      </c>
      <c r="D109" s="65"/>
      <c r="E109" s="65"/>
      <c r="F109" s="65"/>
      <c r="G109" s="65"/>
      <c r="H109" s="65"/>
    </row>
    <row r="110" spans="1:8" ht="15">
      <c r="A110" s="64"/>
      <c r="B110" s="64"/>
      <c r="C110" s="65"/>
      <c r="D110" s="65"/>
      <c r="E110" s="65"/>
      <c r="F110" s="65"/>
      <c r="G110" s="65"/>
      <c r="H110" s="65"/>
    </row>
    <row r="111" spans="1:8" ht="15">
      <c r="A111" s="64"/>
      <c r="B111" s="64"/>
      <c r="C111" s="65" t="s">
        <v>238</v>
      </c>
      <c r="D111" s="65"/>
      <c r="E111" s="65"/>
      <c r="F111" s="65"/>
      <c r="G111" s="65"/>
      <c r="H111" s="65"/>
    </row>
    <row r="112" spans="1:8" ht="15">
      <c r="A112" s="64"/>
      <c r="B112" s="64"/>
      <c r="C112" s="65" t="s">
        <v>239</v>
      </c>
      <c r="D112" s="65"/>
      <c r="E112" s="65"/>
      <c r="F112" s="65"/>
      <c r="G112" s="65"/>
      <c r="H112" s="65"/>
    </row>
    <row r="113" spans="1:8" ht="15">
      <c r="A113" s="64"/>
      <c r="B113" s="64"/>
      <c r="C113" s="65"/>
      <c r="D113" s="65"/>
      <c r="E113" s="65"/>
      <c r="F113" s="65"/>
      <c r="G113" s="65"/>
      <c r="H113" s="65"/>
    </row>
    <row r="114" spans="1:8" ht="15">
      <c r="A114" s="64"/>
      <c r="B114" s="64"/>
      <c r="C114" s="65"/>
      <c r="D114" s="65"/>
      <c r="E114" s="65"/>
      <c r="F114" s="65"/>
      <c r="G114" s="65"/>
      <c r="H114" s="65"/>
    </row>
    <row r="115" spans="1:8" ht="15">
      <c r="A115" s="64">
        <v>5</v>
      </c>
      <c r="B115" s="64"/>
      <c r="C115" s="28" t="s">
        <v>52</v>
      </c>
      <c r="D115" s="65"/>
      <c r="E115" s="65"/>
      <c r="F115" s="65"/>
      <c r="G115" s="65"/>
      <c r="H115" s="65"/>
    </row>
    <row r="116" spans="1:8" ht="15">
      <c r="A116" s="64"/>
      <c r="B116" s="64"/>
      <c r="C116" s="65"/>
      <c r="D116" s="65"/>
      <c r="E116" s="65"/>
      <c r="F116" s="65"/>
      <c r="G116" s="65"/>
      <c r="H116" s="65"/>
    </row>
    <row r="117" spans="1:8" ht="15">
      <c r="A117" s="64"/>
      <c r="B117" s="64"/>
      <c r="C117" s="65" t="s">
        <v>301</v>
      </c>
      <c r="D117" s="65"/>
      <c r="E117" s="65"/>
      <c r="F117" s="65"/>
      <c r="G117" s="65"/>
      <c r="H117" s="65"/>
    </row>
    <row r="118" spans="1:8" ht="15">
      <c r="A118" s="64"/>
      <c r="B118" s="64"/>
      <c r="C118" s="65"/>
      <c r="D118" s="65"/>
      <c r="E118" s="65"/>
      <c r="F118" s="65"/>
      <c r="G118" s="65"/>
      <c r="H118" s="65"/>
    </row>
    <row r="119" spans="1:8" ht="15">
      <c r="A119" s="64"/>
      <c r="B119" s="64"/>
      <c r="C119" s="65"/>
      <c r="D119" s="65"/>
      <c r="E119" s="65"/>
      <c r="F119" s="65"/>
      <c r="G119" s="65"/>
      <c r="H119" s="65"/>
    </row>
    <row r="120" spans="1:8" ht="15">
      <c r="A120" s="64">
        <v>6</v>
      </c>
      <c r="B120" s="64"/>
      <c r="C120" s="28" t="s">
        <v>350</v>
      </c>
      <c r="D120" s="65"/>
      <c r="E120" s="65"/>
      <c r="F120" s="65"/>
      <c r="G120" s="65"/>
      <c r="H120" s="65"/>
    </row>
    <row r="121" spans="1:8" ht="15">
      <c r="A121" s="64"/>
      <c r="B121" s="64"/>
      <c r="C121" s="65"/>
      <c r="D121" s="65"/>
      <c r="E121" s="65"/>
      <c r="F121" s="65"/>
      <c r="G121" s="65"/>
      <c r="H121" s="65"/>
    </row>
    <row r="122" spans="1:8" ht="15">
      <c r="A122" s="64"/>
      <c r="B122" s="64"/>
      <c r="C122" s="65" t="s">
        <v>351</v>
      </c>
      <c r="D122" s="65"/>
      <c r="E122" s="65"/>
      <c r="F122" s="65"/>
      <c r="G122" s="65"/>
      <c r="H122" s="65"/>
    </row>
    <row r="123" spans="1:8" ht="15">
      <c r="A123" s="64"/>
      <c r="B123" s="64"/>
      <c r="C123" s="65" t="s">
        <v>352</v>
      </c>
      <c r="D123" s="65"/>
      <c r="E123" s="65"/>
      <c r="F123" s="65"/>
      <c r="G123" s="65"/>
      <c r="H123" s="65"/>
    </row>
    <row r="124" spans="1:8" ht="15">
      <c r="A124" s="64"/>
      <c r="B124" s="64"/>
      <c r="C124" s="65" t="s">
        <v>353</v>
      </c>
      <c r="D124" s="65"/>
      <c r="E124" s="65"/>
      <c r="F124" s="65"/>
      <c r="G124" s="65"/>
      <c r="H124" s="65"/>
    </row>
    <row r="125" spans="1:8" ht="15">
      <c r="A125" s="64"/>
      <c r="B125" s="64"/>
      <c r="C125" s="65"/>
      <c r="D125" s="65"/>
      <c r="E125" s="65"/>
      <c r="F125" s="65"/>
      <c r="G125" s="65"/>
      <c r="H125" s="65"/>
    </row>
    <row r="126" spans="1:8" ht="15">
      <c r="A126" s="64"/>
      <c r="B126" s="64"/>
      <c r="C126" s="65" t="s">
        <v>330</v>
      </c>
      <c r="E126" s="65"/>
      <c r="F126" s="65"/>
      <c r="G126" s="65"/>
      <c r="H126" s="65"/>
    </row>
    <row r="127" spans="1:8" ht="15">
      <c r="A127" s="64"/>
      <c r="B127" s="64"/>
      <c r="C127" s="111" t="s">
        <v>332</v>
      </c>
      <c r="D127" s="65"/>
      <c r="E127" s="65"/>
      <c r="F127" s="65"/>
      <c r="G127" s="65"/>
      <c r="H127" s="65"/>
    </row>
    <row r="128" spans="1:8" ht="15">
      <c r="A128" s="64"/>
      <c r="B128" s="64"/>
      <c r="C128" s="111" t="s">
        <v>331</v>
      </c>
      <c r="D128" s="65"/>
      <c r="E128" s="65"/>
      <c r="F128" s="65"/>
      <c r="G128" s="65"/>
      <c r="H128" s="65"/>
    </row>
    <row r="129" spans="1:8" ht="15">
      <c r="A129" s="64"/>
      <c r="B129" s="64"/>
      <c r="C129" s="111" t="s">
        <v>346</v>
      </c>
      <c r="D129" s="65"/>
      <c r="E129" s="65"/>
      <c r="F129" s="65"/>
      <c r="G129" s="65"/>
      <c r="H129" s="65"/>
    </row>
    <row r="130" spans="1:8" ht="15">
      <c r="A130" s="64"/>
      <c r="B130" s="64"/>
      <c r="C130" s="111" t="s">
        <v>347</v>
      </c>
      <c r="D130" s="65"/>
      <c r="E130" s="65"/>
      <c r="F130" s="65"/>
      <c r="G130" s="65"/>
      <c r="H130" s="65"/>
    </row>
    <row r="131" spans="1:8" ht="15">
      <c r="A131" s="64"/>
      <c r="B131" s="64"/>
      <c r="C131" s="111"/>
      <c r="D131" s="65"/>
      <c r="E131" s="65"/>
      <c r="F131" s="65"/>
      <c r="G131" s="65"/>
      <c r="H131" s="65"/>
    </row>
    <row r="132" spans="1:8" ht="15">
      <c r="A132" s="64"/>
      <c r="B132" s="64"/>
      <c r="C132" s="111"/>
      <c r="D132" s="65"/>
      <c r="E132" s="65"/>
      <c r="F132" s="65"/>
      <c r="G132" s="65"/>
      <c r="H132" s="65"/>
    </row>
    <row r="133" spans="1:8" ht="15">
      <c r="A133" s="64">
        <v>7</v>
      </c>
      <c r="B133" s="64"/>
      <c r="C133" s="28" t="s">
        <v>85</v>
      </c>
      <c r="D133" s="65"/>
      <c r="E133" s="65"/>
      <c r="F133" s="65"/>
      <c r="G133" s="65"/>
      <c r="H133" s="65"/>
    </row>
    <row r="134" spans="1:8" ht="15">
      <c r="A134" s="64"/>
      <c r="B134" s="64"/>
      <c r="C134" s="65"/>
      <c r="D134" s="65"/>
      <c r="E134" s="65"/>
      <c r="F134" s="65"/>
      <c r="G134" s="65"/>
      <c r="H134" s="65"/>
    </row>
    <row r="135" spans="1:8" ht="15">
      <c r="A135" s="64"/>
      <c r="B135" s="64"/>
      <c r="C135" s="65" t="s">
        <v>139</v>
      </c>
      <c r="D135" s="65"/>
      <c r="E135" s="65"/>
      <c r="F135" s="65"/>
      <c r="G135" s="65"/>
      <c r="H135" s="65"/>
    </row>
    <row r="136" spans="1:8" ht="15">
      <c r="A136" s="64"/>
      <c r="B136" s="64"/>
      <c r="C136" s="65" t="s">
        <v>140</v>
      </c>
      <c r="D136" s="65"/>
      <c r="E136" s="65"/>
      <c r="F136" s="65"/>
      <c r="G136" s="65"/>
      <c r="H136" s="65"/>
    </row>
    <row r="137" spans="1:8" ht="15">
      <c r="A137" s="64"/>
      <c r="B137" s="64"/>
      <c r="C137" s="65"/>
      <c r="D137" s="65"/>
      <c r="E137" s="65"/>
      <c r="F137" s="65"/>
      <c r="G137" s="65"/>
      <c r="H137" s="65"/>
    </row>
    <row r="138" spans="1:8" ht="15">
      <c r="A138" s="64"/>
      <c r="B138" s="64"/>
      <c r="C138" s="65"/>
      <c r="D138" s="65"/>
      <c r="E138" s="65"/>
      <c r="F138" s="65"/>
      <c r="G138" s="65"/>
      <c r="H138" s="65"/>
    </row>
    <row r="139" spans="1:8" ht="15">
      <c r="A139" s="64">
        <v>8</v>
      </c>
      <c r="B139" s="64"/>
      <c r="C139" s="28" t="s">
        <v>141</v>
      </c>
      <c r="D139" s="65"/>
      <c r="E139" s="65"/>
      <c r="F139" s="65"/>
      <c r="G139" s="65"/>
      <c r="H139" s="65"/>
    </row>
    <row r="140" spans="1:8" ht="15">
      <c r="A140" s="64"/>
      <c r="B140" s="64"/>
      <c r="C140" s="65"/>
      <c r="D140" s="65"/>
      <c r="E140" s="65"/>
      <c r="F140" s="65"/>
      <c r="G140" s="65"/>
      <c r="H140" s="65"/>
    </row>
    <row r="141" spans="1:8" ht="15">
      <c r="A141" s="64"/>
      <c r="B141" s="64"/>
      <c r="C141" s="85" t="s">
        <v>308</v>
      </c>
      <c r="D141" s="2"/>
      <c r="E141" s="2"/>
      <c r="F141" s="2"/>
      <c r="G141" s="2"/>
      <c r="H141" s="65"/>
    </row>
    <row r="142" spans="1:8" ht="15">
      <c r="A142" s="64"/>
      <c r="B142" s="64"/>
      <c r="C142" s="85" t="s">
        <v>309</v>
      </c>
      <c r="D142" s="2"/>
      <c r="E142" s="2"/>
      <c r="F142" s="2"/>
      <c r="G142" s="2"/>
      <c r="H142" s="65"/>
    </row>
    <row r="143" spans="1:8" ht="15">
      <c r="A143" s="64"/>
      <c r="B143" s="64"/>
      <c r="C143" s="85"/>
      <c r="D143" s="2"/>
      <c r="E143" s="2"/>
      <c r="F143" s="2"/>
      <c r="G143" s="2"/>
      <c r="H143" s="65"/>
    </row>
    <row r="144" spans="1:8" ht="15">
      <c r="A144" s="64"/>
      <c r="B144" s="64"/>
      <c r="C144" s="86" t="s">
        <v>306</v>
      </c>
      <c r="D144" s="2"/>
      <c r="E144" s="2"/>
      <c r="F144" s="2"/>
      <c r="G144" s="2"/>
      <c r="H144" s="65"/>
    </row>
    <row r="145" spans="1:8" ht="15">
      <c r="A145" s="64"/>
      <c r="B145" s="64"/>
      <c r="C145" s="87" t="s">
        <v>310</v>
      </c>
      <c r="D145" s="2"/>
      <c r="E145" s="2"/>
      <c r="F145" s="2"/>
      <c r="G145" s="2"/>
      <c r="H145" s="65"/>
    </row>
    <row r="146" spans="1:8" ht="15">
      <c r="A146" s="64"/>
      <c r="B146" s="64"/>
      <c r="C146" s="87" t="s">
        <v>311</v>
      </c>
      <c r="D146" s="2"/>
      <c r="E146" s="2"/>
      <c r="F146" s="2"/>
      <c r="G146" s="2"/>
      <c r="H146" s="65"/>
    </row>
    <row r="147" spans="1:8" ht="15">
      <c r="A147" s="64"/>
      <c r="B147" s="64"/>
      <c r="C147" s="85"/>
      <c r="D147" s="2"/>
      <c r="E147" s="2"/>
      <c r="F147" s="2"/>
      <c r="G147" s="2"/>
      <c r="H147" s="65"/>
    </row>
    <row r="148" spans="1:8" ht="15">
      <c r="A148" s="64"/>
      <c r="B148" s="64"/>
      <c r="C148" s="86" t="s">
        <v>307</v>
      </c>
      <c r="D148" s="2"/>
      <c r="E148" s="2"/>
      <c r="F148" s="2"/>
      <c r="G148" s="2"/>
      <c r="H148" s="65"/>
    </row>
    <row r="149" spans="1:8" ht="15">
      <c r="A149" s="64"/>
      <c r="B149" s="64"/>
      <c r="C149" s="65"/>
      <c r="D149" s="65"/>
      <c r="E149" s="65"/>
      <c r="F149" s="67" t="s">
        <v>142</v>
      </c>
      <c r="G149" s="65"/>
      <c r="H149" s="65"/>
    </row>
    <row r="150" spans="1:8" ht="15">
      <c r="A150" s="64"/>
      <c r="B150" s="64"/>
      <c r="C150" s="65"/>
      <c r="D150" s="65"/>
      <c r="E150" s="65"/>
      <c r="F150" s="67" t="s">
        <v>143</v>
      </c>
      <c r="G150" s="65"/>
      <c r="H150" s="65"/>
    </row>
    <row r="151" spans="1:8" ht="15">
      <c r="A151" s="64"/>
      <c r="B151" s="64"/>
      <c r="C151" s="65"/>
      <c r="D151" s="65"/>
      <c r="E151" s="65"/>
      <c r="F151" s="67"/>
      <c r="G151" s="65"/>
      <c r="H151" s="65"/>
    </row>
    <row r="152" spans="1:8" ht="15">
      <c r="A152" s="64"/>
      <c r="B152" s="64"/>
      <c r="C152" s="65" t="s">
        <v>304</v>
      </c>
      <c r="D152" s="65"/>
      <c r="E152" s="65"/>
      <c r="F152" s="68">
        <v>4310</v>
      </c>
      <c r="G152" s="65"/>
      <c r="H152" s="65"/>
    </row>
    <row r="153" spans="1:8" ht="15">
      <c r="A153" s="64"/>
      <c r="B153" s="64"/>
      <c r="C153" s="65" t="s">
        <v>144</v>
      </c>
      <c r="D153" s="65"/>
      <c r="E153" s="65"/>
      <c r="F153" s="68">
        <v>-63</v>
      </c>
      <c r="G153" s="65"/>
      <c r="H153" s="65"/>
    </row>
    <row r="154" spans="1:8" ht="15.75" thickBot="1">
      <c r="A154" s="64"/>
      <c r="B154" s="64"/>
      <c r="C154" s="65" t="s">
        <v>302</v>
      </c>
      <c r="D154" s="65"/>
      <c r="E154" s="65"/>
      <c r="F154" s="90">
        <f>SUM(F152:F153)</f>
        <v>4247</v>
      </c>
      <c r="G154" s="65"/>
      <c r="H154" s="65"/>
    </row>
    <row r="155" spans="1:8" ht="15.75" thickTop="1">
      <c r="A155" s="64"/>
      <c r="B155" s="64"/>
      <c r="C155" s="65"/>
      <c r="D155" s="65"/>
      <c r="E155" s="65"/>
      <c r="F155" s="65"/>
      <c r="G155" s="65"/>
      <c r="H155" s="65"/>
    </row>
    <row r="156" spans="1:8" ht="15">
      <c r="A156" s="64"/>
      <c r="B156" s="64"/>
      <c r="C156" s="65"/>
      <c r="D156" s="65"/>
      <c r="E156" s="65"/>
      <c r="F156" s="65"/>
      <c r="G156" s="65"/>
      <c r="H156" s="65"/>
    </row>
    <row r="157" spans="1:8" ht="15">
      <c r="A157" s="64">
        <v>9</v>
      </c>
      <c r="B157" s="64"/>
      <c r="C157" s="28" t="s">
        <v>53</v>
      </c>
      <c r="D157" s="65"/>
      <c r="E157" s="65"/>
      <c r="F157" s="65"/>
      <c r="G157" s="65"/>
      <c r="H157" s="65"/>
    </row>
    <row r="158" spans="1:8" ht="15">
      <c r="A158" s="64"/>
      <c r="B158" s="64"/>
      <c r="C158" s="65"/>
      <c r="D158" s="65"/>
      <c r="E158" s="65"/>
      <c r="F158" s="65"/>
      <c r="G158" s="65"/>
      <c r="H158" s="65"/>
    </row>
    <row r="159" spans="1:8" ht="15">
      <c r="A159" s="64"/>
      <c r="B159" s="64"/>
      <c r="C159" s="65" t="s">
        <v>155</v>
      </c>
      <c r="D159" s="65"/>
      <c r="E159" s="65"/>
      <c r="F159" s="65"/>
      <c r="G159" s="65"/>
      <c r="H159" s="65"/>
    </row>
    <row r="160" spans="1:8" ht="15">
      <c r="A160" s="64"/>
      <c r="B160" s="64"/>
      <c r="C160" s="65"/>
      <c r="D160" s="65"/>
      <c r="E160" s="65"/>
      <c r="F160" s="65"/>
      <c r="G160" s="65"/>
      <c r="H160" s="65"/>
    </row>
    <row r="161" spans="1:8" ht="15">
      <c r="A161" s="64"/>
      <c r="B161" s="64"/>
      <c r="C161" s="65"/>
      <c r="D161" s="65"/>
      <c r="E161" s="65"/>
      <c r="F161" s="65"/>
      <c r="G161" s="65"/>
      <c r="H161" s="65"/>
    </row>
    <row r="162" spans="1:8" ht="15">
      <c r="A162" s="64">
        <v>10</v>
      </c>
      <c r="B162" s="64"/>
      <c r="C162" s="28" t="s">
        <v>54</v>
      </c>
      <c r="D162" s="65"/>
      <c r="E162" s="65"/>
      <c r="F162" s="65"/>
      <c r="G162" s="65"/>
      <c r="H162" s="65"/>
    </row>
    <row r="163" spans="1:8" ht="15">
      <c r="A163" s="64"/>
      <c r="B163" s="64"/>
      <c r="C163" s="65"/>
      <c r="D163" s="65"/>
      <c r="E163" s="65"/>
      <c r="F163" s="65"/>
      <c r="G163" s="65"/>
      <c r="H163" s="65"/>
    </row>
    <row r="164" spans="1:8" ht="15">
      <c r="A164" s="64"/>
      <c r="B164" s="64"/>
      <c r="C164" s="65" t="s">
        <v>55</v>
      </c>
      <c r="D164" s="65"/>
      <c r="E164" s="65"/>
      <c r="F164" s="65"/>
      <c r="G164" s="65"/>
      <c r="H164" s="65"/>
    </row>
    <row r="165" spans="1:8" ht="15">
      <c r="A165" s="64"/>
      <c r="B165" s="64"/>
      <c r="C165" s="65"/>
      <c r="D165" s="65"/>
      <c r="E165" s="65"/>
      <c r="F165" s="66" t="s">
        <v>95</v>
      </c>
      <c r="G165" s="65"/>
      <c r="H165" s="65"/>
    </row>
    <row r="166" spans="1:8" ht="15">
      <c r="A166" s="64"/>
      <c r="B166" s="64"/>
      <c r="C166" s="65"/>
      <c r="D166" s="65"/>
      <c r="E166" s="66" t="s">
        <v>7</v>
      </c>
      <c r="F166" s="66" t="s">
        <v>96</v>
      </c>
      <c r="G166" s="65"/>
      <c r="H166" s="65"/>
    </row>
    <row r="167" spans="1:8" ht="15">
      <c r="A167" s="64"/>
      <c r="B167" s="64"/>
      <c r="C167" s="65"/>
      <c r="D167" s="65"/>
      <c r="E167" s="69" t="s">
        <v>6</v>
      </c>
      <c r="F167" s="69" t="s">
        <v>6</v>
      </c>
      <c r="G167" s="65"/>
      <c r="H167" s="65"/>
    </row>
    <row r="168" spans="1:8" ht="15">
      <c r="A168" s="64"/>
      <c r="B168" s="64"/>
      <c r="C168" s="65"/>
      <c r="D168" s="65"/>
      <c r="E168" s="68"/>
      <c r="F168" s="68"/>
      <c r="G168" s="65"/>
      <c r="H168" s="65"/>
    </row>
    <row r="169" spans="1:8" ht="15">
      <c r="A169" s="64"/>
      <c r="B169" s="64"/>
      <c r="C169" s="65" t="s">
        <v>56</v>
      </c>
      <c r="D169" s="65"/>
      <c r="E169" s="68">
        <v>72203</v>
      </c>
      <c r="F169" s="68">
        <v>117</v>
      </c>
      <c r="G169" s="65"/>
      <c r="H169" s="65"/>
    </row>
    <row r="170" spans="1:8" ht="14.25" customHeight="1">
      <c r="A170" s="64"/>
      <c r="B170" s="64"/>
      <c r="C170" s="65" t="s">
        <v>132</v>
      </c>
      <c r="D170" s="65"/>
      <c r="E170" s="68">
        <v>56693</v>
      </c>
      <c r="F170" s="68">
        <f>10781-12394</f>
        <v>-1613</v>
      </c>
      <c r="G170" s="65"/>
      <c r="H170" s="65"/>
    </row>
    <row r="171" spans="1:8" ht="15">
      <c r="A171" s="64"/>
      <c r="B171" s="64"/>
      <c r="C171" s="65"/>
      <c r="D171" s="65"/>
      <c r="E171" s="68"/>
      <c r="F171" s="68"/>
      <c r="G171" s="65"/>
      <c r="H171" s="65"/>
    </row>
    <row r="172" spans="1:8" ht="15.75" thickBot="1">
      <c r="A172" s="64"/>
      <c r="B172" s="64"/>
      <c r="C172" s="65"/>
      <c r="D172" s="65"/>
      <c r="E172" s="90">
        <f>SUM(E169:E171)</f>
        <v>128896</v>
      </c>
      <c r="F172" s="90">
        <f>SUM(F169:F171)</f>
        <v>-1496</v>
      </c>
      <c r="G172" s="65"/>
      <c r="H172" s="65"/>
    </row>
    <row r="173" spans="1:8" ht="15.75" thickTop="1">
      <c r="A173" s="65"/>
      <c r="B173" s="65"/>
      <c r="C173" s="65"/>
      <c r="D173" s="65"/>
      <c r="E173" s="65"/>
      <c r="F173" s="65"/>
      <c r="G173" s="65"/>
      <c r="H173" s="65"/>
    </row>
    <row r="174" spans="1:8" ht="15">
      <c r="A174" s="64"/>
      <c r="B174" s="64"/>
      <c r="C174" s="65"/>
      <c r="D174" s="65"/>
      <c r="E174" s="65"/>
      <c r="F174" s="65"/>
      <c r="G174" s="65"/>
      <c r="H174" s="65"/>
    </row>
    <row r="175" spans="1:8" ht="15">
      <c r="A175" s="64">
        <v>11</v>
      </c>
      <c r="B175" s="64"/>
      <c r="C175" s="28" t="s">
        <v>57</v>
      </c>
      <c r="D175" s="65"/>
      <c r="E175" s="65"/>
      <c r="F175" s="65"/>
      <c r="G175" s="65"/>
      <c r="H175" s="65"/>
    </row>
    <row r="176" spans="1:8" ht="15">
      <c r="A176" s="64"/>
      <c r="B176" s="64"/>
      <c r="C176" s="65"/>
      <c r="D176" s="65"/>
      <c r="E176" s="65"/>
      <c r="F176" s="65"/>
      <c r="G176" s="65"/>
      <c r="H176" s="65"/>
    </row>
    <row r="177" spans="1:8" ht="15">
      <c r="A177" s="64"/>
      <c r="B177" s="64"/>
      <c r="C177" s="65" t="s">
        <v>67</v>
      </c>
      <c r="D177" s="65"/>
      <c r="E177" s="65"/>
      <c r="F177" s="65"/>
      <c r="G177" s="65"/>
      <c r="H177" s="65"/>
    </row>
    <row r="178" spans="1:8" ht="15">
      <c r="A178" s="64"/>
      <c r="B178" s="64"/>
      <c r="C178" s="65" t="s">
        <v>240</v>
      </c>
      <c r="D178" s="65"/>
      <c r="E178" s="65"/>
      <c r="F178" s="65"/>
      <c r="G178" s="65"/>
      <c r="H178" s="65"/>
    </row>
    <row r="179" spans="1:8" ht="15">
      <c r="A179" s="64"/>
      <c r="B179" s="64"/>
      <c r="C179" s="65"/>
      <c r="D179" s="65"/>
      <c r="E179" s="65"/>
      <c r="F179" s="65"/>
      <c r="G179" s="65"/>
      <c r="H179" s="65"/>
    </row>
    <row r="180" spans="1:8" ht="15">
      <c r="A180" s="64"/>
      <c r="B180" s="64"/>
      <c r="C180" s="65"/>
      <c r="D180" s="65"/>
      <c r="E180" s="65"/>
      <c r="F180" s="65"/>
      <c r="G180" s="65"/>
      <c r="H180" s="65"/>
    </row>
    <row r="181" spans="1:8" ht="15">
      <c r="A181" s="64">
        <v>12</v>
      </c>
      <c r="B181" s="64"/>
      <c r="C181" s="28" t="s">
        <v>58</v>
      </c>
      <c r="D181" s="65"/>
      <c r="E181" s="65"/>
      <c r="F181" s="65"/>
      <c r="G181" s="65"/>
      <c r="H181" s="65"/>
    </row>
    <row r="182" spans="1:8" ht="15">
      <c r="A182" s="64"/>
      <c r="B182" s="64"/>
      <c r="C182" s="65"/>
      <c r="D182" s="65"/>
      <c r="E182" s="65"/>
      <c r="F182" s="65"/>
      <c r="G182" s="65"/>
      <c r="H182" s="65"/>
    </row>
    <row r="183" spans="1:8" ht="15">
      <c r="A183" s="64"/>
      <c r="B183" s="64"/>
      <c r="C183" s="65" t="s">
        <v>130</v>
      </c>
      <c r="D183" s="65"/>
      <c r="E183" s="65"/>
      <c r="F183" s="65"/>
      <c r="G183" s="65"/>
      <c r="H183" s="65"/>
    </row>
    <row r="184" spans="1:8" ht="15">
      <c r="A184" s="64"/>
      <c r="B184" s="64"/>
      <c r="C184" s="65" t="s">
        <v>324</v>
      </c>
      <c r="D184" s="65"/>
      <c r="E184" s="65"/>
      <c r="F184" s="65"/>
      <c r="G184" s="65"/>
      <c r="H184" s="65"/>
    </row>
    <row r="185" spans="1:8" ht="15">
      <c r="A185" s="64"/>
      <c r="B185" s="64"/>
      <c r="C185" s="65" t="s">
        <v>325</v>
      </c>
      <c r="D185" s="65"/>
      <c r="E185" s="65"/>
      <c r="F185" s="65"/>
      <c r="G185" s="65"/>
      <c r="H185" s="65"/>
    </row>
    <row r="186" spans="1:8" ht="15">
      <c r="A186" s="64"/>
      <c r="B186" s="64"/>
      <c r="C186" s="65" t="s">
        <v>323</v>
      </c>
      <c r="D186" s="65"/>
      <c r="E186" s="65"/>
      <c r="F186" s="65"/>
      <c r="G186" s="65"/>
      <c r="H186" s="65"/>
    </row>
    <row r="187" spans="1:8" ht="15">
      <c r="A187" s="64"/>
      <c r="B187" s="64"/>
      <c r="C187" s="65"/>
      <c r="D187" s="65"/>
      <c r="E187" s="65"/>
      <c r="F187" s="65"/>
      <c r="G187" s="65"/>
      <c r="H187" s="65"/>
    </row>
    <row r="188" spans="1:8" ht="15">
      <c r="A188" s="64"/>
      <c r="B188" s="64"/>
      <c r="C188" s="65" t="s">
        <v>326</v>
      </c>
      <c r="D188" s="65"/>
      <c r="E188" s="65"/>
      <c r="F188" s="65"/>
      <c r="G188" s="65"/>
      <c r="H188" s="65"/>
    </row>
    <row r="189" spans="1:8" ht="15">
      <c r="A189" s="64"/>
      <c r="B189" s="64"/>
      <c r="C189" s="65" t="s">
        <v>327</v>
      </c>
      <c r="D189" s="65"/>
      <c r="E189" s="65"/>
      <c r="F189" s="65"/>
      <c r="G189" s="65"/>
      <c r="H189" s="65"/>
    </row>
    <row r="190" spans="1:8" ht="15">
      <c r="A190" s="64"/>
      <c r="B190" s="64"/>
      <c r="C190" s="65" t="s">
        <v>328</v>
      </c>
      <c r="D190" s="65"/>
      <c r="E190" s="65"/>
      <c r="F190" s="65"/>
      <c r="G190" s="65"/>
      <c r="H190" s="65"/>
    </row>
    <row r="191" spans="1:8" ht="15">
      <c r="A191" s="64"/>
      <c r="B191" s="64"/>
      <c r="C191" s="65" t="s">
        <v>276</v>
      </c>
      <c r="D191" s="65"/>
      <c r="E191" s="65"/>
      <c r="F191" s="65"/>
      <c r="G191" s="65"/>
      <c r="H191" s="65"/>
    </row>
    <row r="192" spans="1:8" ht="15">
      <c r="A192" s="64"/>
      <c r="B192" s="64"/>
      <c r="C192" s="65" t="s">
        <v>253</v>
      </c>
      <c r="D192" s="65"/>
      <c r="E192" s="65"/>
      <c r="F192" s="65"/>
      <c r="G192" s="65"/>
      <c r="H192" s="65"/>
    </row>
    <row r="193" spans="1:8" ht="15">
      <c r="A193" s="64"/>
      <c r="B193" s="64"/>
      <c r="C193" s="65"/>
      <c r="D193" s="65"/>
      <c r="E193" s="65"/>
      <c r="F193" s="65"/>
      <c r="G193" s="65"/>
      <c r="H193" s="65"/>
    </row>
    <row r="194" spans="1:8" ht="15">
      <c r="A194" s="64"/>
      <c r="B194" s="64"/>
      <c r="C194" s="65" t="s">
        <v>339</v>
      </c>
      <c r="D194" s="65"/>
      <c r="E194" s="65"/>
      <c r="F194" s="65"/>
      <c r="G194" s="65"/>
      <c r="H194" s="65"/>
    </row>
    <row r="195" spans="1:8" ht="15">
      <c r="A195" s="64"/>
      <c r="B195" s="64"/>
      <c r="C195" s="65" t="s">
        <v>329</v>
      </c>
      <c r="D195" s="65"/>
      <c r="E195" s="65"/>
      <c r="F195" s="65"/>
      <c r="G195" s="65"/>
      <c r="H195" s="65"/>
    </row>
    <row r="196" spans="1:8" ht="15">
      <c r="A196" s="64"/>
      <c r="B196" s="64"/>
      <c r="C196" s="65"/>
      <c r="D196" s="65"/>
      <c r="E196" s="65"/>
      <c r="F196" s="65"/>
      <c r="G196" s="65"/>
      <c r="H196" s="65"/>
    </row>
    <row r="197" spans="1:8" ht="15">
      <c r="A197" s="64"/>
      <c r="B197" s="64"/>
      <c r="C197" s="65"/>
      <c r="D197" s="65"/>
      <c r="E197" s="65"/>
      <c r="F197" s="65" t="s">
        <v>345</v>
      </c>
      <c r="G197" s="65"/>
      <c r="H197" s="65"/>
    </row>
    <row r="198" spans="1:8" ht="15">
      <c r="A198" s="64">
        <v>13</v>
      </c>
      <c r="B198" s="64"/>
      <c r="C198" s="28" t="s">
        <v>59</v>
      </c>
      <c r="D198" s="65"/>
      <c r="E198" s="65"/>
      <c r="F198" s="65"/>
      <c r="G198" s="65"/>
      <c r="H198" s="65"/>
    </row>
    <row r="199" spans="1:8" ht="15">
      <c r="A199" s="64"/>
      <c r="B199" s="64"/>
      <c r="C199" s="65"/>
      <c r="D199" s="65"/>
      <c r="E199" s="65"/>
      <c r="F199" s="65"/>
      <c r="G199" s="65"/>
      <c r="H199" s="65"/>
    </row>
    <row r="200" spans="1:8" ht="15">
      <c r="A200" s="64"/>
      <c r="B200" s="64"/>
      <c r="C200" s="65" t="s">
        <v>305</v>
      </c>
      <c r="D200" s="65"/>
      <c r="E200" s="65"/>
      <c r="F200" s="65"/>
      <c r="G200" s="65"/>
      <c r="H200" s="65"/>
    </row>
    <row r="201" spans="1:8" ht="15">
      <c r="A201" s="64"/>
      <c r="B201" s="64"/>
      <c r="C201" s="65"/>
      <c r="D201" s="65"/>
      <c r="E201" s="65"/>
      <c r="F201" s="65"/>
      <c r="G201" s="65"/>
      <c r="H201" s="65"/>
    </row>
    <row r="202" spans="1:8" ht="15">
      <c r="A202" s="64"/>
      <c r="B202" s="64"/>
      <c r="C202" s="65"/>
      <c r="D202" s="65"/>
      <c r="E202" s="65"/>
      <c r="F202" s="65"/>
      <c r="G202" s="65"/>
      <c r="H202" s="65"/>
    </row>
    <row r="203" spans="1:8" ht="15">
      <c r="A203" s="64">
        <v>14</v>
      </c>
      <c r="B203" s="64"/>
      <c r="C203" s="28" t="s">
        <v>60</v>
      </c>
      <c r="D203" s="65"/>
      <c r="E203" s="65"/>
      <c r="F203" s="65"/>
      <c r="G203" s="65"/>
      <c r="H203" s="65"/>
    </row>
    <row r="204" spans="1:8" ht="15">
      <c r="A204" s="64"/>
      <c r="B204" s="64"/>
      <c r="C204" s="65"/>
      <c r="D204" s="65"/>
      <c r="E204" s="65"/>
      <c r="F204" s="65"/>
      <c r="G204" s="65"/>
      <c r="H204" s="65"/>
    </row>
    <row r="205" spans="1:8" ht="15">
      <c r="A205" s="64"/>
      <c r="B205" s="64"/>
      <c r="C205" s="70" t="s">
        <v>104</v>
      </c>
      <c r="D205" s="65"/>
      <c r="E205" s="65"/>
      <c r="F205" s="65"/>
      <c r="G205" s="65"/>
      <c r="H205" s="65"/>
    </row>
    <row r="206" spans="1:8" ht="15">
      <c r="A206" s="64"/>
      <c r="B206" s="64"/>
      <c r="C206" s="65" t="s">
        <v>147</v>
      </c>
      <c r="D206" s="65"/>
      <c r="E206" s="65"/>
      <c r="F206" s="65"/>
      <c r="G206" s="65"/>
      <c r="H206" s="65"/>
    </row>
    <row r="207" spans="1:8" ht="15">
      <c r="A207" s="64"/>
      <c r="B207" s="64"/>
      <c r="C207" s="65" t="s">
        <v>313</v>
      </c>
      <c r="D207" s="65"/>
      <c r="E207" s="65"/>
      <c r="F207" s="65"/>
      <c r="G207" s="65"/>
      <c r="H207" s="65"/>
    </row>
    <row r="208" spans="1:8" ht="15">
      <c r="A208" s="64"/>
      <c r="B208" s="64"/>
      <c r="C208" s="65" t="s">
        <v>148</v>
      </c>
      <c r="D208" s="65"/>
      <c r="E208" s="65"/>
      <c r="F208" s="65"/>
      <c r="G208" s="65"/>
      <c r="H208" s="65"/>
    </row>
    <row r="209" spans="1:8" ht="15">
      <c r="A209" s="64"/>
      <c r="B209" s="64"/>
      <c r="C209" s="88"/>
      <c r="D209" s="65"/>
      <c r="E209" s="65"/>
      <c r="F209" s="65"/>
      <c r="G209" s="65"/>
      <c r="H209" s="65"/>
    </row>
    <row r="210" spans="1:8" ht="15">
      <c r="A210" s="64"/>
      <c r="B210" s="64"/>
      <c r="C210" s="70" t="s">
        <v>105</v>
      </c>
      <c r="D210" s="65"/>
      <c r="E210" s="65"/>
      <c r="F210" s="65"/>
      <c r="G210" s="65"/>
      <c r="H210" s="65"/>
    </row>
    <row r="211" spans="1:8" ht="15">
      <c r="A211" s="64"/>
      <c r="B211" s="64"/>
      <c r="C211" s="65" t="s">
        <v>106</v>
      </c>
      <c r="D211" s="65"/>
      <c r="E211" s="65"/>
      <c r="F211" s="65"/>
      <c r="G211" s="65"/>
      <c r="H211" s="65"/>
    </row>
    <row r="212" spans="1:8" ht="15">
      <c r="A212" s="64"/>
      <c r="B212" s="64"/>
      <c r="C212" s="65" t="s">
        <v>312</v>
      </c>
      <c r="D212" s="65"/>
      <c r="E212" s="65"/>
      <c r="F212" s="65"/>
      <c r="G212" s="65"/>
      <c r="H212" s="65"/>
    </row>
    <row r="213" spans="1:8" ht="15">
      <c r="A213" s="64"/>
      <c r="B213" s="64"/>
      <c r="C213" s="65"/>
      <c r="D213" s="65"/>
      <c r="E213" s="65"/>
      <c r="F213" s="65"/>
      <c r="G213" s="65"/>
      <c r="H213" s="65"/>
    </row>
    <row r="214" spans="1:8" ht="15">
      <c r="A214" s="64"/>
      <c r="B214" s="64"/>
      <c r="C214" s="65" t="s">
        <v>209</v>
      </c>
      <c r="D214" s="65"/>
      <c r="E214" s="65"/>
      <c r="F214" s="65"/>
      <c r="G214" s="65"/>
      <c r="H214" s="65"/>
    </row>
    <row r="215" spans="1:8" ht="15">
      <c r="A215" s="64"/>
      <c r="B215" s="64"/>
      <c r="C215" s="65" t="s">
        <v>127</v>
      </c>
      <c r="D215" s="65"/>
      <c r="E215" s="65"/>
      <c r="F215" s="65"/>
      <c r="G215" s="65"/>
      <c r="H215" s="65"/>
    </row>
    <row r="216" spans="1:8" ht="15">
      <c r="A216" s="64"/>
      <c r="B216" s="64"/>
      <c r="C216" s="65"/>
      <c r="D216" s="65"/>
      <c r="E216" s="65"/>
      <c r="F216" s="65"/>
      <c r="G216" s="65"/>
      <c r="H216" s="65"/>
    </row>
    <row r="217" spans="1:8" ht="15">
      <c r="A217" s="64"/>
      <c r="B217" s="64"/>
      <c r="C217" s="65"/>
      <c r="D217" s="65"/>
      <c r="E217" s="65"/>
      <c r="F217" s="65"/>
      <c r="G217" s="65"/>
      <c r="H217" s="65"/>
    </row>
    <row r="218" spans="1:8" ht="15">
      <c r="A218" s="64">
        <v>15</v>
      </c>
      <c r="B218" s="64"/>
      <c r="C218" s="71" t="s">
        <v>278</v>
      </c>
      <c r="D218" s="65"/>
      <c r="E218" s="65"/>
      <c r="F218" s="65"/>
      <c r="G218" s="65"/>
      <c r="H218" s="65"/>
    </row>
    <row r="219" spans="1:8" ht="15">
      <c r="A219" s="64"/>
      <c r="B219" s="64"/>
      <c r="C219" s="65"/>
      <c r="D219" s="65"/>
      <c r="E219" s="65"/>
      <c r="F219" s="65"/>
      <c r="G219" s="65"/>
      <c r="H219" s="65"/>
    </row>
    <row r="220" spans="1:8" ht="15">
      <c r="A220" s="72">
        <v>15.1</v>
      </c>
      <c r="B220" s="64"/>
      <c r="C220" s="28" t="s">
        <v>99</v>
      </c>
      <c r="D220" s="65"/>
      <c r="E220" s="65"/>
      <c r="F220" s="65"/>
      <c r="G220" s="65"/>
      <c r="H220" s="65"/>
    </row>
    <row r="221" spans="1:8" ht="15">
      <c r="A221" s="64"/>
      <c r="B221" s="64"/>
      <c r="C221" s="65"/>
      <c r="D221" s="65"/>
      <c r="E221" s="65"/>
      <c r="F221" s="65"/>
      <c r="G221" s="65"/>
      <c r="H221" s="65"/>
    </row>
    <row r="222" spans="1:8" ht="15">
      <c r="A222" s="64"/>
      <c r="B222" s="64"/>
      <c r="C222" s="65" t="s">
        <v>333</v>
      </c>
      <c r="D222" s="65"/>
      <c r="E222" s="65"/>
      <c r="F222" s="65"/>
      <c r="G222" s="65"/>
      <c r="H222" s="65"/>
    </row>
    <row r="223" spans="1:8" ht="15">
      <c r="A223" s="64"/>
      <c r="B223" s="64"/>
      <c r="C223" s="65" t="s">
        <v>340</v>
      </c>
      <c r="D223" s="65"/>
      <c r="E223" s="65"/>
      <c r="F223" s="65"/>
      <c r="G223" s="65"/>
      <c r="H223" s="65"/>
    </row>
    <row r="224" spans="1:8" ht="15">
      <c r="A224" s="64"/>
      <c r="B224" s="64"/>
      <c r="C224" s="65" t="s">
        <v>334</v>
      </c>
      <c r="D224" s="65"/>
      <c r="E224" s="65"/>
      <c r="F224" s="65"/>
      <c r="G224" s="65"/>
      <c r="H224" s="65"/>
    </row>
    <row r="225" spans="1:8" ht="15">
      <c r="A225" s="64"/>
      <c r="B225" s="64"/>
      <c r="C225" s="65" t="s">
        <v>336</v>
      </c>
      <c r="D225" s="65"/>
      <c r="E225" s="65"/>
      <c r="F225" s="65"/>
      <c r="G225" s="65"/>
      <c r="H225" s="65"/>
    </row>
    <row r="226" spans="1:8" ht="15">
      <c r="A226" s="64"/>
      <c r="B226" s="64"/>
      <c r="C226" s="65"/>
      <c r="D226" s="65"/>
      <c r="E226" s="65"/>
      <c r="F226" s="65"/>
      <c r="G226" s="65"/>
      <c r="H226" s="65"/>
    </row>
    <row r="227" spans="1:8" ht="15">
      <c r="A227" s="64"/>
      <c r="B227" s="64"/>
      <c r="C227" s="65"/>
      <c r="D227" s="65"/>
      <c r="E227" s="65"/>
      <c r="F227" s="65"/>
      <c r="G227" s="65"/>
      <c r="H227" s="65"/>
    </row>
    <row r="228" spans="1:8" ht="15">
      <c r="A228" s="72">
        <v>15.2</v>
      </c>
      <c r="B228" s="64"/>
      <c r="C228" s="28" t="s">
        <v>76</v>
      </c>
      <c r="D228" s="65"/>
      <c r="E228" s="65"/>
      <c r="F228" s="65"/>
      <c r="G228" s="65"/>
      <c r="H228" s="65"/>
    </row>
    <row r="229" spans="1:8" ht="15">
      <c r="A229" s="64"/>
      <c r="B229" s="64"/>
      <c r="C229" s="65"/>
      <c r="D229" s="65"/>
      <c r="E229" s="65"/>
      <c r="F229" s="65"/>
      <c r="G229" s="65"/>
      <c r="H229" s="65"/>
    </row>
    <row r="230" spans="1:8" ht="15">
      <c r="A230" s="64"/>
      <c r="B230" s="64"/>
      <c r="C230" s="65" t="s">
        <v>335</v>
      </c>
      <c r="D230" s="65"/>
      <c r="E230" s="65"/>
      <c r="F230" s="65"/>
      <c r="G230" s="65"/>
      <c r="H230" s="65"/>
    </row>
    <row r="231" spans="1:8" ht="15">
      <c r="A231" s="64"/>
      <c r="B231" s="64"/>
      <c r="C231" s="65" t="s">
        <v>343</v>
      </c>
      <c r="D231" s="65"/>
      <c r="E231" s="65"/>
      <c r="F231" s="65"/>
      <c r="G231" s="65"/>
      <c r="H231" s="65"/>
    </row>
    <row r="232" spans="1:8" ht="15">
      <c r="A232" s="64"/>
      <c r="B232" s="64"/>
      <c r="C232" s="65" t="s">
        <v>341</v>
      </c>
      <c r="D232" s="65"/>
      <c r="E232" s="65"/>
      <c r="F232" s="65"/>
      <c r="G232" s="65"/>
      <c r="H232" s="65"/>
    </row>
    <row r="233" spans="1:8" ht="15">
      <c r="A233" s="64"/>
      <c r="B233" s="64"/>
      <c r="C233" s="65" t="s">
        <v>342</v>
      </c>
      <c r="D233" s="65"/>
      <c r="E233" s="65"/>
      <c r="F233" s="65"/>
      <c r="G233" s="65"/>
      <c r="H233" s="65"/>
    </row>
    <row r="234" spans="1:8" ht="15">
      <c r="A234" s="64"/>
      <c r="B234" s="64"/>
      <c r="C234" s="65"/>
      <c r="D234" s="65"/>
      <c r="E234" s="65"/>
      <c r="F234" s="65"/>
      <c r="G234" s="65"/>
      <c r="H234" s="65"/>
    </row>
    <row r="235" spans="1:8" ht="15">
      <c r="A235" s="64"/>
      <c r="B235" s="64"/>
      <c r="C235" s="65"/>
      <c r="D235" s="65"/>
      <c r="E235" s="65"/>
      <c r="F235" s="65"/>
      <c r="G235" s="65"/>
      <c r="H235" s="65"/>
    </row>
    <row r="236" spans="1:8" ht="15">
      <c r="A236" s="72">
        <v>15.3</v>
      </c>
      <c r="B236" s="64"/>
      <c r="C236" s="28" t="s">
        <v>255</v>
      </c>
      <c r="D236" s="65"/>
      <c r="E236" s="65"/>
      <c r="F236" s="65"/>
      <c r="G236" s="65"/>
      <c r="H236" s="65"/>
    </row>
    <row r="237" spans="1:8" ht="15">
      <c r="A237" s="64"/>
      <c r="B237" s="64"/>
      <c r="C237" s="65"/>
      <c r="D237" s="65"/>
      <c r="E237" s="65"/>
      <c r="F237" s="65"/>
      <c r="G237" s="65"/>
      <c r="H237" s="65"/>
    </row>
    <row r="238" spans="1:8" ht="15">
      <c r="A238" s="64"/>
      <c r="B238" s="64"/>
      <c r="C238" s="65" t="s">
        <v>289</v>
      </c>
      <c r="D238" s="65"/>
      <c r="E238" s="65"/>
      <c r="F238" s="65"/>
      <c r="G238" s="65"/>
      <c r="H238" s="65"/>
    </row>
    <row r="239" spans="1:8" ht="15">
      <c r="A239" s="64"/>
      <c r="B239" s="64"/>
      <c r="C239" s="65" t="s">
        <v>344</v>
      </c>
      <c r="D239" s="65"/>
      <c r="E239" s="65"/>
      <c r="F239" s="65"/>
      <c r="G239" s="65"/>
      <c r="H239" s="65"/>
    </row>
    <row r="240" spans="1:8" ht="15">
      <c r="A240" s="64"/>
      <c r="B240" s="64"/>
      <c r="C240" s="65"/>
      <c r="D240" s="65"/>
      <c r="E240" s="65"/>
      <c r="F240" s="65"/>
      <c r="G240" s="65"/>
      <c r="H240" s="65"/>
    </row>
    <row r="241" spans="1:8" ht="15">
      <c r="A241" s="72">
        <v>15.4</v>
      </c>
      <c r="B241" s="64"/>
      <c r="C241" s="28" t="s">
        <v>120</v>
      </c>
      <c r="D241" s="65"/>
      <c r="E241" s="65"/>
      <c r="F241" s="65"/>
      <c r="G241" s="65"/>
      <c r="H241" s="65"/>
    </row>
    <row r="242" spans="1:8" ht="15">
      <c r="A242" s="64"/>
      <c r="B242" s="64"/>
      <c r="C242" s="65"/>
      <c r="D242" s="65"/>
      <c r="E242" s="65"/>
      <c r="F242" s="65"/>
      <c r="G242" s="65"/>
      <c r="H242" s="65"/>
    </row>
    <row r="243" spans="1:8" ht="15">
      <c r="A243" s="64"/>
      <c r="B243" s="64"/>
      <c r="C243" s="65" t="s">
        <v>119</v>
      </c>
      <c r="D243" s="65"/>
      <c r="E243" s="65"/>
      <c r="F243" s="65"/>
      <c r="G243" s="65"/>
      <c r="H243" s="65"/>
    </row>
    <row r="244" spans="1:8" ht="15">
      <c r="A244" s="64"/>
      <c r="B244" s="64"/>
      <c r="C244" s="65"/>
      <c r="D244" s="65"/>
      <c r="E244" s="65"/>
      <c r="F244" s="65"/>
      <c r="G244" s="65"/>
      <c r="H244" s="65"/>
    </row>
    <row r="245" spans="1:8" ht="15">
      <c r="A245" s="64"/>
      <c r="B245" s="64"/>
      <c r="C245" s="65"/>
      <c r="D245" s="65"/>
      <c r="E245" s="65"/>
      <c r="F245" s="65"/>
      <c r="G245" s="65"/>
      <c r="H245" s="65"/>
    </row>
    <row r="246" spans="1:8" ht="15">
      <c r="A246" s="72">
        <v>15.5</v>
      </c>
      <c r="B246" s="64"/>
      <c r="C246" s="28" t="s">
        <v>12</v>
      </c>
      <c r="D246" s="65"/>
      <c r="E246" s="65"/>
      <c r="F246" s="65"/>
      <c r="G246" s="65"/>
      <c r="H246" s="65"/>
    </row>
    <row r="247" spans="1:8" ht="15">
      <c r="A247" s="64"/>
      <c r="B247" s="64"/>
      <c r="C247" s="65"/>
      <c r="D247" s="66" t="s">
        <v>61</v>
      </c>
      <c r="E247" s="66" t="s">
        <v>63</v>
      </c>
      <c r="F247" s="65"/>
      <c r="G247" s="65"/>
      <c r="H247" s="65"/>
    </row>
    <row r="248" spans="1:8" ht="15">
      <c r="A248" s="64"/>
      <c r="B248" s="64"/>
      <c r="C248" s="65"/>
      <c r="D248" s="66" t="s">
        <v>62</v>
      </c>
      <c r="E248" s="66" t="s">
        <v>5</v>
      </c>
      <c r="F248" s="65"/>
      <c r="G248" s="65"/>
      <c r="H248" s="65"/>
    </row>
    <row r="249" spans="1:8" ht="15">
      <c r="A249" s="64"/>
      <c r="B249" s="64"/>
      <c r="C249" s="65"/>
      <c r="D249" s="69" t="s">
        <v>6</v>
      </c>
      <c r="E249" s="69" t="s">
        <v>6</v>
      </c>
      <c r="F249" s="65"/>
      <c r="G249" s="65"/>
      <c r="H249" s="65"/>
    </row>
    <row r="250" spans="1:8" ht="15">
      <c r="A250" s="64"/>
      <c r="B250" s="64"/>
      <c r="C250" s="65"/>
      <c r="D250" s="65"/>
      <c r="E250" s="65"/>
      <c r="F250" s="65"/>
      <c r="G250" s="65"/>
      <c r="H250" s="65"/>
    </row>
    <row r="251" spans="1:8" ht="15">
      <c r="A251" s="64"/>
      <c r="B251" s="64"/>
      <c r="C251" s="65" t="s">
        <v>258</v>
      </c>
      <c r="D251" s="68">
        <v>200</v>
      </c>
      <c r="E251" s="68">
        <v>385</v>
      </c>
      <c r="F251" s="65"/>
      <c r="G251" s="65"/>
      <c r="H251" s="65"/>
    </row>
    <row r="252" spans="1:8" ht="15">
      <c r="A252" s="64"/>
      <c r="B252" s="64"/>
      <c r="C252" s="65" t="s">
        <v>257</v>
      </c>
      <c r="D252" s="68">
        <v>250</v>
      </c>
      <c r="E252" s="68">
        <v>500</v>
      </c>
      <c r="F252" s="65"/>
      <c r="G252" s="65"/>
      <c r="H252" s="65"/>
    </row>
    <row r="253" spans="1:8" ht="15.75" thickBot="1">
      <c r="A253" s="64"/>
      <c r="B253" s="64"/>
      <c r="C253" s="65"/>
      <c r="D253" s="90">
        <f>SUM(D251:D252)</f>
        <v>450</v>
      </c>
      <c r="E253" s="90">
        <f>SUM(E251:E252)</f>
        <v>885</v>
      </c>
      <c r="F253" s="65"/>
      <c r="G253" s="65"/>
      <c r="H253" s="65"/>
    </row>
    <row r="254" spans="1:8" ht="15.75" thickTop="1">
      <c r="A254" s="64"/>
      <c r="B254" s="64"/>
      <c r="C254" s="65"/>
      <c r="D254" s="65"/>
      <c r="E254" s="65"/>
      <c r="F254" s="65"/>
      <c r="G254" s="65"/>
      <c r="H254" s="65"/>
    </row>
    <row r="255" spans="1:8" ht="15">
      <c r="A255" s="64"/>
      <c r="B255" s="64"/>
      <c r="C255" s="65" t="s">
        <v>349</v>
      </c>
      <c r="D255" s="65"/>
      <c r="E255" s="65"/>
      <c r="F255" s="65"/>
      <c r="G255" s="65"/>
      <c r="H255" s="65"/>
    </row>
    <row r="256" spans="1:8" ht="15">
      <c r="A256" s="64"/>
      <c r="B256" s="64"/>
      <c r="C256" s="65" t="s">
        <v>348</v>
      </c>
      <c r="D256" s="65"/>
      <c r="E256" s="65"/>
      <c r="F256" s="65"/>
      <c r="G256" s="65"/>
      <c r="H256" s="65"/>
    </row>
    <row r="257" spans="1:8" ht="15">
      <c r="A257" s="64"/>
      <c r="B257" s="64"/>
      <c r="C257" s="65"/>
      <c r="D257" s="65"/>
      <c r="E257" s="65"/>
      <c r="F257" s="65"/>
      <c r="G257" s="65"/>
      <c r="H257" s="65"/>
    </row>
    <row r="258" spans="1:8" ht="15">
      <c r="A258" s="64"/>
      <c r="B258" s="64"/>
      <c r="C258" s="65"/>
      <c r="D258" s="65"/>
      <c r="E258" s="65"/>
      <c r="F258" s="65"/>
      <c r="G258" s="65"/>
      <c r="H258" s="65"/>
    </row>
    <row r="259" spans="1:8" ht="15">
      <c r="A259" s="72">
        <v>15.6</v>
      </c>
      <c r="B259" s="64"/>
      <c r="C259" s="28" t="s">
        <v>64</v>
      </c>
      <c r="D259" s="65"/>
      <c r="E259" s="65"/>
      <c r="F259" s="65"/>
      <c r="G259" s="65"/>
      <c r="H259" s="65"/>
    </row>
    <row r="260" spans="1:8" ht="15">
      <c r="A260" s="64"/>
      <c r="B260" s="64"/>
      <c r="C260" s="65"/>
      <c r="D260" s="65"/>
      <c r="E260" s="65"/>
      <c r="F260" s="65"/>
      <c r="G260" s="65"/>
      <c r="H260" s="65"/>
    </row>
    <row r="261" spans="1:8" ht="15">
      <c r="A261" s="64"/>
      <c r="B261" s="64"/>
      <c r="C261" s="65" t="s">
        <v>68</v>
      </c>
      <c r="D261" s="65"/>
      <c r="E261" s="65"/>
      <c r="F261" s="65"/>
      <c r="G261" s="65"/>
      <c r="H261" s="65"/>
    </row>
    <row r="262" spans="1:8" ht="15">
      <c r="A262" s="64"/>
      <c r="B262" s="64"/>
      <c r="C262" s="65" t="s">
        <v>110</v>
      </c>
      <c r="D262" s="65"/>
      <c r="E262" s="65"/>
      <c r="F262" s="65"/>
      <c r="G262" s="65"/>
      <c r="H262" s="65"/>
    </row>
    <row r="263" spans="1:8" ht="15">
      <c r="A263" s="64"/>
      <c r="B263" s="64"/>
      <c r="C263" s="65"/>
      <c r="D263" s="65"/>
      <c r="E263" s="65"/>
      <c r="F263" s="65"/>
      <c r="G263" s="65"/>
      <c r="H263" s="65"/>
    </row>
    <row r="264" spans="1:8" ht="15">
      <c r="A264" s="64"/>
      <c r="B264" s="64"/>
      <c r="C264" s="65"/>
      <c r="D264" s="65"/>
      <c r="E264" s="65"/>
      <c r="F264" s="65"/>
      <c r="G264" s="65"/>
      <c r="H264" s="65"/>
    </row>
    <row r="265" spans="1:8" ht="15">
      <c r="A265" s="72">
        <v>15.7</v>
      </c>
      <c r="B265" s="64"/>
      <c r="C265" s="28" t="s">
        <v>65</v>
      </c>
      <c r="D265" s="65"/>
      <c r="E265" s="65"/>
      <c r="F265" s="65"/>
      <c r="G265" s="65"/>
      <c r="H265" s="65"/>
    </row>
    <row r="266" spans="1:8" ht="15">
      <c r="A266" s="64"/>
      <c r="B266" s="64"/>
      <c r="C266" s="65"/>
      <c r="D266" s="65"/>
      <c r="E266" s="65"/>
      <c r="F266" s="65"/>
      <c r="G266" s="65"/>
      <c r="H266" s="65"/>
    </row>
    <row r="267" spans="1:8" ht="15">
      <c r="A267" s="64"/>
      <c r="B267" s="64"/>
      <c r="C267" s="65" t="s">
        <v>108</v>
      </c>
      <c r="D267" s="65"/>
      <c r="E267" s="65"/>
      <c r="F267" s="65"/>
      <c r="G267" s="65"/>
      <c r="H267" s="65"/>
    </row>
    <row r="268" spans="1:8" ht="15">
      <c r="A268" s="64"/>
      <c r="B268" s="64"/>
      <c r="C268" s="65" t="s">
        <v>66</v>
      </c>
      <c r="D268" s="65"/>
      <c r="E268" s="65"/>
      <c r="F268" s="65"/>
      <c r="G268" s="65"/>
      <c r="H268" s="65"/>
    </row>
    <row r="269" spans="1:8" ht="15">
      <c r="A269" s="64"/>
      <c r="B269" s="64"/>
      <c r="C269" s="65"/>
      <c r="D269" s="65"/>
      <c r="E269" s="65"/>
      <c r="F269" s="65"/>
      <c r="G269" s="65"/>
      <c r="H269" s="65"/>
    </row>
    <row r="270" spans="1:8" ht="15">
      <c r="A270" s="64"/>
      <c r="B270" s="64"/>
      <c r="C270" s="65"/>
      <c r="D270" s="65"/>
      <c r="E270" s="65"/>
      <c r="F270" s="65"/>
      <c r="G270" s="65"/>
      <c r="H270" s="65"/>
    </row>
    <row r="271" spans="1:8" ht="15">
      <c r="A271" s="72">
        <v>15.8</v>
      </c>
      <c r="B271" s="64"/>
      <c r="C271" s="28" t="s">
        <v>109</v>
      </c>
      <c r="D271" s="65"/>
      <c r="E271" s="65"/>
      <c r="F271" s="65"/>
      <c r="G271" s="65"/>
      <c r="H271" s="65"/>
    </row>
    <row r="272" spans="1:8" ht="15">
      <c r="A272" s="64"/>
      <c r="B272" s="64"/>
      <c r="C272" s="65"/>
      <c r="D272" s="65"/>
      <c r="E272" s="65"/>
      <c r="F272" s="65"/>
      <c r="G272" s="65"/>
      <c r="H272" s="65"/>
    </row>
    <row r="273" spans="1:8" ht="15">
      <c r="A273" s="64"/>
      <c r="B273" s="64"/>
      <c r="C273" s="65" t="s">
        <v>125</v>
      </c>
      <c r="D273" s="65"/>
      <c r="E273" s="65"/>
      <c r="F273" s="65"/>
      <c r="G273" s="65"/>
      <c r="H273" s="65"/>
    </row>
    <row r="274" spans="1:8" ht="15">
      <c r="A274" s="64"/>
      <c r="B274" s="64"/>
      <c r="C274" s="65"/>
      <c r="D274" s="65"/>
      <c r="E274" s="65"/>
      <c r="F274" s="65"/>
      <c r="G274" s="65"/>
      <c r="H274" s="65"/>
    </row>
    <row r="275" spans="1:8" ht="15">
      <c r="A275" s="64"/>
      <c r="B275" s="64"/>
      <c r="C275" s="65"/>
      <c r="D275" s="65"/>
      <c r="E275" s="65"/>
      <c r="F275" s="65"/>
      <c r="G275" s="65"/>
      <c r="H275" s="65"/>
    </row>
    <row r="276" spans="1:8" ht="15">
      <c r="A276" s="72">
        <v>15.9</v>
      </c>
      <c r="B276" s="64"/>
      <c r="C276" s="28" t="s">
        <v>69</v>
      </c>
      <c r="D276" s="65"/>
      <c r="E276" s="65"/>
      <c r="F276" s="65"/>
      <c r="G276" s="65"/>
      <c r="H276" s="65"/>
    </row>
    <row r="277" spans="1:8" ht="15">
      <c r="A277" s="64"/>
      <c r="B277" s="64"/>
      <c r="C277" s="65"/>
      <c r="D277" s="65"/>
      <c r="E277" s="65"/>
      <c r="F277" s="65"/>
      <c r="G277" s="65"/>
      <c r="H277" s="65"/>
    </row>
    <row r="278" spans="1:8" ht="15">
      <c r="A278" s="64"/>
      <c r="B278" s="64"/>
      <c r="C278" s="65" t="s">
        <v>303</v>
      </c>
      <c r="D278" s="65"/>
      <c r="E278" s="65"/>
      <c r="F278" s="65"/>
      <c r="G278" s="65"/>
      <c r="H278" s="65"/>
    </row>
    <row r="279" spans="1:8" ht="15">
      <c r="A279" s="64"/>
      <c r="B279" s="64"/>
      <c r="C279" s="65"/>
      <c r="D279" s="65"/>
      <c r="E279" s="65"/>
      <c r="F279" s="65"/>
      <c r="G279" s="65"/>
      <c r="H279" s="65"/>
    </row>
    <row r="280" spans="1:8" ht="15">
      <c r="A280" s="64"/>
      <c r="B280" s="64"/>
      <c r="C280" s="65"/>
      <c r="D280" s="66" t="s">
        <v>70</v>
      </c>
      <c r="E280" s="66" t="s">
        <v>71</v>
      </c>
      <c r="F280" s="66"/>
      <c r="G280" s="65"/>
      <c r="H280" s="65"/>
    </row>
    <row r="281" spans="1:8" ht="15">
      <c r="A281" s="64"/>
      <c r="B281" s="64"/>
      <c r="C281" s="65"/>
      <c r="D281" s="66" t="s">
        <v>27</v>
      </c>
      <c r="E281" s="66" t="s">
        <v>27</v>
      </c>
      <c r="F281" s="66" t="s">
        <v>33</v>
      </c>
      <c r="G281" s="65"/>
      <c r="H281" s="65"/>
    </row>
    <row r="282" spans="1:8" ht="15">
      <c r="A282" s="64"/>
      <c r="B282" s="64"/>
      <c r="C282" s="65"/>
      <c r="D282" s="69" t="s">
        <v>6</v>
      </c>
      <c r="E282" s="69" t="s">
        <v>6</v>
      </c>
      <c r="F282" s="69" t="s">
        <v>6</v>
      </c>
      <c r="G282" s="65"/>
      <c r="H282" s="65"/>
    </row>
    <row r="283" spans="1:8" ht="15">
      <c r="A283" s="64"/>
      <c r="B283" s="64"/>
      <c r="C283" s="65"/>
      <c r="D283" s="65"/>
      <c r="E283" s="65"/>
      <c r="F283" s="65"/>
      <c r="G283" s="65"/>
      <c r="H283" s="65"/>
    </row>
    <row r="284" spans="1:8" ht="15">
      <c r="A284" s="64"/>
      <c r="B284" s="64"/>
      <c r="C284" s="65" t="s">
        <v>73</v>
      </c>
      <c r="D284" s="68">
        <v>41718</v>
      </c>
      <c r="E284" s="68">
        <v>0</v>
      </c>
      <c r="F284" s="68">
        <f>SUM(D284:E284)</f>
        <v>41718</v>
      </c>
      <c r="G284" s="65"/>
      <c r="H284" s="65"/>
    </row>
    <row r="285" spans="1:8" ht="15">
      <c r="A285" s="64"/>
      <c r="B285" s="64"/>
      <c r="C285" s="65" t="s">
        <v>72</v>
      </c>
      <c r="D285" s="68">
        <v>5656</v>
      </c>
      <c r="E285" s="68">
        <v>55000</v>
      </c>
      <c r="F285" s="68">
        <f>SUM(D285:E285)</f>
        <v>60656</v>
      </c>
      <c r="G285" s="65"/>
      <c r="H285" s="65"/>
    </row>
    <row r="286" spans="1:8" ht="15">
      <c r="A286" s="64"/>
      <c r="B286" s="64"/>
      <c r="C286" s="65"/>
      <c r="D286" s="68"/>
      <c r="E286" s="68"/>
      <c r="F286" s="68"/>
      <c r="G286" s="65"/>
      <c r="H286" s="65"/>
    </row>
    <row r="287" spans="1:8" ht="15.75" thickBot="1">
      <c r="A287" s="64"/>
      <c r="B287" s="64"/>
      <c r="C287" s="65"/>
      <c r="D287" s="90">
        <f>SUM(D284:D285)</f>
        <v>47374</v>
      </c>
      <c r="E287" s="90">
        <f>SUM(E284:E285)</f>
        <v>55000</v>
      </c>
      <c r="F287" s="90">
        <f>SUM(F284:F285)</f>
        <v>102374</v>
      </c>
      <c r="G287" s="65"/>
      <c r="H287" s="65"/>
    </row>
    <row r="288" spans="1:8" ht="15.75" thickTop="1">
      <c r="A288" s="64"/>
      <c r="B288" s="64"/>
      <c r="C288" s="65"/>
      <c r="D288" s="65"/>
      <c r="E288" s="65"/>
      <c r="F288" s="65"/>
      <c r="G288" s="65"/>
      <c r="H288" s="65"/>
    </row>
    <row r="289" spans="1:8" ht="15">
      <c r="A289" s="64"/>
      <c r="B289" s="64"/>
      <c r="C289" s="65"/>
      <c r="D289" s="65"/>
      <c r="E289" s="65"/>
      <c r="F289" s="65"/>
      <c r="G289" s="65"/>
      <c r="H289" s="65"/>
    </row>
    <row r="290" spans="1:8" ht="15">
      <c r="A290" s="83" t="s">
        <v>254</v>
      </c>
      <c r="B290" s="64"/>
      <c r="C290" s="28" t="s">
        <v>74</v>
      </c>
      <c r="D290" s="65"/>
      <c r="E290" s="65"/>
      <c r="F290" s="65"/>
      <c r="G290" s="65"/>
      <c r="H290" s="65"/>
    </row>
    <row r="291" spans="1:8" ht="15">
      <c r="A291" s="64"/>
      <c r="B291" s="64"/>
      <c r="C291" s="65"/>
      <c r="D291" s="65"/>
      <c r="E291" s="65"/>
      <c r="F291" s="65"/>
      <c r="G291" s="65"/>
      <c r="H291" s="65"/>
    </row>
    <row r="292" spans="1:8" ht="15">
      <c r="A292" s="64"/>
      <c r="B292" s="64"/>
      <c r="C292" s="65" t="s">
        <v>149</v>
      </c>
      <c r="D292" s="65"/>
      <c r="E292" s="65"/>
      <c r="F292" s="65"/>
      <c r="G292" s="65"/>
      <c r="H292" s="65"/>
    </row>
    <row r="293" spans="1:8" ht="15">
      <c r="A293" s="64"/>
      <c r="B293" s="64"/>
      <c r="C293" s="65" t="s">
        <v>338</v>
      </c>
      <c r="D293" s="65"/>
      <c r="E293" s="65"/>
      <c r="F293" s="65"/>
      <c r="G293" s="65"/>
      <c r="H293" s="65"/>
    </row>
    <row r="294" spans="1:8" ht="15">
      <c r="A294" s="64"/>
      <c r="B294" s="64"/>
      <c r="C294" s="65" t="s">
        <v>337</v>
      </c>
      <c r="D294" s="65"/>
      <c r="E294" s="65"/>
      <c r="F294" s="65"/>
      <c r="G294" s="65"/>
      <c r="H294" s="65"/>
    </row>
    <row r="295" spans="1:8" ht="15">
      <c r="A295" s="64"/>
      <c r="B295" s="64"/>
      <c r="C295" s="65"/>
      <c r="D295" s="65"/>
      <c r="E295" s="65"/>
      <c r="F295" s="65"/>
      <c r="G295" s="65"/>
      <c r="H295" s="65"/>
    </row>
    <row r="296" spans="1:8" ht="15">
      <c r="A296" s="64"/>
      <c r="B296" s="64"/>
      <c r="C296" s="65"/>
      <c r="D296" s="65"/>
      <c r="E296" s="65"/>
      <c r="F296" s="65"/>
      <c r="G296" s="65"/>
      <c r="H296" s="65"/>
    </row>
    <row r="297" spans="1:8" ht="15">
      <c r="A297" s="72">
        <v>15.11</v>
      </c>
      <c r="B297" s="64"/>
      <c r="C297" s="28" t="s">
        <v>75</v>
      </c>
      <c r="D297" s="65"/>
      <c r="E297" s="65"/>
      <c r="F297" s="65"/>
      <c r="G297" s="65"/>
      <c r="H297" s="65"/>
    </row>
    <row r="298" spans="1:8" ht="15">
      <c r="A298" s="64"/>
      <c r="B298" s="64"/>
      <c r="C298" s="65"/>
      <c r="D298" s="65"/>
      <c r="E298" s="65"/>
      <c r="F298" s="65"/>
      <c r="G298" s="65"/>
      <c r="H298" s="65"/>
    </row>
    <row r="299" spans="1:8" ht="15">
      <c r="A299" s="64"/>
      <c r="B299" s="64"/>
      <c r="C299" s="65" t="s">
        <v>121</v>
      </c>
      <c r="D299" s="65"/>
      <c r="E299" s="65"/>
      <c r="F299" s="65"/>
      <c r="G299" s="65"/>
      <c r="H299" s="65"/>
    </row>
    <row r="300" spans="1:8" ht="15">
      <c r="A300" s="64"/>
      <c r="B300" s="64"/>
      <c r="C300" s="65"/>
      <c r="D300" s="65"/>
      <c r="E300" s="65"/>
      <c r="F300" s="65"/>
      <c r="G300" s="65"/>
      <c r="H300" s="65"/>
    </row>
    <row r="301" spans="1:8" ht="15">
      <c r="A301" s="64"/>
      <c r="B301" s="64"/>
      <c r="C301" s="65"/>
      <c r="D301" s="65"/>
      <c r="E301" s="65"/>
      <c r="F301" s="65"/>
      <c r="G301" s="65"/>
      <c r="H301" s="65"/>
    </row>
    <row r="302" spans="1:8" ht="15">
      <c r="A302" s="72">
        <v>15.12</v>
      </c>
      <c r="B302" s="65"/>
      <c r="C302" s="28" t="s">
        <v>77</v>
      </c>
      <c r="D302" s="65"/>
      <c r="E302" s="65"/>
      <c r="F302" s="65"/>
      <c r="G302" s="65"/>
      <c r="H302" s="65"/>
    </row>
    <row r="303" spans="1:8" ht="15">
      <c r="A303" s="64"/>
      <c r="B303" s="64"/>
      <c r="C303" s="65" t="s">
        <v>145</v>
      </c>
      <c r="D303" s="65"/>
      <c r="E303" s="65"/>
      <c r="F303" s="65"/>
      <c r="G303" s="65"/>
      <c r="H303" s="65"/>
    </row>
    <row r="304" spans="1:8" ht="15">
      <c r="A304" s="64"/>
      <c r="B304" s="64"/>
      <c r="C304" s="65"/>
      <c r="D304" s="65"/>
      <c r="E304" s="65"/>
      <c r="F304" s="65"/>
      <c r="G304" s="65"/>
      <c r="H304" s="65"/>
    </row>
    <row r="305" spans="1:8" ht="15">
      <c r="A305" s="72"/>
      <c r="B305" s="65"/>
      <c r="C305" s="65"/>
      <c r="D305" s="65"/>
      <c r="E305" s="65"/>
      <c r="F305" s="65"/>
      <c r="G305" s="65"/>
      <c r="H305" s="65"/>
    </row>
    <row r="306" spans="1:8" ht="15">
      <c r="A306" s="72">
        <v>15.13</v>
      </c>
      <c r="B306" s="65"/>
      <c r="C306" s="28" t="s">
        <v>102</v>
      </c>
      <c r="D306" s="65"/>
      <c r="E306" s="65"/>
      <c r="F306" s="65"/>
      <c r="G306" s="65"/>
      <c r="H306" s="65"/>
    </row>
    <row r="307" spans="1:8" ht="15">
      <c r="A307" s="72"/>
      <c r="B307" s="65"/>
      <c r="C307" s="28"/>
      <c r="D307" s="65"/>
      <c r="E307" s="73" t="s">
        <v>161</v>
      </c>
      <c r="F307" s="73" t="s">
        <v>131</v>
      </c>
      <c r="G307" s="73" t="s">
        <v>161</v>
      </c>
      <c r="H307" s="73" t="s">
        <v>131</v>
      </c>
    </row>
    <row r="308" spans="1:8" ht="15">
      <c r="A308" s="72"/>
      <c r="B308" s="65"/>
      <c r="C308" s="28"/>
      <c r="D308" s="65"/>
      <c r="E308" s="74" t="s">
        <v>1</v>
      </c>
      <c r="F308" s="74" t="s">
        <v>2</v>
      </c>
      <c r="G308" s="74" t="s">
        <v>4</v>
      </c>
      <c r="H308" s="74" t="s">
        <v>4</v>
      </c>
    </row>
    <row r="309" spans="1:8" ht="15">
      <c r="A309" s="72"/>
      <c r="B309" s="65"/>
      <c r="C309" s="65"/>
      <c r="D309" s="65"/>
      <c r="E309" s="74" t="s">
        <v>3</v>
      </c>
      <c r="F309" s="74" t="s">
        <v>3</v>
      </c>
      <c r="G309" s="74" t="s">
        <v>61</v>
      </c>
      <c r="H309" s="74" t="s">
        <v>61</v>
      </c>
    </row>
    <row r="310" spans="1:8" ht="15">
      <c r="A310" s="72"/>
      <c r="B310" s="65"/>
      <c r="C310" s="65"/>
      <c r="D310" s="65"/>
      <c r="E310" s="75" t="s">
        <v>292</v>
      </c>
      <c r="F310" s="75" t="s">
        <v>293</v>
      </c>
      <c r="G310" s="74" t="s">
        <v>5</v>
      </c>
      <c r="H310" s="74" t="s">
        <v>5</v>
      </c>
    </row>
    <row r="311" spans="1:8" ht="15">
      <c r="A311" s="72"/>
      <c r="B311" s="65"/>
      <c r="C311" s="65"/>
      <c r="D311" s="65"/>
      <c r="E311" s="76" t="s">
        <v>6</v>
      </c>
      <c r="F311" s="76" t="s">
        <v>6</v>
      </c>
      <c r="G311" s="76" t="s">
        <v>6</v>
      </c>
      <c r="H311" s="76" t="s">
        <v>6</v>
      </c>
    </row>
    <row r="312" spans="1:8" ht="15">
      <c r="A312" s="72"/>
      <c r="B312" s="65"/>
      <c r="C312" s="65"/>
      <c r="D312" s="77"/>
      <c r="E312" s="77"/>
      <c r="F312" s="77"/>
      <c r="G312" s="77"/>
      <c r="H312" s="65"/>
    </row>
    <row r="313" spans="1:8" ht="15">
      <c r="A313" s="72"/>
      <c r="B313" s="66" t="s">
        <v>157</v>
      </c>
      <c r="C313" s="70" t="s">
        <v>107</v>
      </c>
      <c r="D313" s="65"/>
      <c r="E313" s="65"/>
      <c r="F313" s="65"/>
      <c r="G313" s="65"/>
      <c r="H313" s="65"/>
    </row>
    <row r="314" spans="1:8" ht="15">
      <c r="A314" s="72"/>
      <c r="B314" s="65"/>
      <c r="C314" s="65" t="s">
        <v>318</v>
      </c>
      <c r="D314" s="65"/>
      <c r="E314" s="78">
        <f>+Income!B36</f>
        <v>-4588</v>
      </c>
      <c r="F314" s="78">
        <f>+Income!C36</f>
        <v>2048</v>
      </c>
      <c r="G314" s="78">
        <f>+Income!D36</f>
        <v>-2206</v>
      </c>
      <c r="H314" s="78">
        <f>+Income!E36</f>
        <v>4411</v>
      </c>
    </row>
    <row r="315" spans="1:8" ht="15">
      <c r="A315" s="72"/>
      <c r="B315" s="65"/>
      <c r="C315" s="65"/>
      <c r="D315" s="65"/>
      <c r="E315" s="78"/>
      <c r="F315" s="78"/>
      <c r="G315" s="78"/>
      <c r="H315" s="78"/>
    </row>
    <row r="316" spans="1:8" ht="15">
      <c r="A316" s="64"/>
      <c r="B316" s="65"/>
      <c r="C316" s="65" t="s">
        <v>146</v>
      </c>
      <c r="D316" s="65"/>
      <c r="E316" s="78">
        <v>84040</v>
      </c>
      <c r="F316" s="78">
        <v>79863</v>
      </c>
      <c r="G316" s="78">
        <v>84040</v>
      </c>
      <c r="H316" s="78">
        <v>79865</v>
      </c>
    </row>
    <row r="317" spans="1:8" ht="15">
      <c r="A317" s="64"/>
      <c r="B317" s="65"/>
      <c r="C317" s="65"/>
      <c r="D317" s="65"/>
      <c r="E317" s="78"/>
      <c r="F317" s="78"/>
      <c r="G317" s="78"/>
      <c r="H317" s="78"/>
    </row>
    <row r="318" spans="1:8" ht="15.75" thickBot="1">
      <c r="A318" s="64"/>
      <c r="B318" s="65"/>
      <c r="C318" s="65" t="s">
        <v>319</v>
      </c>
      <c r="D318" s="65"/>
      <c r="E318" s="84">
        <f>+E314/E316*100</f>
        <v>-5.459305092812946</v>
      </c>
      <c r="F318" s="84">
        <f>+F314/F316*100</f>
        <v>2.56439152047882</v>
      </c>
      <c r="G318" s="84">
        <f>+G314/G316*100</f>
        <v>-2.6249405045216565</v>
      </c>
      <c r="H318" s="84">
        <f>+H314/H316*100</f>
        <v>5.52307018093032</v>
      </c>
    </row>
    <row r="319" spans="1:8" ht="15">
      <c r="A319" s="64"/>
      <c r="B319" s="65"/>
      <c r="C319" s="65"/>
      <c r="D319" s="65"/>
      <c r="E319" s="78"/>
      <c r="F319" s="78"/>
      <c r="G319" s="78"/>
      <c r="H319" s="78"/>
    </row>
    <row r="320" spans="1:8" ht="15">
      <c r="A320" s="64"/>
      <c r="B320" s="65" t="s">
        <v>158</v>
      </c>
      <c r="C320" s="70" t="s">
        <v>159</v>
      </c>
      <c r="D320" s="65"/>
      <c r="E320" s="78"/>
      <c r="F320" s="78"/>
      <c r="G320" s="78"/>
      <c r="H320" s="78"/>
    </row>
    <row r="321" spans="1:8" ht="15">
      <c r="A321" s="64"/>
      <c r="B321" s="65"/>
      <c r="C321" s="65" t="s">
        <v>160</v>
      </c>
      <c r="D321" s="65"/>
      <c r="E321" s="78"/>
      <c r="F321" s="78"/>
      <c r="G321" s="78"/>
      <c r="H321" s="78"/>
    </row>
    <row r="322" spans="1:8" ht="12.75">
      <c r="A322" s="54"/>
      <c r="E322" s="45"/>
      <c r="F322" s="45"/>
      <c r="G322" s="45"/>
      <c r="H322" s="45"/>
    </row>
    <row r="323" spans="5:8" ht="12.75">
      <c r="E323" s="21"/>
      <c r="F323" s="21"/>
      <c r="G323" s="21"/>
      <c r="H323" s="21"/>
    </row>
    <row r="324" spans="2:8" ht="12.75">
      <c r="B324" s="40"/>
      <c r="E324" s="21"/>
      <c r="F324" s="21"/>
      <c r="G324" s="21"/>
      <c r="H324" s="21"/>
    </row>
  </sheetData>
  <mergeCells count="1">
    <mergeCell ref="E98:F98"/>
  </mergeCells>
  <printOptions/>
  <pageMargins left="0.5511811023622047" right="0.29" top="0.62" bottom="0.87" header="0" footer="0"/>
  <pageSetup horizontalDpi="600" verticalDpi="600" orientation="portrait" paperSize="9" scale="74" r:id="rId1"/>
  <rowBreaks count="5" manualBreakCount="5">
    <brk id="64" max="8" man="1"/>
    <brk id="119" max="8" man="1"/>
    <brk id="174" max="8" man="1"/>
    <brk id="235" max="8" man="1"/>
    <brk id="2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user</cp:lastModifiedBy>
  <cp:lastPrinted>2007-05-29T06:36:00Z</cp:lastPrinted>
  <dcterms:created xsi:type="dcterms:W3CDTF">2002-11-22T07:29:43Z</dcterms:created>
  <dcterms:modified xsi:type="dcterms:W3CDTF">2007-05-29T06:36:03Z</dcterms:modified>
  <cp:category/>
  <cp:version/>
  <cp:contentType/>
  <cp:contentStatus/>
</cp:coreProperties>
</file>