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6930" yWindow="810" windowWidth="10125" windowHeight="6240" tabRatio="713" activeTab="4"/>
  </bookViews>
  <sheets>
    <sheet name="I" sheetId="1" r:id="rId1"/>
    <sheet name="II" sheetId="2" r:id="rId2"/>
    <sheet name="III" sheetId="4" r:id="rId3"/>
    <sheet name="IV" sheetId="6" r:id="rId4"/>
    <sheet name="V(note 1-27)" sheetId="1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act1">#REF!</definedName>
    <definedName name="_ACT2">#REF!</definedName>
    <definedName name="_adj1">#REF!</definedName>
    <definedName name="_ADJ2">#REF!</definedName>
    <definedName name="a" localSheetId="2">#REF!</definedName>
    <definedName name="a">#REF!</definedName>
    <definedName name="allot1">#REF!</definedName>
    <definedName name="ALLOT2">#REF!</definedName>
    <definedName name="AUD" localSheetId="2">[1]Rates!$E$8</definedName>
    <definedName name="AUD">[2]Rates!$E$8</definedName>
    <definedName name="b" localSheetId="2">'[3]Bal Sheet'!#REF!</definedName>
    <definedName name="b">'[4]Bal Sheet'!#REF!</definedName>
    <definedName name="BA">#REF!</definedName>
    <definedName name="BS" localSheetId="2">#REF!</definedName>
    <definedName name="BS">#REF!</definedName>
    <definedName name="CREDITOR" localSheetId="2">#REF!</definedName>
    <definedName name="CREDITOR">#REF!</definedName>
    <definedName name="creditors" localSheetId="2">#REF!</definedName>
    <definedName name="creditors">#REF!</definedName>
    <definedName name="_xlnm.Criteria">#REF!</definedName>
    <definedName name="d" localSheetId="2">#REF!</definedName>
    <definedName name="d">#REF!</definedName>
    <definedName name="_xlnm.Database">#REF!</definedName>
    <definedName name="DEBTOR" localSheetId="2">#REF!</definedName>
    <definedName name="DEBTOR">#REF!</definedName>
    <definedName name="_xlnm.Extract">#REF!</definedName>
    <definedName name="FA">#REF!</definedName>
    <definedName name="heading" localSheetId="2">#REF!</definedName>
    <definedName name="heading">#REF!</definedName>
    <definedName name="HK" localSheetId="2">[1]Rates!$E$4</definedName>
    <definedName name="HK">[2]Rates!$E$4</definedName>
    <definedName name="IDR" localSheetId="2">[1]Rates!$E$10</definedName>
    <definedName name="IDR">[2]Rates!$E$10</definedName>
    <definedName name="INPUTGRID">#REF!</definedName>
    <definedName name="LASTCOLUMNCELL">#REF!</definedName>
    <definedName name="LL">#REF!</definedName>
    <definedName name="M" localSheetId="2">[5]Rates!$E$4</definedName>
    <definedName name="M">[6]Rates!$E$4</definedName>
    <definedName name="n">'[7]Bal Sheet'!$L$4</definedName>
    <definedName name="PARTNERS_INITIALS">#REF!</definedName>
    <definedName name="PBT">#REF!</definedName>
    <definedName name="PL" localSheetId="2">#REF!</definedName>
    <definedName name="PL">#REF!</definedName>
    <definedName name="PPE" localSheetId="2">#REF!</definedName>
    <definedName name="PPE">#REF!</definedName>
    <definedName name="_xlnm.Print_Area" localSheetId="0">I!$A$1:$I$81</definedName>
    <definedName name="_xlnm.Print_Area" localSheetId="1">II!$A$1:$H$69</definedName>
    <definedName name="_xlnm.Print_Area" localSheetId="2">III!$A$1:$O$41</definedName>
    <definedName name="_xlnm.Print_Area" localSheetId="3">IV!$A$1:$F$58</definedName>
    <definedName name="_xlnm.Print_Area" localSheetId="4">'V(note 1-27)'!$A$1:$J$369</definedName>
    <definedName name="_xlnm.Print_Area">#REF!</definedName>
    <definedName name="Print_Area_MI">#REF!</definedName>
    <definedName name="_xlnm.Print_Titles">#N/A</definedName>
    <definedName name="RMB" localSheetId="2">[1]Rates!$E$12</definedName>
    <definedName name="RMB">[2]Rates!$E$12</definedName>
    <definedName name="SERI_SELANGIN_SDN_BHD" localSheetId="2">#REF!</definedName>
    <definedName name="SERI_SELANGIN_SDN_BHD">#REF!</definedName>
    <definedName name="TAX" localSheetId="2">'[8]notes-acc'!#REF!</definedName>
    <definedName name="TAX">'[9]notes-acc'!#REF!</definedName>
    <definedName name="Text">[10]OPI!#REF!</definedName>
    <definedName name="Title">#REF!</definedName>
    <definedName name="Title1">#REF!</definedName>
    <definedName name="TOTALS">#REF!</definedName>
    <definedName name="u" localSheetId="2">'[11]Bal Sheet'!$N$4</definedName>
    <definedName name="u">'[12]Bal Sheet'!$N$4</definedName>
    <definedName name="VALID1234">#REF!,#REF!</definedName>
    <definedName name="x" localSheetId="2">'[11]Bal Sheet'!$L$4</definedName>
    <definedName name="x">'[12]Bal Sheet'!$L$4</definedName>
    <definedName name="y" localSheetId="2">'[11]Bal Sheet'!$N$4</definedName>
    <definedName name="y">'[12]Bal Sheet'!$N$4</definedName>
    <definedName name="z" localSheetId="2">'[11]Bal Sheet'!$L$4</definedName>
    <definedName name="z">'[12]Bal Sheet'!$L$4</definedName>
  </definedNames>
  <calcPr calcId="124519"/>
</workbook>
</file>

<file path=xl/calcChain.xml><?xml version="1.0" encoding="utf-8"?>
<calcChain xmlns="http://schemas.openxmlformats.org/spreadsheetml/2006/main">
  <c r="J149" i="14"/>
  <c r="F129"/>
  <c r="F133" s="1"/>
  <c r="G129"/>
  <c r="G133" s="1"/>
  <c r="H129"/>
  <c r="H133" s="1"/>
  <c r="E129"/>
  <c r="E133" s="1"/>
  <c r="G146"/>
  <c r="G150" s="1"/>
  <c r="H146"/>
  <c r="H150" s="1"/>
  <c r="F146"/>
  <c r="F150" s="1"/>
  <c r="E146"/>
  <c r="E150" s="1"/>
  <c r="G38" i="2" l="1"/>
  <c r="G42" s="1"/>
  <c r="G44" s="1"/>
  <c r="E38"/>
  <c r="E42" s="1"/>
  <c r="E44" s="1"/>
  <c r="J151" i="14"/>
  <c r="J144"/>
  <c r="J146" s="1"/>
  <c r="J150" s="1"/>
  <c r="I141"/>
  <c r="H141"/>
  <c r="G141"/>
  <c r="F141"/>
  <c r="E141"/>
  <c r="J139"/>
  <c r="J141" s="1"/>
  <c r="A53" i="6"/>
  <c r="D18"/>
  <c r="D46"/>
  <c r="E9" i="2"/>
  <c r="J183" i="14"/>
  <c r="I183" s="1"/>
  <c r="G20" i="1"/>
  <c r="G25"/>
  <c r="C18"/>
  <c r="C19"/>
  <c r="C21"/>
  <c r="C22"/>
  <c r="C23"/>
  <c r="C24"/>
  <c r="C27"/>
  <c r="C28"/>
  <c r="C35"/>
  <c r="H321" i="14"/>
  <c r="H336" s="1"/>
  <c r="J336" s="1"/>
  <c r="G321"/>
  <c r="G336" s="1"/>
  <c r="I336" s="1"/>
  <c r="I342"/>
  <c r="K209"/>
  <c r="K210" s="1"/>
  <c r="K213"/>
  <c r="K212"/>
  <c r="L212" s="1"/>
  <c r="J308"/>
  <c r="J312" s="1"/>
  <c r="J314" s="1"/>
  <c r="H308"/>
  <c r="H312" s="1"/>
  <c r="H314" s="1"/>
  <c r="H236"/>
  <c r="J236" s="1"/>
  <c r="G236"/>
  <c r="I236" s="1"/>
  <c r="I231"/>
  <c r="G231"/>
  <c r="C231"/>
  <c r="K244"/>
  <c r="I244"/>
  <c r="J244"/>
  <c r="H244"/>
  <c r="G243"/>
  <c r="G242"/>
  <c r="G240"/>
  <c r="G239"/>
  <c r="G238"/>
  <c r="B231"/>
  <c r="H199"/>
  <c r="J199" s="1"/>
  <c r="H198"/>
  <c r="J134"/>
  <c r="J132"/>
  <c r="J131"/>
  <c r="J130"/>
  <c r="J127"/>
  <c r="J129" s="1"/>
  <c r="I124"/>
  <c r="H124"/>
  <c r="G124"/>
  <c r="F124"/>
  <c r="E124"/>
  <c r="J122"/>
  <c r="J124" s="1"/>
  <c r="A1"/>
  <c r="F14" i="6"/>
  <c r="D14"/>
  <c r="I12" i="1"/>
  <c r="F12" i="6"/>
  <c r="G12" i="1"/>
  <c r="D12" i="6"/>
  <c r="A4"/>
  <c r="A4" i="4"/>
  <c r="E11" i="2"/>
  <c r="G11"/>
  <c r="G9"/>
  <c r="A1"/>
  <c r="I65" i="1"/>
  <c r="G65"/>
  <c r="E65"/>
  <c r="C65"/>
  <c r="C60"/>
  <c r="F60"/>
  <c r="G60"/>
  <c r="A60"/>
  <c r="A55"/>
  <c r="C63"/>
  <c r="E63"/>
  <c r="G63"/>
  <c r="I63"/>
  <c r="D67"/>
  <c r="E20"/>
  <c r="E26" s="1"/>
  <c r="E29" s="1"/>
  <c r="E67" s="1"/>
  <c r="E69" s="1"/>
  <c r="F67"/>
  <c r="H67"/>
  <c r="I20"/>
  <c r="I26" s="1"/>
  <c r="I25"/>
  <c r="G24" i="4"/>
  <c r="G26" s="1"/>
  <c r="I43" i="1"/>
  <c r="E43"/>
  <c r="D19" i="6"/>
  <c r="D20"/>
  <c r="D24" s="1"/>
  <c r="D31"/>
  <c r="D40"/>
  <c r="K29" i="4"/>
  <c r="O29" s="1"/>
  <c r="K32"/>
  <c r="O32" s="1"/>
  <c r="C34"/>
  <c r="C21" s="1"/>
  <c r="E34"/>
  <c r="G34"/>
  <c r="I34"/>
  <c r="K41" i="2" s="1"/>
  <c r="L41" s="1"/>
  <c r="M34" i="4"/>
  <c r="M24"/>
  <c r="M26" s="1"/>
  <c r="G73" i="1"/>
  <c r="G65" i="2"/>
  <c r="C73" i="1"/>
  <c r="J18"/>
  <c r="L18" s="1"/>
  <c r="L20"/>
  <c r="E21" i="4"/>
  <c r="E26" s="1"/>
  <c r="E58" i="2"/>
  <c r="E50"/>
  <c r="E21"/>
  <c r="F31" i="6"/>
  <c r="D26" i="1"/>
  <c r="F26"/>
  <c r="M20"/>
  <c r="H26"/>
  <c r="M21"/>
  <c r="G58" i="2"/>
  <c r="G50"/>
  <c r="G30"/>
  <c r="G21"/>
  <c r="G32" s="1"/>
  <c r="F20" i="6"/>
  <c r="F24" s="1"/>
  <c r="F40"/>
  <c r="J21" i="1"/>
  <c r="I36"/>
  <c r="E36"/>
  <c r="E30" i="2"/>
  <c r="E32" s="1"/>
  <c r="C20" i="1"/>
  <c r="C26" s="1"/>
  <c r="C29" s="1"/>
  <c r="G26"/>
  <c r="J27" s="1"/>
  <c r="G29" l="1"/>
  <c r="G67" s="1"/>
  <c r="O34" i="4"/>
  <c r="I321" i="14"/>
  <c r="J133"/>
  <c r="J135" s="1"/>
  <c r="L244"/>
  <c r="A107"/>
  <c r="A163"/>
  <c r="G244"/>
  <c r="J152"/>
  <c r="A221"/>
  <c r="A275" s="1"/>
  <c r="A347" s="1"/>
  <c r="D45" i="6"/>
  <c r="D47" s="1"/>
  <c r="D51" s="1"/>
  <c r="D53" s="1"/>
  <c r="F45"/>
  <c r="F47" s="1"/>
  <c r="F51" s="1"/>
  <c r="F53" s="1"/>
  <c r="K21" i="4"/>
  <c r="O21" s="1"/>
  <c r="C26"/>
  <c r="K34"/>
  <c r="E60" i="2"/>
  <c r="G60"/>
  <c r="E62"/>
  <c r="K64" s="1"/>
  <c r="G62"/>
  <c r="L64" s="1"/>
  <c r="G68" i="1"/>
  <c r="C68" s="1"/>
  <c r="A53" i="14"/>
  <c r="L27" i="1"/>
  <c r="I29"/>
  <c r="I67" s="1"/>
  <c r="G34"/>
  <c r="I339" i="14" s="1"/>
  <c r="I345" s="1"/>
  <c r="J20" i="1"/>
  <c r="J321" i="14"/>
  <c r="C34" i="1"/>
  <c r="G339" i="14" s="1"/>
  <c r="G345" s="1"/>
  <c r="C67" i="1"/>
  <c r="I69"/>
  <c r="I72" s="1"/>
  <c r="G36"/>
  <c r="E72"/>
  <c r="E74" s="1"/>
  <c r="E65" i="2"/>
  <c r="G43" i="1"/>
  <c r="G69" l="1"/>
  <c r="G72" s="1"/>
  <c r="K24" i="4" s="1"/>
  <c r="O24" s="1"/>
  <c r="C69" i="1"/>
  <c r="C72" s="1"/>
  <c r="C74" s="1"/>
  <c r="C43"/>
  <c r="C36"/>
  <c r="G74"/>
  <c r="L72"/>
  <c r="I74"/>
  <c r="K26" i="4" l="1"/>
  <c r="I24"/>
  <c r="I26" s="1"/>
  <c r="K42" i="2" s="1"/>
  <c r="O26" i="4"/>
  <c r="P26" s="1"/>
  <c r="P23"/>
</calcChain>
</file>

<file path=xl/comments1.xml><?xml version="1.0" encoding="utf-8"?>
<comments xmlns="http://schemas.openxmlformats.org/spreadsheetml/2006/main">
  <authors>
    <author>erina.othman</author>
  </authors>
  <commentList>
    <comment ref="C181" authorId="0">
      <text>
        <r>
          <rPr>
            <b/>
            <sz val="8"/>
            <color indexed="81"/>
            <rFont val="Tahoma"/>
            <family val="2"/>
          </rPr>
          <t>NBV</t>
        </r>
        <r>
          <rPr>
            <sz val="8"/>
            <color indexed="81"/>
            <rFont val="Tahoma"/>
            <family val="2"/>
          </rPr>
          <t xml:space="preserve">
</t>
        </r>
      </text>
    </comment>
  </commentList>
</comments>
</file>

<file path=xl/sharedStrings.xml><?xml version="1.0" encoding="utf-8"?>
<sst xmlns="http://schemas.openxmlformats.org/spreadsheetml/2006/main" count="458" uniqueCount="378">
  <si>
    <t>quarter</t>
  </si>
  <si>
    <t>RM'000</t>
  </si>
  <si>
    <t>Revenue</t>
  </si>
  <si>
    <t>Cost of sales</t>
  </si>
  <si>
    <t>Gross profit</t>
  </si>
  <si>
    <t>Other income</t>
  </si>
  <si>
    <t>[from continuing operations]*</t>
  </si>
  <si>
    <t xml:space="preserve">provision for preference dividend, </t>
  </si>
  <si>
    <t>if any]*#@ (Note 31):-</t>
  </si>
  <si>
    <t>Audited</t>
  </si>
  <si>
    <t>RM’000</t>
  </si>
  <si>
    <t>ASSETS</t>
  </si>
  <si>
    <t>Non-current assets</t>
  </si>
  <si>
    <t>Property, plant and equipment</t>
  </si>
  <si>
    <t>Goodwill</t>
  </si>
  <si>
    <t>Investment in associates</t>
  </si>
  <si>
    <t>Deferred tax assets</t>
  </si>
  <si>
    <t>Current assets</t>
  </si>
  <si>
    <t>Receivables</t>
  </si>
  <si>
    <t xml:space="preserve">Cash, bank balances and deposits </t>
  </si>
  <si>
    <t>Attributable to:</t>
  </si>
  <si>
    <t>EQUITY AND LIABILITIES</t>
  </si>
  <si>
    <t>Share capital</t>
  </si>
  <si>
    <t>Reserves</t>
  </si>
  <si>
    <t xml:space="preserve">   Share premium</t>
  </si>
  <si>
    <t>Total equity</t>
  </si>
  <si>
    <t xml:space="preserve">Non-current liabilities </t>
  </si>
  <si>
    <t>Long term borrowings</t>
  </si>
  <si>
    <t>Deferred tax liabilities</t>
  </si>
  <si>
    <t>Accounting policies and methods of computation</t>
  </si>
  <si>
    <t>Current liabilities</t>
  </si>
  <si>
    <t>Payables</t>
  </si>
  <si>
    <t>Short term borrowings</t>
  </si>
  <si>
    <t>Total liabilities</t>
  </si>
  <si>
    <t>Share</t>
  </si>
  <si>
    <t>Equity</t>
  </si>
  <si>
    <t>Operating Activities</t>
  </si>
  <si>
    <t>Income taxes paid</t>
  </si>
  <si>
    <t>Investing Activities</t>
  </si>
  <si>
    <t>Financing Activities</t>
  </si>
  <si>
    <t>Effects of exchange rate changes</t>
  </si>
  <si>
    <t>Premium</t>
  </si>
  <si>
    <t>Seasonal or cyclical factors</t>
  </si>
  <si>
    <t>Unusual items due to their nature, size or incidence</t>
  </si>
  <si>
    <t>Material changes in estimates used</t>
  </si>
  <si>
    <t>Debt and equity securities</t>
  </si>
  <si>
    <t>11.</t>
  </si>
  <si>
    <t>Total acquisitions of property, plant and equipment</t>
  </si>
  <si>
    <t xml:space="preserve">Prospects </t>
  </si>
  <si>
    <t>By Order of the Board</t>
  </si>
  <si>
    <t>Share of results of joint ventures</t>
  </si>
  <si>
    <t xml:space="preserve">on (n) above [after deducting any </t>
  </si>
  <si>
    <t>Interests</t>
  </si>
  <si>
    <t>-IDR</t>
  </si>
  <si>
    <t>Amount due to immediate holding company</t>
  </si>
  <si>
    <t>Prepaid lease payment</t>
  </si>
  <si>
    <t>Tax recoverable</t>
  </si>
  <si>
    <t>operations</t>
  </si>
  <si>
    <t>Amounts due from related companies</t>
  </si>
  <si>
    <t xml:space="preserve">Interest paid </t>
  </si>
  <si>
    <t xml:space="preserve">Interest received </t>
  </si>
  <si>
    <t>Purchase of property, plant and equipment</t>
  </si>
  <si>
    <t>Proceeds from disposal of property, plant and equipment</t>
  </si>
  <si>
    <t>Repayment of term loan</t>
  </si>
  <si>
    <t>Term loan interest paid</t>
  </si>
  <si>
    <t>Net cash used in financing activities</t>
  </si>
  <si>
    <t xml:space="preserve">   Retained profits</t>
  </si>
  <si>
    <t>Acquisitions and disposals of property,  plant and equipment</t>
  </si>
  <si>
    <t>Redemption of Murabahah Commercial Papers</t>
  </si>
  <si>
    <t>Kuala Lumpur</t>
  </si>
  <si>
    <t>products</t>
  </si>
  <si>
    <t xml:space="preserve">   Other reserves</t>
  </si>
  <si>
    <t>Elimination</t>
  </si>
  <si>
    <t>Total revenue</t>
  </si>
  <si>
    <t>Segment results</t>
  </si>
  <si>
    <t>Results</t>
  </si>
  <si>
    <t>Share of results of associate</t>
  </si>
  <si>
    <t>Interest expense</t>
  </si>
  <si>
    <t>Interest income</t>
  </si>
  <si>
    <t xml:space="preserve">As at </t>
  </si>
  <si>
    <t xml:space="preserve">Inventories </t>
  </si>
  <si>
    <t>Provision for defined benefit plan</t>
  </si>
  <si>
    <t>Minority interests</t>
  </si>
  <si>
    <t xml:space="preserve">Minority interests </t>
  </si>
  <si>
    <t>Minority</t>
  </si>
  <si>
    <t>Capital</t>
  </si>
  <si>
    <t>Amounts due to associates</t>
  </si>
  <si>
    <t>Operating segments</t>
  </si>
  <si>
    <t>Authorised but not contracted for:</t>
  </si>
  <si>
    <t>Current tax</t>
  </si>
  <si>
    <t>Deferred tax</t>
  </si>
  <si>
    <t>Redemption of Murabahah Medium Term Notes</t>
  </si>
  <si>
    <t>Proceeds from disposal of non-current assets held for sale</t>
  </si>
  <si>
    <t>Deposit for disposal of non-current assets held for sale</t>
  </si>
  <si>
    <t>Zakat</t>
  </si>
  <si>
    <t xml:space="preserve">Dividend paid </t>
  </si>
  <si>
    <t>Amounts due from associates</t>
  </si>
  <si>
    <t>institution increased by RM6m</t>
  </si>
  <si>
    <t>Tuanku Mizan increased by RM4m</t>
  </si>
  <si>
    <t>Unaudited</t>
  </si>
  <si>
    <t>Total disposals of property, plant and equipment</t>
  </si>
  <si>
    <t>Balance as at 31 March 2011</t>
  </si>
  <si>
    <t>Profit for the period</t>
  </si>
  <si>
    <t>Balance as at 31 March 2010</t>
  </si>
  <si>
    <t>Net cash used in operating activities</t>
  </si>
  <si>
    <t>Net cash used in investing activities</t>
  </si>
  <si>
    <t>Drawdown of short term borrowings</t>
  </si>
  <si>
    <t>Audit report in respect of the 2010 financial statements</t>
  </si>
  <si>
    <t>[ Date ]</t>
  </si>
  <si>
    <t xml:space="preserve">Economic profit </t>
  </si>
  <si>
    <t>Total retained profits of the Group and its subsidiaries:</t>
  </si>
  <si>
    <t>- realised profits</t>
  </si>
  <si>
    <t>- unrealised (loss)/ profits</t>
  </si>
  <si>
    <t>Total share of retained profits from associated companies:</t>
  </si>
  <si>
    <t>Less: Consolidation adjustments</t>
  </si>
  <si>
    <t>Total Group retained profits as per consolidated accounts</t>
  </si>
  <si>
    <t xml:space="preserve">As at end </t>
  </si>
  <si>
    <t xml:space="preserve">of current </t>
  </si>
  <si>
    <t>preceding</t>
  </si>
  <si>
    <t xml:space="preserve">financial </t>
  </si>
  <si>
    <t>year end</t>
  </si>
  <si>
    <t>- unrealised profits/ (loss)</t>
  </si>
  <si>
    <t>Total profit on disposal</t>
  </si>
  <si>
    <t xml:space="preserve">Other intangible asset </t>
  </si>
  <si>
    <t>Dividends</t>
  </si>
  <si>
    <t xml:space="preserve">   RM'000</t>
  </si>
  <si>
    <t xml:space="preserve">     RM'000</t>
  </si>
  <si>
    <t xml:space="preserve">      RM'000</t>
  </si>
  <si>
    <t xml:space="preserve">       RM'000</t>
  </si>
  <si>
    <t xml:space="preserve">            RM'000</t>
  </si>
  <si>
    <t xml:space="preserve">                   Audited</t>
  </si>
  <si>
    <t xml:space="preserve"> RM'000</t>
  </si>
  <si>
    <t xml:space="preserve">  RM'000</t>
  </si>
  <si>
    <t xml:space="preserve">           Profits </t>
  </si>
  <si>
    <t xml:space="preserve">      Total</t>
  </si>
  <si>
    <t xml:space="preserve">     Total</t>
  </si>
  <si>
    <t>annual period</t>
  </si>
  <si>
    <t>Related Party Disclosures</t>
  </si>
  <si>
    <t>1 January 2012</t>
  </si>
  <si>
    <t>1 July 2011</t>
  </si>
  <si>
    <t xml:space="preserve">  Medical </t>
  </si>
  <si>
    <t xml:space="preserve">              RM'000</t>
  </si>
  <si>
    <t xml:space="preserve">         RM'000</t>
  </si>
  <si>
    <t xml:space="preserve">        RM'000</t>
  </si>
  <si>
    <t>For the quarter ended 31 March 2011</t>
  </si>
  <si>
    <t>Current Period</t>
  </si>
  <si>
    <t>Cumulative Period</t>
  </si>
  <si>
    <t>Pharmaniaga Berhad (467709-M)</t>
  </si>
  <si>
    <t xml:space="preserve"> </t>
  </si>
  <si>
    <t>UNAUDITED CONDENSED CONSOLIDATED STATEMENT OF COMPREHENSIVE INCOME</t>
  </si>
  <si>
    <t>UNAUDITED CONDENSED CONSOLIDATED STATEMENT OF FINANCIAL POSITION</t>
  </si>
  <si>
    <t>As at 31 March 2011</t>
  </si>
  <si>
    <t>31 December</t>
  </si>
  <si>
    <t>TOTAL ASSETS</t>
  </si>
  <si>
    <t>Shareholders' equity</t>
  </si>
  <si>
    <t>TOTAL EQUITY AND LIABILITIES</t>
  </si>
  <si>
    <t xml:space="preserve">Total comprehensive income for </t>
  </si>
  <si>
    <t>the period</t>
  </si>
  <si>
    <t>For the year ended 31 March 2011</t>
  </si>
  <si>
    <t>NOTES TO THE UNAUDITED CONDENSED CONSOLIDATED INTERIM FINANCIAL STATEMENTS</t>
  </si>
  <si>
    <t>RM million</t>
  </si>
  <si>
    <t xml:space="preserve">    RM'000</t>
  </si>
  <si>
    <t xml:space="preserve">    Current</t>
  </si>
  <si>
    <t xml:space="preserve">      period</t>
  </si>
  <si>
    <t>Earnings per share - sen</t>
  </si>
  <si>
    <t xml:space="preserve">Basic </t>
  </si>
  <si>
    <t xml:space="preserve">Cumulative </t>
  </si>
  <si>
    <t xml:space="preserve">Weighted average number of ordinary </t>
  </si>
  <si>
    <t>Basic earnings per share (sen)</t>
  </si>
  <si>
    <t xml:space="preserve">    shares  in issue (‘000)</t>
  </si>
  <si>
    <t>beginning on</t>
  </si>
  <si>
    <t xml:space="preserve"> or after</t>
  </si>
  <si>
    <t xml:space="preserve">Other </t>
  </si>
  <si>
    <t>Effective for</t>
  </si>
  <si>
    <t xml:space="preserve">       period</t>
  </si>
  <si>
    <t>SHARIFAH MALEK (LS00448)</t>
  </si>
  <si>
    <t>YANTI IRWANI ABU HASSAN (MACS01349)</t>
  </si>
  <si>
    <t>Joint Secretaries</t>
  </si>
  <si>
    <t xml:space="preserve">  -  Malaysian income tax</t>
  </si>
  <si>
    <t xml:space="preserve">  -  Foreign income tax</t>
  </si>
  <si>
    <t xml:space="preserve">  -  over provision in prior years</t>
  </si>
  <si>
    <t xml:space="preserve">  -  reversal of net temporary differences</t>
  </si>
  <si>
    <t xml:space="preserve">  -  under provision in prior years</t>
  </si>
  <si>
    <t>The Unaudited Condensed Consolidated Statement of Comprehensive Income should be read in conjunction with the Audited Financial Statements for the year ended 31 December 2010.</t>
  </si>
  <si>
    <t>Shareholders of the Company</t>
  </si>
  <si>
    <t>The Unaudited Condensed Consolidated Statement of Financial Position should be read in conjunction with the Audited Financial Statements for the year ended 31 December 2010.</t>
  </si>
  <si>
    <t xml:space="preserve">              Retained</t>
  </si>
  <si>
    <t>The Unaudited Condensed Consolidated Statement of Cash Flows should be read in conjunction with the Audited Financial Statements for the year ended 31 December 2010.</t>
  </si>
  <si>
    <t>Part A - Explanatory Notes Pursuant to FRS 134</t>
  </si>
  <si>
    <t>A1.</t>
  </si>
  <si>
    <t>A2.</t>
  </si>
  <si>
    <t>Changes in Accounting Policies</t>
  </si>
  <si>
    <t>A2.1 Adoption of FRSs, Amendments to FRSs and IC Interpretations</t>
  </si>
  <si>
    <t>Changes in Accounting Policies (cont'd)</t>
  </si>
  <si>
    <t>A3.</t>
  </si>
  <si>
    <t xml:space="preserve">        FRS, IC Interpretation and Amendments to IC Interpretation  </t>
  </si>
  <si>
    <t xml:space="preserve">        FRS 124</t>
  </si>
  <si>
    <t xml:space="preserve">        IC Interpretation 19</t>
  </si>
  <si>
    <t>The audit report on the Group’s financial statements for the financial year ended 31 December 2010 was not qualified.</t>
  </si>
  <si>
    <t>A4.</t>
  </si>
  <si>
    <t>The Group’s operations are not subject to any significant seasonal or cyclical factors.</t>
  </si>
  <si>
    <t>A5.</t>
  </si>
  <si>
    <t>There were no items affecting assets, liabilities, equity, net income, or cashflows that were unusual because of their nature, size or incidence in the current period.</t>
  </si>
  <si>
    <t>A6.</t>
  </si>
  <si>
    <t>(ii) There were no dividends paid during the current financial period.</t>
  </si>
  <si>
    <t>The Group's effective tax rate for the period is 28%, which is higher than the statutory tax rate of 25% principally due to certain expenses which were not deductible for tax purposes.</t>
  </si>
  <si>
    <t>There were no disposals of unquoted investments and/or properties in the current period.</t>
  </si>
  <si>
    <t>The Group does not have any investment in quoted securities.</t>
  </si>
  <si>
    <t>Total comprehensive income for the period</t>
  </si>
  <si>
    <t>Equity attributable to equity holders of the Company</t>
  </si>
  <si>
    <t>Attributable to shareholders of the Company</t>
  </si>
  <si>
    <t>NET ASSET PER SHARE - RM</t>
  </si>
  <si>
    <t>UNAUDITED CONDENSED CONSOLIDATED STATEMENT OF CHANGES IN EQUITY</t>
  </si>
  <si>
    <t>The Unaudited Condensed Consolidated Statement of Changes in Equity should be read in conjunction with the Audited Financial Statements for the year ended 31 December 2010.</t>
  </si>
  <si>
    <t>Net change in cash and cash equivalents</t>
  </si>
  <si>
    <t>Analysis of cash and cash equivalents</t>
  </si>
  <si>
    <t>UNAUDITED CONDENSED CONSOLIDATED STATEMENT OF CASH FLOWS</t>
  </si>
  <si>
    <t>Basis of Preparation</t>
  </si>
  <si>
    <t>NOTES TO THE UNAUDITED CONDENSED CONSOLIDATED INTERIM FINANCIAL STATEMENTS (CONT'D)</t>
  </si>
  <si>
    <t>A7.</t>
  </si>
  <si>
    <t>A8.</t>
  </si>
  <si>
    <t>A9.</t>
  </si>
  <si>
    <t>Operating segment information for the cumulative period is as follows:</t>
  </si>
  <si>
    <t>External revenue</t>
  </si>
  <si>
    <t>A10.</t>
  </si>
  <si>
    <t>A11.</t>
  </si>
  <si>
    <t>A12.</t>
  </si>
  <si>
    <t>A13.</t>
  </si>
  <si>
    <t>Part B - Explanatory Notes Pursuant to Appendix 9B of the Listing Requirements of Bursa Malaysia</t>
  </si>
  <si>
    <t>Subsequent Event</t>
  </si>
  <si>
    <t>Changes in the Composition of the Group</t>
  </si>
  <si>
    <t xml:space="preserve">Contingent Liabilities </t>
  </si>
  <si>
    <t xml:space="preserve">Capital Commitments </t>
  </si>
  <si>
    <t>Income Tax</t>
  </si>
  <si>
    <t>Disposal of Unquoted Investments and/or Properties</t>
  </si>
  <si>
    <t>B16.</t>
  </si>
  <si>
    <t>Investments in Quoted Securities</t>
  </si>
  <si>
    <t>B17.</t>
  </si>
  <si>
    <t>Corporate Proposals</t>
  </si>
  <si>
    <t xml:space="preserve">On 11 June 2010, UEM Group Berhad (“UEM”) had entered into a Conditional Share Sale and Purchase Agreement (“SPA”) with Boustead Holdings Berhad (“BHB”) with respect to the proposed acquisition by BHB of UEM’s entire equity interest in Pharmaniaga. BHB had on 25 March 2011, announced that BHB and UEM has mutually agreed that the SPA is deemed completed.  Accordingly, BHB is now the Company's holding company.
Pharmaniaga had on 17 March 2011, received a notice of mandatory take-over offer dated 17 March 2011 (“Notice”) in accordance with the Malaysian Code on Take-Overs and Mergers, 2010 (“Code”) from Affin Investment Bank Berhad on behalf of BHB for all the remaining ordinary shares of RM1.00 each in Pharmaniaga (“Pharmaniaga Shares”) that are not already owned by BHB and its person(s) acting in concert (“Offer Shares”) for a cash offer price of RM5.75 per Offer Share (“Offer”).                       
                                                                                                                                                                                               Pharmaniaga made an announcement on 26 April 2011 that BHB had received valid acceptances for 11,135,609 Offer Shares representing 10.41% of the issued and paid-up share capital of Pharmaniaga. Consequently, BHB now holds a total of 104,634,211 Pharmaniaga Shares, representing 97.81% of Pharmaniaga’s issued and paid-up share capital and the public shareholding spread of Pharmaniaga is below 10% of the total listed Pharmaniaga Shares. BHB intents to maintain the listing status of Pharmaniaga.
</t>
  </si>
  <si>
    <t>B18.</t>
  </si>
  <si>
    <t>Borrowings and Debt Securities - Unsecured</t>
  </si>
  <si>
    <t>B19.</t>
  </si>
  <si>
    <t>Realised and Unrealised Profits of the Group</t>
  </si>
  <si>
    <t>The retained profits as at 31 March 2011 is analysed as follows:</t>
  </si>
  <si>
    <t>B20.</t>
  </si>
  <si>
    <t>Material Litigation</t>
  </si>
  <si>
    <t xml:space="preserve">In the case referred to in Note 36 of the 2010 Audited Financial Statements, the Court has fixed the matter for case management on the appeal by Safri on 2 June 2011. </t>
  </si>
  <si>
    <t>B21.</t>
  </si>
  <si>
    <t>Comparison Between the Current Quarter and the Immediate Preceding Quarter</t>
  </si>
  <si>
    <t>B22.</t>
  </si>
  <si>
    <t>B23.</t>
  </si>
  <si>
    <t>Economic Profit (“EP”) Statement</t>
  </si>
  <si>
    <t>B24.</t>
  </si>
  <si>
    <t>B25.</t>
  </si>
  <si>
    <t>Profit Forecast</t>
  </si>
  <si>
    <t>No commentary is made on any variance between actual profit from forecast profit, as it does not apply to the Group.</t>
  </si>
  <si>
    <t>B26.</t>
  </si>
  <si>
    <t>Earnings Per Share (“EPS”)</t>
  </si>
  <si>
    <t>Profit attributable to shareholders of the Company</t>
  </si>
  <si>
    <t>B27.</t>
  </si>
  <si>
    <t>Authorised for Issue</t>
  </si>
  <si>
    <t>Extinguishing Financial Liabilities with  Equity Instruments</t>
  </si>
  <si>
    <t xml:space="preserve">        Amendments to IC </t>
  </si>
  <si>
    <t xml:space="preserve">           Interpretation 14</t>
  </si>
  <si>
    <t>Prepayments of a Minimum Funding Requirement</t>
  </si>
  <si>
    <t>The significant accounting policies adopted are consistent with those of the audited financial statements for the year ended 31 December 2010, except for the adoption of the following new Financial Reporting Standards (FRSs), Amendments to FRSs and IC Interpretations which are applicable for the Group's financial period beginning 1 January 2011.</t>
  </si>
  <si>
    <t xml:space="preserve">Authorised and </t>
  </si>
  <si>
    <t>contracted for</t>
  </si>
  <si>
    <t xml:space="preserve">Authorised </t>
  </si>
  <si>
    <t xml:space="preserve">but not </t>
  </si>
  <si>
    <t xml:space="preserve">        On 1 January 2011, the Group adopted the following FRSs, Amendments to FRSs and IC Interpretations:-</t>
  </si>
  <si>
    <t xml:space="preserve">        FRS 1</t>
  </si>
  <si>
    <t>First-time Adoption of Financial Reporting Standards</t>
  </si>
  <si>
    <t xml:space="preserve">        FRS 3                                          </t>
  </si>
  <si>
    <t>Business Combinations (Revised)</t>
  </si>
  <si>
    <t>Consolidated and Separate Financial Statements</t>
  </si>
  <si>
    <t>Limited Exemption from Comparative FRS 7 Disclosures for First-time Adopters</t>
  </si>
  <si>
    <t>Additional Exemptions for First-time Adopters</t>
  </si>
  <si>
    <t>Share-based Payment</t>
  </si>
  <si>
    <t>Group Cash-settled Share-based Payment Transactions</t>
  </si>
  <si>
    <t>Non-current Assets Held for Sale and Discontinued Operations</t>
  </si>
  <si>
    <t>Improving Disclosures about Financial Instruments</t>
  </si>
  <si>
    <t>Intangible Assets</t>
  </si>
  <si>
    <t>Determining Whether an Arrangement Contains a Lease</t>
  </si>
  <si>
    <t>Hedges of a Net Investment in a Foreign Operation</t>
  </si>
  <si>
    <t>Distributions of Non-cash Assets to Owners</t>
  </si>
  <si>
    <t>Transfers of Assets from Customers</t>
  </si>
  <si>
    <t>Reassessment of Embedded Derivatives</t>
  </si>
  <si>
    <t xml:space="preserve">        FRS 127                                      </t>
  </si>
  <si>
    <t xml:space="preserve">        Amendments to FRS 1              </t>
  </si>
  <si>
    <t xml:space="preserve">        Amendments to FRS 1               </t>
  </si>
  <si>
    <t xml:space="preserve">        Amendments to FRS 2               </t>
  </si>
  <si>
    <t xml:space="preserve">        Amendments to FRS 5               </t>
  </si>
  <si>
    <t xml:space="preserve">        Amendments to FRS 7               </t>
  </si>
  <si>
    <t xml:space="preserve">        Amendments to FRS 132           </t>
  </si>
  <si>
    <t xml:space="preserve">        Amendments to FRS 138           </t>
  </si>
  <si>
    <t xml:space="preserve">        IC Interpretation 4                    </t>
  </si>
  <si>
    <t xml:space="preserve">        IC Interpretation 16                   </t>
  </si>
  <si>
    <t xml:space="preserve">        IC Interpretation 17                   </t>
  </si>
  <si>
    <t xml:space="preserve">        IC Interpretation 18                   </t>
  </si>
  <si>
    <t xml:space="preserve">        Amendments to IC                </t>
  </si>
  <si>
    <t xml:space="preserve">             Interpretation 9 </t>
  </si>
  <si>
    <t>Finance cost</t>
  </si>
  <si>
    <t>Profit before taxation</t>
  </si>
  <si>
    <t>Taxation</t>
  </si>
  <si>
    <t>UNAUDITED CONDENSED CONSOLIDATED INCOME STATEMENT</t>
  </si>
  <si>
    <t>The Unaudited Condensed Consolidated Income Statement should be read in conjunction with the Audited Financial Statements for the year ended 31 December 2010.</t>
  </si>
  <si>
    <t xml:space="preserve"> Performance  Review </t>
  </si>
  <si>
    <t>For the financial period ended</t>
  </si>
  <si>
    <t>As at 1 January 2011</t>
  </si>
  <si>
    <t>As at 1 January 2010</t>
  </si>
  <si>
    <t>* Share</t>
  </si>
  <si>
    <t xml:space="preserve">        * Other </t>
  </si>
  <si>
    <t>*</t>
  </si>
  <si>
    <t>Denotes non distributable reserves</t>
  </si>
  <si>
    <t>Receipts from customers</t>
  </si>
  <si>
    <t xml:space="preserve">Payments to suppliers </t>
  </si>
  <si>
    <t>Payments to employees and for expenses</t>
  </si>
  <si>
    <t>Cash and cash equivalent at end of period</t>
  </si>
  <si>
    <t>Cash and cash equivalent at beginning of period</t>
  </si>
  <si>
    <t>The Group did not undertake any issuance and/or repayment of debt and equity securities, share buy-backs, share cancellations, shares held as treasury shares and resale of treasury shares for the current financial period.</t>
  </si>
  <si>
    <t>(i) The Board of Directors do not recommend any dividend for the financial period ended 31 March 2011 (2010: nil).</t>
  </si>
  <si>
    <t xml:space="preserve">   Manufacturing</t>
  </si>
  <si>
    <t>Trading</t>
  </si>
  <si>
    <t>&amp;</t>
  </si>
  <si>
    <t xml:space="preserve">      Distribution</t>
  </si>
  <si>
    <t>Unallocated corporate expenses</t>
  </si>
  <si>
    <t xml:space="preserve"> &amp; services</t>
  </si>
  <si>
    <t>Profit/(loss) before taxation</t>
  </si>
  <si>
    <t>There were no changes in the composition of the Group for the period under review.</t>
  </si>
  <si>
    <t xml:space="preserve">The interim financial statements are unaudited and have been prepared in compliance with the requirements of FRS 134: Interim Financial Reporting and paragraph 9.22 of the Listing Requirements of Bursa Malaysia Securities Berhad, and should be read in conjunction with the Group's audited financial statements for the year ended 31 December 2010. </t>
  </si>
  <si>
    <t>Operating expenses</t>
  </si>
  <si>
    <t xml:space="preserve">Service Concession Arrangements </t>
  </si>
  <si>
    <t>Classification of Rights Issue</t>
  </si>
  <si>
    <t xml:space="preserve">        IC Interpretation 12</t>
  </si>
  <si>
    <t xml:space="preserve">        Improvements to FRS 2010</t>
  </si>
  <si>
    <t>A2.2 Presentation of Segmental Information</t>
  </si>
  <si>
    <t xml:space="preserve">        IC Interpretation 15</t>
  </si>
  <si>
    <t xml:space="preserve">Agreements for the Construction of Real Estate </t>
  </si>
  <si>
    <t xml:space="preserve">           Interpretation 15</t>
  </si>
  <si>
    <t>There were no material changes in estimates of amounts reported in the prior interim periods of the current financial year or the previous financial year.</t>
  </si>
  <si>
    <t>Carrying Amount of Revalued Assets</t>
  </si>
  <si>
    <t>There has been no revaluation of property, plant and equipment during the current financial period.</t>
  </si>
  <si>
    <t>The Group has the following commitments as at 31 March 2011:</t>
  </si>
  <si>
    <t>A14.</t>
  </si>
  <si>
    <t>A15.</t>
  </si>
  <si>
    <t>Financial Risk Management</t>
  </si>
  <si>
    <t>All aspects of the Group's financial risk management objectives and policies are consistent with those disclosed in the financial statements as at and for year ended 31 December 2010.</t>
  </si>
  <si>
    <t>Notes on variance in actual profit and shortfall in profit guarantee</t>
  </si>
  <si>
    <t>The disclosure requirements for explanatory notes for the variance of actual profit after tax and minority interests and shortfall in profit guarantee are not applicable.</t>
  </si>
  <si>
    <t>31 March 2011</t>
  </si>
  <si>
    <t>31 December 2010</t>
  </si>
  <si>
    <t>Short Term Loan</t>
  </si>
  <si>
    <t>The above loan denomination is in Indonesian Rupiah (IDR) and equivalent to IDR 95,172 million.</t>
  </si>
  <si>
    <t>There were no outstanding derivatives as at 31 March 2011.</t>
  </si>
  <si>
    <t>Gains/Losses from Fair Value Changes of Financial Liabilities</t>
  </si>
  <si>
    <t>There were no gains/losses arising from fair value changes of the financial liabilities for the current quarter and financial period ended 31 March 2011.</t>
  </si>
  <si>
    <t>There were no other changes in material litigations since the last annual balance sheet as at 31 December 2010.</t>
  </si>
  <si>
    <t>B28.</t>
  </si>
  <si>
    <t>B29.</t>
  </si>
  <si>
    <t>B30.</t>
  </si>
  <si>
    <t>B31.</t>
  </si>
  <si>
    <t>B32.</t>
  </si>
  <si>
    <t>The Group’s revenue for the current quarter under review of RM385.3 million, which represents an increase of  RM9.2 million from RM376.1 million recorded in the preceding quarter. 
The Group's profit before tax for the quarter was RM21.8 million, a turnaround compared with a loss of RM2.7 million recorded in the previous quarter. This was mainly due to lower provision for Oseltamivir stocks of RM8.8 million (Preceding quarter : RM20.0 million) and a better gross margin.</t>
  </si>
  <si>
    <t xml:space="preserve">Foreign currency translation difference in respect of foreign operations </t>
  </si>
  <si>
    <t xml:space="preserve">For the financial period under review, the Group's revenue of  RM385.3 million was 21.3% higher than the corresponding period last year of RM317.6 million  due to higher sales to the Government sector. 
The Group's profit before tax of RM21.8 million  for the quarter under review was higher compared with the previous year's corresponding quarter of  RM12.4 million. This was due to a revision in the prices of products sold to the Ministry of Health which took effect on 1 February 2011. 
Profit was impacted due to additional provision on a slow moving product - Oseltamivir amounting to RM8.8 million (Last quarter provision: RM20 million). This product was purchased during the height of H1N1 pandemic in 2009.  </t>
  </si>
  <si>
    <t>The interim financial statements were authorised for issue by the Board of Directors in accordance with a resolution of the Directors on 13 May 2011.</t>
  </si>
  <si>
    <t>13 May 2011</t>
  </si>
  <si>
    <t>Derivative Financial Instruments</t>
  </si>
  <si>
    <r>
      <t>There were no changes in the contingent liabilities as at 13 May 2011</t>
    </r>
    <r>
      <rPr>
        <b/>
        <sz val="12"/>
        <rFont val="Times New Roman"/>
        <family val="1"/>
      </rPr>
      <t xml:space="preserve"> </t>
    </r>
    <r>
      <rPr>
        <sz val="12"/>
        <rFont val="Times New Roman"/>
        <family val="1"/>
      </rPr>
      <t>that has arisen since the financial year end.</t>
    </r>
  </si>
  <si>
    <t>Inter-segment revenue</t>
  </si>
  <si>
    <t>Profit/(loss) from operations</t>
  </si>
  <si>
    <t>Net cash used in operations</t>
  </si>
  <si>
    <t>A2.2 FRS, IC Interpretations and Amendments to IC Interpretation issued but not yet effective</t>
  </si>
  <si>
    <t>There was no material subsequent events as at 13 May 2011 that will materially affect the financial statements of financial period under review.</t>
  </si>
  <si>
    <t>Hire Purchase</t>
  </si>
  <si>
    <t>The Group is optimistic of its prospects in the domestic market due to inroads made with the healthcare units of the Ministry of Higher Education and Defence. With these Ministries, Pharmaniaga expects to structure similar agreements to the one made with Ministry of Health. Additionally, with similar products being purchased by the Ministries, there will be reduction in cost and operational expenditure for the Government. At the international front, our collaborative strategies with established partners should result in positive outcomes in terms of growing our market presence in new countries. 
On the operational front, efforts are concentrated in fulfilling  customer needs by reorganising our focus on key areas, particularly expanding our warehouse space and improving our processes and procedures.</t>
  </si>
</sst>
</file>

<file path=xl/styles.xml><?xml version="1.0" encoding="utf-8"?>
<styleSheet xmlns="http://schemas.openxmlformats.org/spreadsheetml/2006/main">
  <numFmts count="21">
    <numFmt numFmtId="41" formatCode="_(* #,##0_);_(* \(#,##0\);_(* &quot;-&quot;_);_(@_)"/>
    <numFmt numFmtId="43" formatCode="_(* #,##0.00_);_(* \(#,##0.00\);_(* &quot;-&quot;??_);_(@_)"/>
    <numFmt numFmtId="164" formatCode="&quot;£&quot;#,##0;\-&quot;£&quot;#,##0"/>
    <numFmt numFmtId="165" formatCode="_-* #,##0_-;\-* #,##0_-;_-* &quot;-&quot;_-;_-@_-"/>
    <numFmt numFmtId="166" formatCode="_-* #,##0.00_-;\-* #,##0.00_-;_-* &quot;-&quot;??_-;_-@_-"/>
    <numFmt numFmtId="167" formatCode="#."/>
    <numFmt numFmtId="168" formatCode="0.00_)"/>
    <numFmt numFmtId="169" formatCode="_(* #,##0_);_(* \(#,##0\);_(* &quot;-&quot;??_);_(@_)"/>
    <numFmt numFmtId="170" formatCode="General_)"/>
    <numFmt numFmtId="171" formatCode="0.0%"/>
    <numFmt numFmtId="172" formatCode="#,##0\ ;[Red]\(#,##0\);&quot;      -     &quot;"/>
    <numFmt numFmtId="173" formatCode="0.0"/>
    <numFmt numFmtId="174" formatCode="0.00_);[Red]\(0.00\)"/>
    <numFmt numFmtId="175" formatCode="#,##0;\-#,##0;&quot;-&quot;"/>
    <numFmt numFmtId="176" formatCode="0_);[Red]\(0\)"/>
    <numFmt numFmtId="177" formatCode="_-[$€]* #,##0.00_-;\-[$€]* #,##0.00_-;_-[$€]* &quot;-&quot;??_-;_-@_-"/>
    <numFmt numFmtId="178" formatCode="#,##0.000_);[Red]\(#,##0.000\)"/>
    <numFmt numFmtId="179" formatCode="0.000%"/>
    <numFmt numFmtId="180" formatCode="_-&quot;$&quot;* #,##0_-;\-&quot;$&quot;* #,##0_-;_-&quot;$&quot;* &quot;-&quot;_-;_-@_-"/>
    <numFmt numFmtId="181" formatCode="_-&quot;$&quot;* #,##0.00_-;\-&quot;$&quot;* #,##0.00_-;_-&quot;$&quot;* &quot;-&quot;??_-;_-@_-"/>
    <numFmt numFmtId="182" formatCode="0.00_);\(0.00\)"/>
  </numFmts>
  <fonts count="59">
    <font>
      <sz val="12"/>
      <name val="Times New Roman"/>
      <family val="1"/>
    </font>
    <font>
      <sz val="10"/>
      <color indexed="8"/>
      <name val="SWISS"/>
      <family val="2"/>
    </font>
    <font>
      <sz val="10"/>
      <color indexed="8"/>
      <name val="Arial"/>
      <family val="2"/>
    </font>
    <font>
      <sz val="10"/>
      <color indexed="9"/>
      <name val="Arial"/>
      <family val="2"/>
    </font>
    <font>
      <sz val="10"/>
      <name val="Palatino"/>
      <family val="1"/>
    </font>
    <font>
      <b/>
      <sz val="10"/>
      <name val="Palatino"/>
      <family val="1"/>
    </font>
    <font>
      <sz val="10"/>
      <name val="Arial"/>
      <family val="2"/>
    </font>
    <font>
      <sz val="10"/>
      <color indexed="20"/>
      <name val="Arial"/>
      <family val="2"/>
    </font>
    <font>
      <sz val="12"/>
      <name val="Tms Rmn"/>
      <family val="1"/>
    </font>
    <font>
      <sz val="12"/>
      <name val="Times New Roman"/>
      <family val="1"/>
    </font>
    <font>
      <b/>
      <sz val="10"/>
      <color indexed="52"/>
      <name val="Arial"/>
      <family val="2"/>
    </font>
    <font>
      <b/>
      <sz val="10"/>
      <name val="Helv"/>
      <family val="2"/>
    </font>
    <font>
      <b/>
      <sz val="10"/>
      <color indexed="9"/>
      <name val="Arial"/>
      <family val="2"/>
    </font>
    <font>
      <sz val="10"/>
      <name val="Geneva"/>
    </font>
    <font>
      <sz val="1"/>
      <color indexed="16"/>
      <name val="Courier"/>
      <family val="3"/>
    </font>
    <font>
      <sz val="10"/>
      <name val="MS Serif"/>
      <family val="1"/>
    </font>
    <font>
      <sz val="12"/>
      <name val="Helv"/>
    </font>
    <font>
      <sz val="12"/>
      <name val="Tms Rmn"/>
    </font>
    <font>
      <sz val="10"/>
      <color indexed="16"/>
      <name val="MS Serif"/>
      <family val="1"/>
    </font>
    <font>
      <i/>
      <sz val="10"/>
      <color indexed="23"/>
      <name val="Arial"/>
      <family val="2"/>
    </font>
    <font>
      <sz val="10"/>
      <color indexed="17"/>
      <name val="Arial"/>
      <family val="2"/>
    </font>
    <font>
      <sz val="8"/>
      <name val="Arial"/>
      <family val="2"/>
    </font>
    <font>
      <b/>
      <sz val="12"/>
      <name val="Helv"/>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sz val="11"/>
      <name val="Helv"/>
      <family val="2"/>
    </font>
    <font>
      <sz val="10"/>
      <color indexed="60"/>
      <name val="Arial"/>
      <family val="2"/>
    </font>
    <font>
      <sz val="10"/>
      <name val="Times New Roman"/>
      <family val="1"/>
    </font>
    <font>
      <b/>
      <i/>
      <sz val="16"/>
      <name val="Helv"/>
    </font>
    <font>
      <sz val="11"/>
      <name val="Arial"/>
      <family val="2"/>
    </font>
    <font>
      <b/>
      <sz val="10"/>
      <color indexed="63"/>
      <name val="Arial"/>
      <family val="2"/>
    </font>
    <font>
      <sz val="10"/>
      <name val="Arial"/>
      <family val="2"/>
    </font>
    <font>
      <sz val="10"/>
      <name val="Arial MT"/>
    </font>
    <font>
      <sz val="8"/>
      <name val="Helv"/>
      <family val="2"/>
    </font>
    <font>
      <sz val="11"/>
      <name val="tms rmn"/>
    </font>
    <font>
      <b/>
      <sz val="8"/>
      <color indexed="8"/>
      <name val="Helv"/>
      <family val="2"/>
    </font>
    <font>
      <sz val="11"/>
      <name val="Book Antiqua"/>
      <family val="1"/>
    </font>
    <font>
      <b/>
      <sz val="12"/>
      <color indexed="10"/>
      <name val="Arial"/>
      <family val="2"/>
    </font>
    <font>
      <b/>
      <sz val="18"/>
      <color indexed="56"/>
      <name val="Cambria"/>
      <family val="2"/>
    </font>
    <font>
      <sz val="10"/>
      <name val="Geneva"/>
      <family val="2"/>
    </font>
    <font>
      <b/>
      <sz val="10"/>
      <color indexed="8"/>
      <name val="Arial"/>
      <family val="2"/>
    </font>
    <font>
      <sz val="10"/>
      <color indexed="10"/>
      <name val="Arial"/>
      <family val="2"/>
    </font>
    <font>
      <sz val="12"/>
      <name val="garamond"/>
      <family val="1"/>
    </font>
    <font>
      <sz val="8"/>
      <name val="Times New Roman"/>
      <family val="1"/>
    </font>
    <font>
      <sz val="8"/>
      <color indexed="81"/>
      <name val="Tahoma"/>
      <family val="2"/>
    </font>
    <font>
      <b/>
      <sz val="8"/>
      <color indexed="81"/>
      <name val="Tahoma"/>
      <family val="2"/>
    </font>
    <font>
      <b/>
      <sz val="12"/>
      <name val="Times New Roman"/>
      <family val="1"/>
    </font>
    <font>
      <sz val="12"/>
      <name val="Times New Roman"/>
      <family val="1"/>
    </font>
    <font>
      <sz val="12"/>
      <color indexed="8"/>
      <name val="Times New Roman"/>
      <family val="1"/>
    </font>
    <font>
      <sz val="12"/>
      <name val="Times New Roman"/>
      <family val="1"/>
    </font>
    <font>
      <b/>
      <sz val="12"/>
      <color indexed="8"/>
      <name val="Times New Roman"/>
      <family val="1"/>
    </font>
    <font>
      <i/>
      <sz val="12"/>
      <name val="Times New Roman"/>
      <family val="1"/>
    </font>
    <font>
      <sz val="12"/>
      <name val="Times New Roman"/>
      <family val="1"/>
    </font>
    <font>
      <sz val="12"/>
      <color theme="0" tint="-4.9989318521683403E-2"/>
      <name val="Times New Roman"/>
      <family val="1"/>
    </font>
    <font>
      <sz val="12"/>
      <color rgb="FF000000"/>
      <name val="Times New Roman"/>
      <family val="1"/>
    </font>
  </fonts>
  <fills count="32">
    <fill>
      <patternFill patternType="none"/>
    </fill>
    <fill>
      <patternFill patternType="gray125"/>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gray0625">
        <fgColor indexed="10"/>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00">
    <xf numFmtId="0" fontId="0" fillId="0" borderId="0"/>
    <xf numFmtId="0" fontId="1" fillId="2" borderId="0"/>
    <xf numFmtId="0" fontId="1" fillId="2"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0" borderId="1">
      <alignment horizontal="center"/>
    </xf>
    <xf numFmtId="0" fontId="5" fillId="0" borderId="0"/>
    <xf numFmtId="0" fontId="5" fillId="0" borderId="2" applyFill="0">
      <alignment horizontal="center"/>
      <protection locked="0"/>
    </xf>
    <xf numFmtId="0" fontId="4" fillId="0" borderId="0" applyFill="0">
      <alignment horizontal="center"/>
      <protection locked="0"/>
    </xf>
    <xf numFmtId="0" fontId="4" fillId="17" borderId="0"/>
    <xf numFmtId="0" fontId="4" fillId="0" borderId="0">
      <protection locked="0"/>
    </xf>
    <xf numFmtId="0" fontId="4" fillId="0" borderId="0"/>
    <xf numFmtId="174" fontId="6" fillId="0" borderId="0"/>
    <xf numFmtId="173" fontId="6" fillId="0" borderId="0"/>
    <xf numFmtId="0" fontId="5" fillId="18" borderId="0">
      <alignment horizontal="right"/>
    </xf>
    <xf numFmtId="0" fontId="4" fillId="0" borderId="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7" fillId="4" borderId="0" applyNumberFormat="0" applyBorder="0" applyAlignment="0" applyProtection="0"/>
    <xf numFmtId="0" fontId="8" fillId="0" borderId="0" applyNumberFormat="0" applyFill="0" applyBorder="0" applyAlignment="0" applyProtection="0"/>
    <xf numFmtId="38" fontId="9" fillId="0" borderId="0"/>
    <xf numFmtId="175" fontId="2" fillId="0" borderId="0" applyFill="0" applyBorder="0" applyAlignment="0"/>
    <xf numFmtId="0" fontId="10" fillId="23" borderId="3" applyNumberFormat="0" applyAlignment="0" applyProtection="0"/>
    <xf numFmtId="0" fontId="11" fillId="0" borderId="0"/>
    <xf numFmtId="0" fontId="12" fillId="24" borderId="4" applyNumberFormat="0" applyAlignment="0" applyProtection="0"/>
    <xf numFmtId="40" fontId="13" fillId="0" borderId="0" applyFont="0" applyFill="0" applyBorder="0" applyAlignment="0" applyProtection="0"/>
    <xf numFmtId="167" fontId="14" fillId="0" borderId="0">
      <protection locked="0"/>
    </xf>
    <xf numFmtId="0" fontId="15" fillId="0" borderId="0" applyNumberFormat="0" applyAlignment="0">
      <alignment horizontal="left"/>
    </xf>
    <xf numFmtId="167" fontId="14" fillId="0" borderId="0">
      <protection locked="0"/>
    </xf>
    <xf numFmtId="170" fontId="16" fillId="0" borderId="0"/>
    <xf numFmtId="176" fontId="6" fillId="0" borderId="0">
      <protection locked="0"/>
    </xf>
    <xf numFmtId="0" fontId="17" fillId="0" borderId="0" applyNumberFormat="0" applyFill="0" applyBorder="0" applyAlignment="0" applyProtection="0"/>
    <xf numFmtId="0" fontId="18" fillId="0" borderId="0" applyNumberFormat="0" applyAlignment="0">
      <alignment horizontal="left"/>
    </xf>
    <xf numFmtId="177" fontId="9" fillId="0" borderId="0" applyFont="0" applyFill="0" applyBorder="0" applyAlignment="0" applyProtection="0"/>
    <xf numFmtId="0" fontId="19" fillId="0" borderId="0" applyNumberFormat="0" applyFill="0" applyBorder="0" applyAlignment="0" applyProtection="0"/>
    <xf numFmtId="178" fontId="6" fillId="0" borderId="0">
      <protection locked="0"/>
    </xf>
    <xf numFmtId="0" fontId="9" fillId="0" borderId="0" applyNumberFormat="0" applyBorder="0" applyAlignment="0"/>
    <xf numFmtId="0" fontId="20" fillId="5" borderId="0" applyNumberFormat="0" applyBorder="0" applyAlignment="0" applyProtection="0"/>
    <xf numFmtId="38" fontId="21" fillId="25" borderId="0" applyNumberFormat="0" applyBorder="0" applyAlignment="0" applyProtection="0"/>
    <xf numFmtId="0" fontId="22" fillId="0" borderId="0">
      <alignment horizontal="left"/>
    </xf>
    <xf numFmtId="0" fontId="23" fillId="0" borderId="5" applyNumberFormat="0" applyAlignment="0" applyProtection="0">
      <alignment horizontal="left" vertical="center"/>
    </xf>
    <xf numFmtId="0" fontId="23" fillId="0" borderId="6">
      <alignment horizontal="left" vertical="center"/>
    </xf>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179" fontId="6" fillId="0" borderId="0">
      <protection locked="0"/>
    </xf>
    <xf numFmtId="179" fontId="6" fillId="0" borderId="0">
      <protection locked="0"/>
    </xf>
    <xf numFmtId="0" fontId="27" fillId="8" borderId="3" applyNumberFormat="0" applyAlignment="0" applyProtection="0"/>
    <xf numFmtId="10" fontId="21" fillId="26" borderId="1" applyNumberFormat="0" applyBorder="0" applyAlignment="0" applyProtection="0"/>
    <xf numFmtId="0" fontId="28" fillId="0" borderId="10" applyNumberFormat="0" applyFill="0" applyAlignment="0" applyProtection="0"/>
    <xf numFmtId="0" fontId="29" fillId="0" borderId="2"/>
    <xf numFmtId="0" fontId="30" fillId="27" borderId="0" applyNumberFormat="0" applyBorder="0" applyAlignment="0" applyProtection="0"/>
    <xf numFmtId="0" fontId="31" fillId="0" borderId="0"/>
    <xf numFmtId="168" fontId="32" fillId="0" borderId="0"/>
    <xf numFmtId="0" fontId="33" fillId="0" borderId="0"/>
    <xf numFmtId="0" fontId="9" fillId="0" borderId="0"/>
    <xf numFmtId="0" fontId="9" fillId="28" borderId="11" applyNumberFormat="0" applyFont="0" applyAlignment="0" applyProtection="0"/>
    <xf numFmtId="0" fontId="34" fillId="23" borderId="12" applyNumberFormat="0" applyAlignment="0" applyProtection="0"/>
    <xf numFmtId="9" fontId="13" fillId="0" borderId="0" applyFont="0" applyFill="0" applyBorder="0" applyAlignment="0" applyProtection="0"/>
    <xf numFmtId="10" fontId="35" fillId="0" borderId="0" applyFont="0" applyFill="0" applyBorder="0" applyAlignment="0" applyProtection="0"/>
    <xf numFmtId="10" fontId="36" fillId="29" borderId="0"/>
    <xf numFmtId="14" fontId="37" fillId="0" borderId="0" applyNumberFormat="0" applyFill="0" applyBorder="0" applyAlignment="0" applyProtection="0">
      <alignment horizontal="left"/>
    </xf>
    <xf numFmtId="0" fontId="38" fillId="0" borderId="0"/>
    <xf numFmtId="164" fontId="9" fillId="0" borderId="0" applyBorder="0" applyAlignment="0"/>
    <xf numFmtId="0" fontId="29" fillId="0" borderId="0"/>
    <xf numFmtId="40" fontId="39" fillId="0" borderId="0" applyBorder="0">
      <alignment horizontal="right"/>
    </xf>
    <xf numFmtId="0" fontId="40" fillId="0" borderId="13" applyBorder="0">
      <alignment vertical="justify"/>
    </xf>
    <xf numFmtId="0" fontId="41" fillId="0" borderId="0" applyNumberFormat="0" applyFont="0"/>
    <xf numFmtId="0" fontId="42" fillId="0" borderId="0" applyNumberFormat="0" applyFill="0" applyBorder="0" applyAlignment="0" applyProtection="0"/>
    <xf numFmtId="0" fontId="43" fillId="0" borderId="0"/>
    <xf numFmtId="0" fontId="44" fillId="0" borderId="14" applyNumberFormat="0" applyFill="0" applyAlignment="0" applyProtection="0"/>
    <xf numFmtId="165" fontId="6" fillId="0" borderId="0" applyFont="0" applyFill="0" applyBorder="0" applyAlignment="0" applyProtection="0"/>
    <xf numFmtId="166" fontId="6" fillId="0" borderId="0" applyFont="0" applyFill="0" applyBorder="0" applyAlignment="0" applyProtection="0"/>
    <xf numFmtId="0" fontId="1" fillId="2" borderId="0"/>
    <xf numFmtId="0" fontId="1" fillId="2" borderId="0"/>
    <xf numFmtId="180" fontId="6" fillId="0" borderId="0" applyFont="0" applyFill="0" applyBorder="0" applyAlignment="0" applyProtection="0"/>
    <xf numFmtId="181" fontId="6" fillId="0" borderId="0" applyFont="0" applyFill="0" applyBorder="0" applyAlignment="0" applyProtection="0"/>
    <xf numFmtId="0" fontId="45" fillId="0" borderId="0" applyNumberFormat="0" applyFill="0" applyBorder="0" applyAlignment="0" applyProtection="0"/>
    <xf numFmtId="172" fontId="46" fillId="0" borderId="0" applyBorder="0"/>
  </cellStyleXfs>
  <cellXfs count="466">
    <xf numFmtId="0" fontId="0" fillId="0" borderId="0" xfId="0"/>
    <xf numFmtId="2" fontId="50" fillId="0" borderId="0" xfId="0" applyNumberFormat="1" applyFont="1" applyBorder="1" applyAlignment="1"/>
    <xf numFmtId="49" fontId="50" fillId="0" borderId="0" xfId="0" applyNumberFormat="1" applyFont="1" applyBorder="1" applyAlignment="1"/>
    <xf numFmtId="49" fontId="51" fillId="0" borderId="0" xfId="0" applyNumberFormat="1" applyFont="1" applyBorder="1" applyAlignment="1">
      <alignment horizontal="center"/>
    </xf>
    <xf numFmtId="37" fontId="51" fillId="0" borderId="0" xfId="0" applyNumberFormat="1" applyFont="1"/>
    <xf numFmtId="0" fontId="50" fillId="0" borderId="2" xfId="0" applyFont="1" applyFill="1" applyBorder="1"/>
    <xf numFmtId="0" fontId="51" fillId="0" borderId="2" xfId="0" applyFont="1" applyFill="1" applyBorder="1"/>
    <xf numFmtId="38" fontId="51" fillId="0" borderId="2" xfId="0" applyNumberFormat="1" applyFont="1" applyFill="1" applyBorder="1" applyAlignment="1">
      <alignment horizontal="right"/>
    </xf>
    <xf numFmtId="0" fontId="51" fillId="0" borderId="0" xfId="0" applyFont="1" applyFill="1"/>
    <xf numFmtId="49" fontId="50" fillId="0" borderId="0" xfId="0" applyNumberFormat="1" applyFont="1" applyFill="1" applyBorder="1"/>
    <xf numFmtId="0" fontId="51" fillId="0" borderId="0" xfId="0" applyFont="1" applyFill="1" applyBorder="1"/>
    <xf numFmtId="38" fontId="51" fillId="0" borderId="0" xfId="0" applyNumberFormat="1" applyFont="1" applyFill="1" applyBorder="1" applyAlignment="1">
      <alignment horizontal="right"/>
    </xf>
    <xf numFmtId="0" fontId="50" fillId="0" borderId="0" xfId="0" applyFont="1" applyAlignment="1">
      <alignment horizontal="left"/>
    </xf>
    <xf numFmtId="0" fontId="50" fillId="0" borderId="0" xfId="0" applyFont="1" applyFill="1" applyBorder="1"/>
    <xf numFmtId="0" fontId="50" fillId="0" borderId="0" xfId="0" applyFont="1" applyFill="1" applyBorder="1" applyAlignment="1">
      <alignment horizontal="center"/>
    </xf>
    <xf numFmtId="38" fontId="50" fillId="0" borderId="0" xfId="0" applyNumberFormat="1" applyFont="1" applyFill="1" applyBorder="1" applyAlignment="1">
      <alignment horizontal="center"/>
    </xf>
    <xf numFmtId="0" fontId="51" fillId="0" borderId="0" xfId="0" applyFont="1" applyFill="1" applyBorder="1" applyAlignment="1">
      <alignment horizontal="center"/>
    </xf>
    <xf numFmtId="41" fontId="51" fillId="0" borderId="0" xfId="0" applyNumberFormat="1" applyFont="1" applyBorder="1" applyAlignment="1">
      <alignment horizontal="center"/>
    </xf>
    <xf numFmtId="0" fontId="51" fillId="0" borderId="0" xfId="0" applyFont="1" applyFill="1" applyBorder="1" applyAlignment="1"/>
    <xf numFmtId="0" fontId="51" fillId="0" borderId="0" xfId="0" applyFont="1" applyFill="1" applyBorder="1" applyAlignment="1">
      <alignment horizontal="left"/>
    </xf>
    <xf numFmtId="2" fontId="50" fillId="0" borderId="0" xfId="0" applyNumberFormat="1" applyFont="1" applyFill="1" applyBorder="1"/>
    <xf numFmtId="0" fontId="50" fillId="0" borderId="0" xfId="0" applyFont="1" applyFill="1" applyBorder="1" applyAlignment="1">
      <alignment horizontal="left" vertical="top"/>
    </xf>
    <xf numFmtId="41" fontId="50" fillId="0" borderId="0" xfId="0" applyNumberFormat="1" applyFont="1" applyBorder="1" applyAlignment="1">
      <alignment horizontal="right"/>
    </xf>
    <xf numFmtId="49" fontId="50" fillId="0" borderId="0" xfId="0" applyNumberFormat="1" applyFont="1" applyBorder="1"/>
    <xf numFmtId="0" fontId="50" fillId="0" borderId="0" xfId="0" applyFont="1"/>
    <xf numFmtId="0" fontId="51" fillId="0" borderId="0" xfId="0" applyNumberFormat="1" applyFont="1" applyBorder="1"/>
    <xf numFmtId="37" fontId="51" fillId="0" borderId="0" xfId="0" applyNumberFormat="1" applyFont="1" applyBorder="1"/>
    <xf numFmtId="0" fontId="50" fillId="0" borderId="0" xfId="0" applyNumberFormat="1" applyFont="1" applyBorder="1"/>
    <xf numFmtId="37" fontId="51" fillId="0" borderId="0" xfId="0" applyNumberFormat="1" applyFont="1" applyFill="1" applyBorder="1"/>
    <xf numFmtId="37" fontId="51" fillId="0" borderId="0" xfId="0" applyNumberFormat="1" applyFont="1" applyFill="1"/>
    <xf numFmtId="0" fontId="51" fillId="0" borderId="0" xfId="0" applyNumberFormat="1" applyFont="1" applyFill="1" applyBorder="1"/>
    <xf numFmtId="0" fontId="50" fillId="0" borderId="0" xfId="0" applyFont="1" applyAlignment="1">
      <alignment horizontal="center"/>
    </xf>
    <xf numFmtId="0" fontId="50" fillId="0" borderId="0" xfId="0" applyFont="1" applyAlignment="1">
      <alignment horizontal="right"/>
    </xf>
    <xf numFmtId="49" fontId="50" fillId="0" borderId="0" xfId="0" applyNumberFormat="1" applyFont="1" applyFill="1" applyBorder="1" applyAlignment="1">
      <alignment horizontal="center"/>
    </xf>
    <xf numFmtId="0" fontId="50" fillId="0" borderId="0" xfId="0" applyNumberFormat="1" applyFont="1" applyFill="1" applyBorder="1" applyAlignment="1">
      <alignment horizontal="center"/>
    </xf>
    <xf numFmtId="0" fontId="51" fillId="0" borderId="0" xfId="0" applyNumberFormat="1" applyFont="1" applyFill="1" applyBorder="1" applyAlignment="1">
      <alignment horizontal="center"/>
    </xf>
    <xf numFmtId="41" fontId="51" fillId="0" borderId="0" xfId="0" applyNumberFormat="1" applyFont="1" applyAlignment="1">
      <alignment horizontal="left"/>
    </xf>
    <xf numFmtId="41" fontId="51" fillId="0" borderId="0" xfId="0" applyNumberFormat="1" applyFont="1" applyAlignment="1">
      <alignment horizontal="right"/>
    </xf>
    <xf numFmtId="0" fontId="51" fillId="0" borderId="0" xfId="0" applyFont="1"/>
    <xf numFmtId="38" fontId="51" fillId="0" borderId="0" xfId="45" applyNumberFormat="1" applyFont="1" applyFill="1" applyBorder="1"/>
    <xf numFmtId="38" fontId="51" fillId="0" borderId="0" xfId="45" applyNumberFormat="1" applyFont="1" applyFill="1" applyBorder="1" applyAlignment="1">
      <alignment horizontal="right"/>
    </xf>
    <xf numFmtId="37" fontId="51" fillId="0" borderId="0" xfId="0" applyNumberFormat="1" applyFont="1" applyFill="1" applyBorder="1" applyAlignment="1">
      <alignment horizontal="right"/>
    </xf>
    <xf numFmtId="41" fontId="51" fillId="0" borderId="0" xfId="45" applyNumberFormat="1" applyFont="1" applyFill="1" applyBorder="1" applyAlignment="1">
      <alignment horizontal="right"/>
    </xf>
    <xf numFmtId="41" fontId="51" fillId="0" borderId="0" xfId="0" applyNumberFormat="1" applyFont="1" applyFill="1" applyBorder="1" applyAlignment="1">
      <alignment horizontal="right"/>
    </xf>
    <xf numFmtId="0" fontId="50" fillId="0" borderId="0" xfId="0" applyNumberFormat="1" applyFont="1" applyFill="1" applyBorder="1"/>
    <xf numFmtId="41" fontId="51" fillId="0" borderId="15" xfId="0" applyNumberFormat="1" applyFont="1" applyFill="1" applyBorder="1"/>
    <xf numFmtId="0" fontId="51" fillId="0" borderId="0" xfId="0" applyFont="1" applyFill="1" applyBorder="1" applyAlignment="1">
      <alignment horizontal="right"/>
    </xf>
    <xf numFmtId="41" fontId="51" fillId="0" borderId="0" xfId="0" applyNumberFormat="1" applyFont="1" applyFill="1" applyBorder="1"/>
    <xf numFmtId="38" fontId="51" fillId="0" borderId="0" xfId="0" applyNumberFormat="1" applyFont="1" applyFill="1" applyBorder="1"/>
    <xf numFmtId="0" fontId="50" fillId="0" borderId="0" xfId="0" applyFont="1" applyBorder="1" applyAlignment="1">
      <alignment horizontal="left" wrapText="1"/>
    </xf>
    <xf numFmtId="0" fontId="51" fillId="0" borderId="0" xfId="0" applyFont="1" applyBorder="1"/>
    <xf numFmtId="0" fontId="50" fillId="0" borderId="0" xfId="0" applyFont="1" applyBorder="1"/>
    <xf numFmtId="0" fontId="51" fillId="0" borderId="0" xfId="0" applyFont="1" applyBorder="1" applyAlignment="1">
      <alignment vertical="top" wrapText="1"/>
    </xf>
    <xf numFmtId="38" fontId="50" fillId="0" borderId="0" xfId="0" applyNumberFormat="1" applyFont="1" applyFill="1" applyBorder="1" applyAlignment="1">
      <alignment horizontal="right"/>
    </xf>
    <xf numFmtId="0" fontId="50" fillId="0" borderId="0" xfId="0" applyFont="1" applyFill="1"/>
    <xf numFmtId="0" fontId="50" fillId="0" borderId="0" xfId="0" applyFont="1" applyFill="1" applyBorder="1" applyAlignment="1"/>
    <xf numFmtId="0" fontId="50" fillId="0" borderId="0" xfId="0" applyFont="1" applyAlignment="1"/>
    <xf numFmtId="0" fontId="51" fillId="0" borderId="2" xfId="0" applyNumberFormat="1" applyFont="1" applyFill="1" applyBorder="1"/>
    <xf numFmtId="0" fontId="51" fillId="0" borderId="2" xfId="0" applyFont="1" applyBorder="1" applyAlignment="1">
      <alignment horizontal="left"/>
    </xf>
    <xf numFmtId="41" fontId="51" fillId="0" borderId="2" xfId="0" applyNumberFormat="1" applyFont="1" applyBorder="1" applyAlignment="1">
      <alignment horizontal="left"/>
    </xf>
    <xf numFmtId="38" fontId="50" fillId="0" borderId="0" xfId="45" applyNumberFormat="1" applyFont="1" applyAlignment="1">
      <alignment horizontal="right"/>
    </xf>
    <xf numFmtId="41" fontId="51" fillId="0" borderId="0" xfId="0" applyNumberFormat="1" applyFont="1" applyAlignment="1"/>
    <xf numFmtId="0" fontId="51" fillId="0" borderId="0" xfId="0" applyFont="1" applyAlignment="1">
      <alignment horizontal="justify" vertical="top" wrapText="1"/>
    </xf>
    <xf numFmtId="38" fontId="51" fillId="0" borderId="2" xfId="0" applyNumberFormat="1" applyFont="1" applyFill="1" applyBorder="1" applyAlignment="1"/>
    <xf numFmtId="38" fontId="51" fillId="0" borderId="0" xfId="0" applyNumberFormat="1" applyFont="1" applyFill="1" applyBorder="1" applyAlignment="1"/>
    <xf numFmtId="169" fontId="51" fillId="0" borderId="2" xfId="0" applyNumberFormat="1" applyFont="1" applyFill="1" applyBorder="1" applyAlignment="1"/>
    <xf numFmtId="38" fontId="50" fillId="0" borderId="0" xfId="0" applyNumberFormat="1" applyFont="1" applyFill="1" applyBorder="1" applyAlignment="1"/>
    <xf numFmtId="0" fontId="51" fillId="0" borderId="0" xfId="0" applyNumberFormat="1" applyFont="1" applyBorder="1" applyAlignment="1">
      <alignment vertical="top" wrapText="1"/>
    </xf>
    <xf numFmtId="40" fontId="51" fillId="0" borderId="0" xfId="45" applyNumberFormat="1" applyFont="1" applyBorder="1" applyAlignment="1">
      <alignment horizontal="center"/>
    </xf>
    <xf numFmtId="0" fontId="51" fillId="0" borderId="0" xfId="0" applyNumberFormat="1" applyFont="1"/>
    <xf numFmtId="38" fontId="51" fillId="0" borderId="0" xfId="0" applyNumberFormat="1" applyFont="1" applyFill="1"/>
    <xf numFmtId="0" fontId="51" fillId="0" borderId="0" xfId="0" applyFont="1" applyAlignment="1">
      <alignment horizontal="left"/>
    </xf>
    <xf numFmtId="41" fontId="51" fillId="0" borderId="0" xfId="0" applyNumberFormat="1" applyFont="1" applyBorder="1"/>
    <xf numFmtId="0" fontId="51" fillId="0" borderId="0" xfId="0" applyFont="1" applyBorder="1" applyAlignment="1">
      <alignment horizontal="right"/>
    </xf>
    <xf numFmtId="0" fontId="51" fillId="0" borderId="0" xfId="0" applyFont="1" applyAlignment="1">
      <alignment horizontal="center"/>
    </xf>
    <xf numFmtId="41" fontId="50" fillId="0" borderId="0" xfId="0" applyNumberFormat="1" applyFont="1" applyFill="1" applyBorder="1" applyAlignment="1">
      <alignment horizontal="right"/>
    </xf>
    <xf numFmtId="41" fontId="50" fillId="0" borderId="0" xfId="0" quotePrefix="1" applyNumberFormat="1" applyFont="1" applyFill="1" applyBorder="1" applyAlignment="1">
      <alignment horizontal="right"/>
    </xf>
    <xf numFmtId="37" fontId="51" fillId="0" borderId="0" xfId="0" applyNumberFormat="1" applyFont="1" applyBorder="1" applyAlignment="1">
      <alignment horizontal="right"/>
    </xf>
    <xf numFmtId="41" fontId="51" fillId="0" borderId="2" xfId="0" applyNumberFormat="1" applyFont="1" applyBorder="1" applyAlignment="1">
      <alignment horizontal="right"/>
    </xf>
    <xf numFmtId="38" fontId="51" fillId="0" borderId="2" xfId="45" applyNumberFormat="1" applyFont="1" applyBorder="1"/>
    <xf numFmtId="0" fontId="51" fillId="0" borderId="2" xfId="0" applyFont="1" applyBorder="1" applyAlignment="1">
      <alignment horizontal="center"/>
    </xf>
    <xf numFmtId="41" fontId="51" fillId="0" borderId="0" xfId="0" applyNumberFormat="1" applyFont="1" applyBorder="1" applyAlignment="1">
      <alignment horizontal="right"/>
    </xf>
    <xf numFmtId="0" fontId="51" fillId="0" borderId="0" xfId="0" applyFont="1" applyAlignment="1">
      <alignment horizontal="right"/>
    </xf>
    <xf numFmtId="0" fontId="51" fillId="0" borderId="0" xfId="0" quotePrefix="1" applyNumberFormat="1" applyFont="1" applyBorder="1" applyAlignment="1">
      <alignment horizontal="left"/>
    </xf>
    <xf numFmtId="41" fontId="51" fillId="0" borderId="0" xfId="0" applyNumberFormat="1" applyFont="1" applyFill="1" applyBorder="1" applyAlignment="1"/>
    <xf numFmtId="37" fontId="51" fillId="0" borderId="0" xfId="45" applyNumberFormat="1" applyFont="1" applyFill="1" applyBorder="1" applyAlignment="1">
      <alignment horizontal="right"/>
    </xf>
    <xf numFmtId="0" fontId="51" fillId="0" borderId="0" xfId="0" quotePrefix="1" applyFont="1"/>
    <xf numFmtId="0" fontId="51" fillId="0" borderId="0" xfId="0" applyFont="1" applyFill="1" applyBorder="1" applyAlignment="1">
      <alignment horizontal="left" vertical="top" wrapText="1"/>
    </xf>
    <xf numFmtId="43" fontId="51" fillId="0" borderId="0" xfId="45" applyNumberFormat="1" applyFont="1" applyFill="1" applyBorder="1" applyAlignment="1">
      <alignment horizontal="right" vertical="top" wrapText="1"/>
    </xf>
    <xf numFmtId="37" fontId="51" fillId="0" borderId="0" xfId="45" applyNumberFormat="1" applyFont="1" applyFill="1" applyBorder="1" applyAlignment="1">
      <alignment horizontal="right" vertical="top" wrapText="1"/>
    </xf>
    <xf numFmtId="0" fontId="50" fillId="0" borderId="0" xfId="0" applyNumberFormat="1" applyFont="1" applyFill="1" applyBorder="1" applyAlignment="1">
      <alignment horizontal="left" vertical="top" wrapText="1"/>
    </xf>
    <xf numFmtId="0" fontId="51" fillId="0" borderId="0" xfId="0" applyFont="1" applyFill="1" applyBorder="1" applyAlignment="1">
      <alignment vertical="top" wrapText="1"/>
    </xf>
    <xf numFmtId="41" fontId="51" fillId="0" borderId="0" xfId="0" applyNumberFormat="1" applyFont="1" applyFill="1" applyBorder="1" applyAlignment="1">
      <alignment vertical="top" wrapText="1"/>
    </xf>
    <xf numFmtId="41" fontId="51" fillId="0" borderId="15" xfId="0" applyNumberFormat="1" applyFont="1" applyBorder="1" applyAlignment="1">
      <alignment horizontal="left"/>
    </xf>
    <xf numFmtId="0" fontId="52" fillId="0" borderId="0" xfId="0" applyFont="1" applyAlignment="1">
      <alignment horizontal="justify" readingOrder="1"/>
    </xf>
    <xf numFmtId="0" fontId="53" fillId="0" borderId="0" xfId="0" applyNumberFormat="1" applyFont="1" applyFill="1" applyBorder="1"/>
    <xf numFmtId="0" fontId="53" fillId="0" borderId="0" xfId="0" applyFont="1" applyFill="1" applyBorder="1"/>
    <xf numFmtId="0" fontId="53" fillId="30" borderId="0" xfId="0" applyFont="1" applyFill="1" applyBorder="1"/>
    <xf numFmtId="0" fontId="51" fillId="30" borderId="0" xfId="0" applyFont="1" applyFill="1" applyBorder="1"/>
    <xf numFmtId="49" fontId="50" fillId="0" borderId="0" xfId="0" applyNumberFormat="1" applyFont="1" applyBorder="1" applyAlignment="1">
      <alignment vertical="top"/>
    </xf>
    <xf numFmtId="37" fontId="51" fillId="0" borderId="2" xfId="0" applyNumberFormat="1" applyFont="1" applyBorder="1"/>
    <xf numFmtId="0" fontId="50" fillId="0" borderId="0" xfId="0" applyNumberFormat="1" applyFont="1"/>
    <xf numFmtId="37" fontId="50" fillId="0" borderId="0" xfId="0" applyNumberFormat="1" applyFont="1" applyBorder="1"/>
    <xf numFmtId="37" fontId="50" fillId="0" borderId="0" xfId="0" applyNumberFormat="1" applyFont="1"/>
    <xf numFmtId="37" fontId="51" fillId="0" borderId="0" xfId="0" applyNumberFormat="1" applyFont="1" applyBorder="1" applyAlignment="1">
      <alignment horizontal="center"/>
    </xf>
    <xf numFmtId="37" fontId="50" fillId="0" borderId="0" xfId="0" applyNumberFormat="1" applyFont="1" applyAlignment="1">
      <alignment horizontal="center"/>
    </xf>
    <xf numFmtId="37" fontId="50" fillId="0" borderId="0" xfId="0" applyNumberFormat="1" applyFont="1" applyBorder="1" applyAlignment="1">
      <alignment horizontal="center"/>
    </xf>
    <xf numFmtId="41" fontId="51" fillId="0" borderId="0" xfId="45" applyNumberFormat="1" applyFont="1" applyBorder="1" applyAlignment="1">
      <alignment horizontal="center"/>
    </xf>
    <xf numFmtId="41" fontId="51" fillId="0" borderId="16" xfId="45" applyNumberFormat="1" applyFont="1" applyBorder="1" applyAlignment="1">
      <alignment horizontal="center"/>
    </xf>
    <xf numFmtId="41" fontId="51" fillId="0" borderId="15" xfId="45" applyNumberFormat="1" applyFont="1" applyBorder="1" applyAlignment="1">
      <alignment horizontal="center"/>
    </xf>
    <xf numFmtId="41" fontId="51" fillId="0" borderId="0" xfId="0" applyNumberFormat="1" applyFont="1" applyFill="1"/>
    <xf numFmtId="171" fontId="51" fillId="0" borderId="0" xfId="79" applyNumberFormat="1" applyFont="1" applyFill="1"/>
    <xf numFmtId="0" fontId="50" fillId="0" borderId="2" xfId="0" applyFont="1" applyBorder="1" applyAlignment="1">
      <alignment horizontal="center"/>
    </xf>
    <xf numFmtId="176" fontId="54" fillId="0" borderId="0" xfId="45" applyNumberFormat="1" applyFont="1" applyFill="1" applyAlignment="1">
      <alignment horizontal="right"/>
    </xf>
    <xf numFmtId="176" fontId="50" fillId="0" borderId="0" xfId="45" applyNumberFormat="1" applyFont="1" applyFill="1" applyAlignment="1">
      <alignment horizontal="right"/>
    </xf>
    <xf numFmtId="176" fontId="50" fillId="0" borderId="0" xfId="45" applyNumberFormat="1" applyFont="1" applyAlignment="1">
      <alignment horizontal="right"/>
    </xf>
    <xf numFmtId="0" fontId="50" fillId="0" borderId="0" xfId="0" applyFont="1" applyFill="1" applyAlignment="1">
      <alignment horizontal="right"/>
    </xf>
    <xf numFmtId="0" fontId="54" fillId="0" borderId="0" xfId="0" applyFont="1" applyFill="1" applyAlignment="1">
      <alignment horizontal="right"/>
    </xf>
    <xf numFmtId="176" fontId="50" fillId="0" borderId="0" xfId="0" applyNumberFormat="1" applyFont="1" applyAlignment="1">
      <alignment horizontal="right"/>
    </xf>
    <xf numFmtId="38" fontId="51" fillId="0" borderId="0" xfId="45" applyNumberFormat="1" applyFont="1" applyBorder="1"/>
    <xf numFmtId="182" fontId="51" fillId="0" borderId="2" xfId="0" applyNumberFormat="1" applyFont="1" applyFill="1" applyBorder="1" applyAlignment="1">
      <alignment horizontal="right"/>
    </xf>
    <xf numFmtId="39" fontId="51" fillId="0" borderId="2" xfId="0" applyNumberFormat="1" applyFont="1" applyBorder="1" applyAlignment="1">
      <alignment horizontal="right"/>
    </xf>
    <xf numFmtId="2" fontId="51" fillId="0" borderId="2" xfId="0" applyNumberFormat="1" applyFont="1" applyFill="1" applyBorder="1" applyAlignment="1">
      <alignment horizontal="right"/>
    </xf>
    <xf numFmtId="49" fontId="50" fillId="0" borderId="0" xfId="0" applyNumberFormat="1" applyFont="1" applyAlignment="1"/>
    <xf numFmtId="49" fontId="50" fillId="0" borderId="0" xfId="0" applyNumberFormat="1" applyFont="1" applyAlignment="1">
      <alignment horizontal="center"/>
    </xf>
    <xf numFmtId="0" fontId="51" fillId="0" borderId="0" xfId="0" applyFont="1" applyAlignment="1"/>
    <xf numFmtId="15" fontId="50" fillId="0" borderId="0" xfId="0" applyNumberFormat="1" applyFont="1"/>
    <xf numFmtId="49" fontId="50" fillId="0" borderId="0" xfId="0" applyNumberFormat="1" applyFont="1" applyFill="1" applyBorder="1" applyAlignment="1"/>
    <xf numFmtId="49" fontId="51" fillId="0" borderId="2" xfId="0" applyNumberFormat="1" applyFont="1" applyFill="1" applyBorder="1"/>
    <xf numFmtId="0" fontId="50" fillId="0" borderId="2" xfId="0" applyFont="1" applyFill="1" applyBorder="1" applyAlignment="1">
      <alignment horizontal="center"/>
    </xf>
    <xf numFmtId="38" fontId="50" fillId="0" borderId="2" xfId="0" applyNumberFormat="1" applyFont="1" applyFill="1" applyBorder="1" applyAlignment="1">
      <alignment horizontal="center"/>
    </xf>
    <xf numFmtId="0" fontId="50" fillId="0" borderId="0" xfId="0" applyFont="1" applyAlignment="1">
      <alignment horizontal="justify"/>
    </xf>
    <xf numFmtId="0" fontId="51" fillId="0" borderId="0" xfId="0" applyFont="1" applyFill="1" applyAlignment="1">
      <alignment horizontal="center"/>
    </xf>
    <xf numFmtId="0" fontId="50" fillId="0" borderId="0" xfId="0" applyFont="1" applyFill="1" applyBorder="1" applyAlignment="1">
      <alignment horizontal="right"/>
    </xf>
    <xf numFmtId="43" fontId="51" fillId="0" borderId="0" xfId="0" applyNumberFormat="1" applyFont="1" applyFill="1" applyAlignment="1">
      <alignment horizontal="center"/>
    </xf>
    <xf numFmtId="0" fontId="50" fillId="0" borderId="0" xfId="0" applyFont="1" applyFill="1" applyAlignment="1">
      <alignment horizontal="center"/>
    </xf>
    <xf numFmtId="41" fontId="50" fillId="0" borderId="0" xfId="0" applyNumberFormat="1" applyFont="1" applyFill="1" applyBorder="1"/>
    <xf numFmtId="41" fontId="51" fillId="0" borderId="0" xfId="0" applyNumberFormat="1" applyFont="1"/>
    <xf numFmtId="0" fontId="51" fillId="0" borderId="0" xfId="0" applyFont="1" applyAlignment="1">
      <alignment vertical="top" wrapText="1"/>
    </xf>
    <xf numFmtId="37" fontId="51" fillId="0" borderId="0" xfId="0" applyNumberFormat="1" applyFont="1" applyFill="1" applyAlignment="1">
      <alignment horizontal="right"/>
    </xf>
    <xf numFmtId="49" fontId="51" fillId="0" borderId="0" xfId="0" applyNumberFormat="1" applyFont="1" applyBorder="1" applyAlignment="1"/>
    <xf numFmtId="49" fontId="50" fillId="0" borderId="0" xfId="0" applyNumberFormat="1" applyFont="1" applyFill="1"/>
    <xf numFmtId="49" fontId="50" fillId="0" borderId="2" xfId="0" applyNumberFormat="1" applyFont="1" applyBorder="1" applyAlignment="1"/>
    <xf numFmtId="0" fontId="51" fillId="0" borderId="2" xfId="0" applyFont="1" applyFill="1" applyBorder="1" applyAlignment="1">
      <alignment horizontal="center"/>
    </xf>
    <xf numFmtId="0" fontId="50" fillId="0" borderId="0" xfId="0" applyFont="1" applyFill="1" applyAlignment="1"/>
    <xf numFmtId="43" fontId="51" fillId="0" borderId="0" xfId="0" applyNumberFormat="1" applyFont="1" applyFill="1" applyAlignment="1"/>
    <xf numFmtId="0" fontId="51" fillId="0" borderId="0" xfId="0" applyFont="1" applyFill="1" applyAlignment="1"/>
    <xf numFmtId="41" fontId="51" fillId="0" borderId="0" xfId="45" applyNumberFormat="1" applyFont="1" applyBorder="1"/>
    <xf numFmtId="43" fontId="50" fillId="0" borderId="0" xfId="0" applyNumberFormat="1" applyFont="1" applyFill="1" applyAlignment="1">
      <alignment horizontal="right"/>
    </xf>
    <xf numFmtId="0" fontId="51" fillId="0" borderId="0" xfId="0" applyFont="1" applyBorder="1" applyAlignment="1">
      <alignment horizontal="center"/>
    </xf>
    <xf numFmtId="43" fontId="51" fillId="0" borderId="0" xfId="0" applyNumberFormat="1" applyFont="1" applyFill="1" applyAlignment="1">
      <alignment horizontal="right"/>
    </xf>
    <xf numFmtId="0" fontId="51" fillId="0" borderId="0" xfId="0" applyFont="1" applyFill="1" applyBorder="1" applyAlignment="1">
      <alignment horizontal="center" vertical="center"/>
    </xf>
    <xf numFmtId="0" fontId="51" fillId="0" borderId="0" xfId="0" applyFont="1" applyAlignment="1">
      <alignment horizontal="center" vertical="center"/>
    </xf>
    <xf numFmtId="0" fontId="51" fillId="0" borderId="0" xfId="0" applyFont="1" applyAlignment="1">
      <alignment horizontal="left" vertical="center" wrapText="1"/>
    </xf>
    <xf numFmtId="0" fontId="50" fillId="0" borderId="0" xfId="0" applyFont="1" applyAlignment="1">
      <alignment horizontal="left" vertical="center"/>
    </xf>
    <xf numFmtId="41" fontId="50" fillId="0" borderId="0" xfId="0" applyNumberFormat="1" applyFont="1" applyFill="1" applyBorder="1" applyAlignment="1">
      <alignment horizontal="right" vertical="center"/>
    </xf>
    <xf numFmtId="41" fontId="51" fillId="0" borderId="0" xfId="0" applyNumberFormat="1" applyFont="1" applyFill="1" applyBorder="1" applyAlignment="1">
      <alignment horizontal="right" vertical="center"/>
    </xf>
    <xf numFmtId="41" fontId="51" fillId="0" borderId="15" xfId="0" applyNumberFormat="1" applyFont="1" applyFill="1" applyBorder="1" applyAlignment="1">
      <alignment horizontal="right" vertical="center"/>
    </xf>
    <xf numFmtId="41" fontId="51" fillId="0" borderId="0" xfId="0" applyNumberFormat="1" applyFont="1" applyFill="1" applyBorder="1" applyAlignment="1">
      <alignment horizontal="right" vertical="center" wrapText="1"/>
    </xf>
    <xf numFmtId="41" fontId="51" fillId="0" borderId="0" xfId="0" applyNumberFormat="1" applyFont="1" applyFill="1" applyAlignment="1">
      <alignment horizontal="right" vertical="center"/>
    </xf>
    <xf numFmtId="41" fontId="50" fillId="0" borderId="0" xfId="45" applyNumberFormat="1" applyFont="1" applyFill="1" applyBorder="1" applyAlignment="1">
      <alignment horizontal="right"/>
    </xf>
    <xf numFmtId="41" fontId="51" fillId="0" borderId="0" xfId="0" applyNumberFormat="1" applyFont="1" applyFill="1" applyAlignment="1">
      <alignment horizontal="right"/>
    </xf>
    <xf numFmtId="41" fontId="50" fillId="0" borderId="0" xfId="0" applyNumberFormat="1" applyFont="1" applyFill="1" applyBorder="1" applyAlignment="1">
      <alignment horizontal="right" vertical="top" wrapText="1"/>
    </xf>
    <xf numFmtId="41" fontId="51" fillId="0" borderId="0" xfId="0" applyNumberFormat="1" applyFont="1" applyFill="1" applyBorder="1" applyAlignment="1">
      <alignment horizontal="right" vertical="top" wrapText="1"/>
    </xf>
    <xf numFmtId="2" fontId="50" fillId="0" borderId="0" xfId="0" applyNumberFormat="1" applyFont="1" applyFill="1" applyBorder="1" applyAlignment="1">
      <alignment horizontal="left"/>
    </xf>
    <xf numFmtId="49" fontId="51" fillId="0" borderId="0" xfId="0" applyNumberFormat="1" applyFont="1" applyFill="1" applyBorder="1" applyAlignment="1">
      <alignment horizontal="center"/>
    </xf>
    <xf numFmtId="2" fontId="50" fillId="0" borderId="0" xfId="0" applyNumberFormat="1" applyFont="1" applyFill="1" applyBorder="1" applyAlignment="1"/>
    <xf numFmtId="49" fontId="50" fillId="0" borderId="0" xfId="0" applyNumberFormat="1" applyFont="1" applyAlignment="1">
      <alignment horizontal="right" vertical="top" wrapText="1"/>
    </xf>
    <xf numFmtId="49" fontId="51" fillId="0" borderId="2" xfId="0" applyNumberFormat="1" applyFont="1" applyBorder="1"/>
    <xf numFmtId="0" fontId="51" fillId="0" borderId="2" xfId="0" applyFont="1" applyBorder="1"/>
    <xf numFmtId="49" fontId="51" fillId="0" borderId="0" xfId="0" applyNumberFormat="1" applyFont="1" applyFill="1" applyBorder="1"/>
    <xf numFmtId="0" fontId="50" fillId="0" borderId="0" xfId="0" applyFont="1" applyBorder="1" applyAlignment="1">
      <alignment horizontal="justify"/>
    </xf>
    <xf numFmtId="49" fontId="51" fillId="0" borderId="0" xfId="0" applyNumberFormat="1" applyFont="1" applyFill="1" applyBorder="1" applyAlignment="1">
      <alignment horizontal="center" vertical="center"/>
    </xf>
    <xf numFmtId="0" fontId="50" fillId="0" borderId="0" xfId="0" applyFont="1" applyBorder="1" applyAlignment="1">
      <alignment horizontal="center" vertical="center"/>
    </xf>
    <xf numFmtId="0" fontId="50" fillId="0" borderId="0" xfId="0" applyFont="1" applyFill="1" applyBorder="1" applyAlignment="1">
      <alignment horizontal="center" vertical="center"/>
    </xf>
    <xf numFmtId="49" fontId="51" fillId="0" borderId="0" xfId="0" applyNumberFormat="1" applyFont="1" applyBorder="1"/>
    <xf numFmtId="0" fontId="51" fillId="0" borderId="0" xfId="0" applyFont="1" applyBorder="1" applyAlignment="1">
      <alignment vertical="top"/>
    </xf>
    <xf numFmtId="41" fontId="51" fillId="0" borderId="0" xfId="45" applyNumberFormat="1" applyFont="1" applyFill="1" applyBorder="1"/>
    <xf numFmtId="49" fontId="50" fillId="0" borderId="0" xfId="0" applyNumberFormat="1" applyFont="1"/>
    <xf numFmtId="0" fontId="51" fillId="0" borderId="0" xfId="0" applyFont="1" applyAlignment="1">
      <alignment vertical="center"/>
    </xf>
    <xf numFmtId="0" fontId="50" fillId="0" borderId="0" xfId="0" applyFont="1" applyAlignment="1">
      <alignment vertical="center"/>
    </xf>
    <xf numFmtId="0" fontId="51" fillId="0" borderId="0" xfId="0" applyFont="1" applyBorder="1" applyAlignment="1">
      <alignment horizontal="center" vertical="center"/>
    </xf>
    <xf numFmtId="41" fontId="51" fillId="0" borderId="0" xfId="0" applyNumberFormat="1" applyFont="1" applyBorder="1" applyAlignment="1">
      <alignment horizontal="center" vertical="center"/>
    </xf>
    <xf numFmtId="41" fontId="50" fillId="0" borderId="0" xfId="0" applyNumberFormat="1" applyFont="1" applyAlignment="1">
      <alignment horizontal="right" vertical="center"/>
    </xf>
    <xf numFmtId="41" fontId="50" fillId="0" borderId="0" xfId="0" applyNumberFormat="1" applyFont="1" applyAlignment="1">
      <alignment horizontal="right"/>
    </xf>
    <xf numFmtId="41" fontId="50" fillId="0" borderId="0" xfId="0" applyNumberFormat="1" applyFont="1" applyAlignment="1">
      <alignment horizontal="center"/>
    </xf>
    <xf numFmtId="0" fontId="51" fillId="0" borderId="0" xfId="0" applyFont="1" applyFill="1" applyBorder="1" applyAlignment="1">
      <alignment vertical="center"/>
    </xf>
    <xf numFmtId="38" fontId="51" fillId="0" borderId="0" xfId="45" applyNumberFormat="1" applyFont="1" applyBorder="1" applyAlignment="1">
      <alignment horizontal="right"/>
    </xf>
    <xf numFmtId="0" fontId="51" fillId="0" borderId="0" xfId="0" applyFont="1" applyBorder="1" applyAlignment="1">
      <alignment vertical="center"/>
    </xf>
    <xf numFmtId="40" fontId="51" fillId="0" borderId="0" xfId="0" applyNumberFormat="1" applyFont="1" applyFill="1" applyBorder="1" applyAlignment="1">
      <alignment horizontal="left"/>
    </xf>
    <xf numFmtId="0" fontId="50" fillId="0" borderId="2" xfId="0" applyFont="1" applyBorder="1" applyAlignment="1">
      <alignment horizontal="justify"/>
    </xf>
    <xf numFmtId="38" fontId="50" fillId="0" borderId="0" xfId="45" applyNumberFormat="1" applyFont="1" applyFill="1" applyBorder="1" applyAlignment="1">
      <alignment horizontal="right"/>
    </xf>
    <xf numFmtId="49" fontId="51" fillId="0" borderId="0" xfId="0" applyNumberFormat="1" applyFont="1" applyBorder="1" applyAlignment="1">
      <alignment vertical="top"/>
    </xf>
    <xf numFmtId="0" fontId="55" fillId="0" borderId="0" xfId="0" applyFont="1" applyBorder="1"/>
    <xf numFmtId="0" fontId="56" fillId="0" borderId="0" xfId="0" applyFont="1" applyBorder="1"/>
    <xf numFmtId="49" fontId="56" fillId="0" borderId="0" xfId="0" applyNumberFormat="1" applyFont="1" applyBorder="1"/>
    <xf numFmtId="0" fontId="56" fillId="0" borderId="0" xfId="0" applyFont="1" applyBorder="1" applyAlignment="1">
      <alignment vertical="top" wrapText="1"/>
    </xf>
    <xf numFmtId="0" fontId="56" fillId="0" borderId="0" xfId="0" applyFont="1" applyFill="1" applyBorder="1"/>
    <xf numFmtId="0" fontId="56" fillId="0" borderId="0" xfId="0" applyFont="1" applyFill="1" applyBorder="1" applyAlignment="1"/>
    <xf numFmtId="49" fontId="56" fillId="0" borderId="0" xfId="0" applyNumberFormat="1" applyFont="1" applyFill="1" applyBorder="1"/>
    <xf numFmtId="49" fontId="56" fillId="0" borderId="0" xfId="0" quotePrefix="1" applyNumberFormat="1" applyFont="1" applyFill="1" applyBorder="1"/>
    <xf numFmtId="37" fontId="56" fillId="0" borderId="0" xfId="0" applyNumberFormat="1" applyFont="1" applyBorder="1"/>
    <xf numFmtId="41" fontId="51" fillId="0" borderId="0" xfId="45" applyNumberFormat="1" applyFont="1" applyFill="1" applyBorder="1" applyAlignment="1">
      <alignment horizontal="right" vertical="center"/>
    </xf>
    <xf numFmtId="0" fontId="50" fillId="0" borderId="0" xfId="45" applyNumberFormat="1" applyFont="1" applyAlignment="1">
      <alignment horizontal="right"/>
    </xf>
    <xf numFmtId="0" fontId="51" fillId="0" borderId="0" xfId="45" applyNumberFormat="1" applyFont="1" applyFill="1" applyBorder="1" applyAlignment="1">
      <alignment horizontal="right"/>
    </xf>
    <xf numFmtId="0" fontId="50" fillId="0" borderId="0" xfId="45" applyNumberFormat="1" applyFont="1" applyFill="1" applyBorder="1" applyAlignment="1">
      <alignment horizontal="right"/>
    </xf>
    <xf numFmtId="0" fontId="50" fillId="0" borderId="0" xfId="0" applyNumberFormat="1" applyFont="1" applyFill="1" applyBorder="1" applyAlignment="1">
      <alignment horizontal="right"/>
    </xf>
    <xf numFmtId="0" fontId="50" fillId="0" borderId="0" xfId="0" applyNumberFormat="1" applyFont="1" applyFill="1" applyAlignment="1">
      <alignment horizontal="right"/>
    </xf>
    <xf numFmtId="0" fontId="50" fillId="0" borderId="0" xfId="45" applyNumberFormat="1" applyFont="1" applyFill="1" applyBorder="1" applyAlignment="1"/>
    <xf numFmtId="0" fontId="50" fillId="0" borderId="0" xfId="45" applyNumberFormat="1" applyFont="1" applyFill="1" applyAlignment="1"/>
    <xf numFmtId="41" fontId="51" fillId="0" borderId="15" xfId="0" applyNumberFormat="1" applyFont="1" applyBorder="1"/>
    <xf numFmtId="0" fontId="50" fillId="0" borderId="2" xfId="0" applyFont="1" applyBorder="1"/>
    <xf numFmtId="41" fontId="50" fillId="0" borderId="2" xfId="0" applyNumberFormat="1" applyFont="1" applyFill="1" applyBorder="1"/>
    <xf numFmtId="41" fontId="50" fillId="0" borderId="0" xfId="0" applyNumberFormat="1" applyFont="1" applyBorder="1"/>
    <xf numFmtId="41" fontId="51" fillId="0" borderId="0" xfId="45" applyNumberFormat="1" applyFont="1" applyFill="1" applyBorder="1" applyAlignment="1">
      <alignment horizontal="right" vertical="top" wrapText="1"/>
    </xf>
    <xf numFmtId="3" fontId="50" fillId="0" borderId="0" xfId="45" applyNumberFormat="1" applyFont="1" applyFill="1" applyBorder="1" applyAlignment="1">
      <alignment horizontal="center"/>
    </xf>
    <xf numFmtId="37" fontId="50" fillId="0" borderId="0" xfId="45" applyNumberFormat="1" applyFont="1" applyFill="1" applyBorder="1" applyAlignment="1">
      <alignment horizontal="right"/>
    </xf>
    <xf numFmtId="0" fontId="50" fillId="0" borderId="0" xfId="0" applyFont="1" applyFill="1" applyBorder="1" applyAlignment="1">
      <alignment vertical="center"/>
    </xf>
    <xf numFmtId="41" fontId="50" fillId="0" borderId="15" xfId="0" applyNumberFormat="1" applyFont="1" applyBorder="1"/>
    <xf numFmtId="40" fontId="50" fillId="0" borderId="0" xfId="45" applyFont="1" applyAlignment="1">
      <alignment horizontal="left"/>
    </xf>
    <xf numFmtId="41" fontId="50" fillId="0" borderId="2" xfId="0" applyNumberFormat="1" applyFont="1" applyBorder="1" applyAlignment="1">
      <alignment horizontal="right"/>
    </xf>
    <xf numFmtId="176" fontId="50" fillId="0" borderId="0" xfId="45" applyNumberFormat="1" applyFont="1" applyFill="1" applyBorder="1" applyAlignment="1">
      <alignment horizontal="right"/>
    </xf>
    <xf numFmtId="0" fontId="51" fillId="0" borderId="0" xfId="0" applyFont="1" applyAlignment="1">
      <alignment horizontal="right" vertical="top" wrapText="1"/>
    </xf>
    <xf numFmtId="41" fontId="9" fillId="0" borderId="0" xfId="45" applyNumberFormat="1" applyFont="1" applyFill="1" applyBorder="1" applyAlignment="1">
      <alignment horizontal="right"/>
    </xf>
    <xf numFmtId="41" fontId="50" fillId="0" borderId="0" xfId="45" applyNumberFormat="1" applyFont="1" applyFill="1" applyBorder="1" applyAlignment="1">
      <alignment horizontal="right" vertical="top" wrapText="1"/>
    </xf>
    <xf numFmtId="41" fontId="9" fillId="0" borderId="0" xfId="45" applyNumberFormat="1" applyFont="1" applyFill="1" applyBorder="1" applyAlignment="1">
      <alignment horizontal="right" vertical="top" wrapText="1"/>
    </xf>
    <xf numFmtId="41" fontId="9" fillId="0" borderId="0" xfId="45" applyNumberFormat="1" applyFont="1" applyBorder="1"/>
    <xf numFmtId="37" fontId="0" fillId="0" borderId="0" xfId="0" applyNumberFormat="1" applyBorder="1"/>
    <xf numFmtId="41" fontId="50" fillId="0" borderId="0" xfId="76" applyNumberFormat="1" applyFont="1" applyAlignment="1">
      <alignment horizontal="right"/>
    </xf>
    <xf numFmtId="41" fontId="51" fillId="0" borderId="0" xfId="0" applyNumberFormat="1" applyFont="1" applyAlignment="1">
      <alignment horizontal="right" vertical="center"/>
    </xf>
    <xf numFmtId="0" fontId="0" fillId="0" borderId="0" xfId="0" applyFill="1" applyBorder="1"/>
    <xf numFmtId="0" fontId="0" fillId="0" borderId="0" xfId="0" applyFill="1" applyBorder="1" applyAlignment="1">
      <alignment horizontal="left"/>
    </xf>
    <xf numFmtId="0" fontId="51" fillId="0" borderId="0" xfId="0" applyNumberFormat="1" applyFont="1" applyAlignment="1">
      <alignment horizontal="justify"/>
    </xf>
    <xf numFmtId="49" fontId="51" fillId="0" borderId="0" xfId="0" applyNumberFormat="1" applyFont="1" applyBorder="1" applyAlignment="1">
      <alignment horizontal="right"/>
    </xf>
    <xf numFmtId="41" fontId="50" fillId="0" borderId="0" xfId="0" applyNumberFormat="1" applyFont="1" applyFill="1"/>
    <xf numFmtId="0" fontId="50" fillId="0" borderId="0" xfId="0" applyNumberFormat="1" applyFont="1" applyBorder="1" applyAlignment="1">
      <alignment vertical="top"/>
    </xf>
    <xf numFmtId="38" fontId="51" fillId="0" borderId="2" xfId="45" applyNumberFormat="1" applyFont="1" applyFill="1" applyBorder="1"/>
    <xf numFmtId="38" fontId="51" fillId="0" borderId="2" xfId="45" applyNumberFormat="1" applyFont="1" applyBorder="1" applyAlignment="1">
      <alignment horizontal="right"/>
    </xf>
    <xf numFmtId="0" fontId="0" fillId="0" borderId="0" xfId="0" applyNumberFormat="1" applyAlignment="1"/>
    <xf numFmtId="0" fontId="0" fillId="0" borderId="0" xfId="0" applyAlignment="1">
      <alignment horizontal="left" vertical="center" wrapText="1"/>
    </xf>
    <xf numFmtId="0" fontId="50" fillId="0" borderId="0" xfId="0" applyFont="1" applyFill="1" applyBorder="1" applyAlignment="1">
      <alignment horizontal="center"/>
    </xf>
    <xf numFmtId="0" fontId="50" fillId="0" borderId="0" xfId="0" applyFont="1" applyBorder="1" applyAlignment="1">
      <alignment horizontal="left" wrapText="1"/>
    </xf>
    <xf numFmtId="0" fontId="0" fillId="0" borderId="0" xfId="0" applyFill="1" applyBorder="1" applyAlignment="1">
      <alignment horizontal="left" wrapText="1"/>
    </xf>
    <xf numFmtId="0" fontId="51" fillId="0" borderId="0" xfId="0" applyNumberFormat="1" applyFont="1" applyAlignment="1">
      <alignment horizontal="justify"/>
    </xf>
    <xf numFmtId="41" fontId="50" fillId="0" borderId="15" xfId="0" applyNumberFormat="1" applyFont="1" applyFill="1" applyBorder="1" applyAlignment="1">
      <alignment horizontal="center" vertical="center" wrapText="1"/>
    </xf>
    <xf numFmtId="41" fontId="51" fillId="0" borderId="15" xfId="0" applyNumberFormat="1" applyFont="1" applyFill="1" applyBorder="1" applyAlignment="1">
      <alignment horizontal="center" vertical="center" wrapText="1"/>
    </xf>
    <xf numFmtId="41" fontId="50" fillId="0" borderId="0" xfId="45" applyNumberFormat="1" applyFont="1" applyFill="1" applyBorder="1" applyAlignment="1">
      <alignment horizontal="right" vertical="center"/>
    </xf>
    <xf numFmtId="41" fontId="51" fillId="0" borderId="0" xfId="45" applyNumberFormat="1" applyFont="1" applyBorder="1" applyAlignment="1">
      <alignment horizontal="right" vertical="center"/>
    </xf>
    <xf numFmtId="0" fontId="51" fillId="0" borderId="0" xfId="0" applyFont="1" applyFill="1" applyBorder="1" applyAlignment="1">
      <alignment horizontal="left" vertical="center" wrapText="1"/>
    </xf>
    <xf numFmtId="41" fontId="0" fillId="0" borderId="15" xfId="0" applyNumberFormat="1" applyFont="1" applyFill="1" applyBorder="1" applyAlignment="1">
      <alignment horizontal="center" vertical="center" wrapText="1"/>
    </xf>
    <xf numFmtId="15" fontId="50" fillId="0" borderId="0" xfId="0" quotePrefix="1" applyNumberFormat="1" applyFont="1" applyAlignment="1">
      <alignment horizontal="left"/>
    </xf>
    <xf numFmtId="41" fontId="50" fillId="0" borderId="2" xfId="76" applyNumberFormat="1" applyFont="1" applyBorder="1" applyAlignment="1">
      <alignment horizontal="right"/>
    </xf>
    <xf numFmtId="41" fontId="50" fillId="0" borderId="2" xfId="0" applyNumberFormat="1" applyFont="1" applyBorder="1" applyAlignment="1">
      <alignment horizontal="center"/>
    </xf>
    <xf numFmtId="41" fontId="51" fillId="0" borderId="2" xfId="0" applyNumberFormat="1" applyFont="1" applyBorder="1" applyAlignment="1">
      <alignment horizontal="right" vertical="center"/>
    </xf>
    <xf numFmtId="0" fontId="0" fillId="0" borderId="0" xfId="0" applyFill="1"/>
    <xf numFmtId="41" fontId="50" fillId="0" borderId="0" xfId="0" quotePrefix="1" applyNumberFormat="1" applyFont="1" applyAlignment="1">
      <alignment horizontal="right"/>
    </xf>
    <xf numFmtId="0" fontId="0" fillId="0" borderId="0" xfId="0" applyBorder="1"/>
    <xf numFmtId="0" fontId="0" fillId="0" borderId="0" xfId="0" quotePrefix="1" applyBorder="1"/>
    <xf numFmtId="41" fontId="50" fillId="0" borderId="16" xfId="45" applyNumberFormat="1" applyFont="1" applyFill="1" applyBorder="1" applyAlignment="1">
      <alignment horizontal="right" vertical="center"/>
    </xf>
    <xf numFmtId="41" fontId="51" fillId="0" borderId="16" xfId="45" applyNumberFormat="1" applyFont="1" applyFill="1" applyBorder="1" applyAlignment="1">
      <alignment horizontal="right" vertical="center"/>
    </xf>
    <xf numFmtId="41" fontId="50" fillId="0" borderId="0" xfId="0" applyNumberFormat="1" applyFont="1" applyFill="1" applyBorder="1" applyAlignment="1">
      <alignment vertical="center"/>
    </xf>
    <xf numFmtId="41" fontId="9" fillId="0" borderId="0" xfId="45" applyNumberFormat="1" applyFont="1" applyFill="1" applyBorder="1" applyAlignment="1">
      <alignment horizontal="right" vertical="center"/>
    </xf>
    <xf numFmtId="0" fontId="51" fillId="0" borderId="0" xfId="0" applyFont="1" applyFill="1" applyBorder="1" applyAlignment="1">
      <alignment horizontal="left" vertical="center"/>
    </xf>
    <xf numFmtId="41" fontId="0" fillId="0" borderId="0" xfId="0" applyNumberFormat="1" applyFont="1" applyFill="1" applyBorder="1" applyAlignment="1">
      <alignment vertical="center"/>
    </xf>
    <xf numFmtId="41" fontId="9" fillId="0" borderId="16" xfId="45" applyNumberFormat="1" applyFont="1" applyFill="1" applyBorder="1" applyAlignment="1">
      <alignment horizontal="right" vertical="center"/>
    </xf>
    <xf numFmtId="41" fontId="50" fillId="0" borderId="6" xfId="45" applyNumberFormat="1" applyFont="1" applyFill="1" applyBorder="1" applyAlignment="1">
      <alignment horizontal="right" vertical="center"/>
    </xf>
    <xf numFmtId="41" fontId="9" fillId="0" borderId="6" xfId="45" applyNumberFormat="1" applyFont="1" applyFill="1" applyBorder="1" applyAlignment="1">
      <alignment horizontal="right" vertical="center"/>
    </xf>
    <xf numFmtId="0" fontId="51" fillId="0" borderId="0" xfId="0" applyFont="1" applyBorder="1" applyAlignment="1">
      <alignment vertical="center" wrapText="1"/>
    </xf>
    <xf numFmtId="38" fontId="51" fillId="0" borderId="0" xfId="0" applyNumberFormat="1" applyFont="1" applyFill="1" applyBorder="1" applyAlignment="1">
      <alignment horizontal="center" vertical="center"/>
    </xf>
    <xf numFmtId="0" fontId="50" fillId="0" borderId="0" xfId="0" applyFont="1" applyBorder="1" applyAlignment="1">
      <alignment vertical="center"/>
    </xf>
    <xf numFmtId="41" fontId="50" fillId="0" borderId="18" xfId="0" applyNumberFormat="1" applyFont="1" applyFill="1" applyBorder="1" applyAlignment="1">
      <alignment vertical="center"/>
    </xf>
    <xf numFmtId="41" fontId="0" fillId="0" borderId="18" xfId="0" applyNumberFormat="1" applyFont="1" applyFill="1" applyBorder="1" applyAlignment="1">
      <alignment vertical="center"/>
    </xf>
    <xf numFmtId="41" fontId="50" fillId="0" borderId="18" xfId="45" applyNumberFormat="1" applyFont="1" applyFill="1" applyBorder="1" applyAlignment="1">
      <alignment horizontal="right" vertical="center"/>
    </xf>
    <xf numFmtId="41" fontId="9" fillId="0" borderId="18" xfId="45" applyNumberFormat="1" applyFont="1" applyFill="1" applyBorder="1" applyAlignment="1">
      <alignment horizontal="right" vertical="center"/>
    </xf>
    <xf numFmtId="41" fontId="50" fillId="0" borderId="6" xfId="45" applyNumberFormat="1" applyFont="1" applyFill="1" applyBorder="1" applyAlignment="1">
      <alignment horizontal="right" vertical="center" wrapText="1"/>
    </xf>
    <xf numFmtId="41" fontId="51" fillId="0" borderId="0" xfId="45" applyNumberFormat="1" applyFont="1" applyFill="1" applyBorder="1" applyAlignment="1">
      <alignment horizontal="right" vertical="center" wrapText="1"/>
    </xf>
    <xf numFmtId="41" fontId="9" fillId="0" borderId="6" xfId="45" applyNumberFormat="1" applyFont="1" applyFill="1" applyBorder="1" applyAlignment="1">
      <alignment horizontal="right" vertical="center" wrapText="1"/>
    </xf>
    <xf numFmtId="41" fontId="50" fillId="0" borderId="0" xfId="45" applyNumberFormat="1" applyFont="1" applyFill="1" applyBorder="1" applyAlignment="1">
      <alignment horizontal="right" vertical="center" wrapText="1"/>
    </xf>
    <xf numFmtId="41" fontId="9" fillId="0" borderId="0" xfId="45" applyNumberFormat="1" applyFont="1" applyFill="1" applyBorder="1" applyAlignment="1">
      <alignment horizontal="right" vertical="center" wrapText="1"/>
    </xf>
    <xf numFmtId="41" fontId="9" fillId="0" borderId="0" xfId="45" applyNumberFormat="1" applyFont="1" applyBorder="1" applyAlignment="1">
      <alignment horizontal="right" vertical="center"/>
    </xf>
    <xf numFmtId="41" fontId="50" fillId="0" borderId="16" xfId="0" applyNumberFormat="1" applyFont="1" applyFill="1" applyBorder="1" applyAlignment="1">
      <alignment vertical="center"/>
    </xf>
    <xf numFmtId="41" fontId="50" fillId="0" borderId="6" xfId="0" applyNumberFormat="1" applyFont="1" applyFill="1" applyBorder="1" applyAlignment="1">
      <alignment vertical="center" wrapText="1"/>
    </xf>
    <xf numFmtId="41" fontId="51" fillId="0" borderId="0" xfId="0" applyNumberFormat="1" applyFont="1" applyBorder="1" applyAlignment="1">
      <alignment vertical="center"/>
    </xf>
    <xf numFmtId="41" fontId="9" fillId="0" borderId="6" xfId="45" applyNumberFormat="1" applyFont="1" applyFill="1" applyBorder="1" applyAlignment="1">
      <alignment vertical="center" wrapText="1"/>
    </xf>
    <xf numFmtId="41" fontId="51" fillId="0" borderId="0" xfId="45" applyNumberFormat="1" applyFont="1" applyBorder="1" applyAlignment="1">
      <alignment vertical="center"/>
    </xf>
    <xf numFmtId="41" fontId="50" fillId="0" borderId="15" xfId="0" applyNumberFormat="1" applyFont="1" applyFill="1" applyBorder="1" applyAlignment="1">
      <alignment vertical="center"/>
    </xf>
    <xf numFmtId="41" fontId="51" fillId="0" borderId="15" xfId="45" applyNumberFormat="1" applyFont="1" applyBorder="1" applyAlignment="1">
      <alignment vertical="center"/>
    </xf>
    <xf numFmtId="49" fontId="51" fillId="0" borderId="0" xfId="0" applyNumberFormat="1" applyFont="1" applyBorder="1" applyAlignment="1">
      <alignment vertical="center"/>
    </xf>
    <xf numFmtId="41" fontId="50" fillId="0" borderId="0" xfId="45" applyNumberFormat="1" applyFont="1" applyFill="1" applyBorder="1" applyAlignment="1">
      <alignment vertical="center"/>
    </xf>
    <xf numFmtId="0" fontId="51" fillId="0" borderId="0" xfId="0" applyFont="1" applyBorder="1" applyAlignment="1">
      <alignment horizontal="left" vertical="center"/>
    </xf>
    <xf numFmtId="41" fontId="50" fillId="0" borderId="0" xfId="45" applyNumberFormat="1" applyFont="1" applyFill="1" applyBorder="1" applyAlignment="1">
      <alignment horizontal="left" vertical="center"/>
    </xf>
    <xf numFmtId="41" fontId="51" fillId="0" borderId="0" xfId="45" applyNumberFormat="1" applyFont="1" applyBorder="1" applyAlignment="1">
      <alignment horizontal="left" vertical="center"/>
    </xf>
    <xf numFmtId="41" fontId="50" fillId="0" borderId="16" xfId="0" applyNumberFormat="1" applyFont="1" applyFill="1" applyBorder="1" applyAlignment="1">
      <alignment horizontal="left" vertical="center"/>
    </xf>
    <xf numFmtId="41" fontId="51" fillId="0" borderId="0" xfId="0" applyNumberFormat="1" applyFont="1" applyBorder="1" applyAlignment="1">
      <alignment horizontal="left" vertical="center"/>
    </xf>
    <xf numFmtId="41" fontId="51" fillId="0" borderId="16" xfId="45" applyNumberFormat="1" applyFont="1" applyBorder="1" applyAlignment="1">
      <alignment horizontal="left" vertical="center"/>
    </xf>
    <xf numFmtId="41" fontId="50" fillId="0" borderId="0" xfId="0" applyNumberFormat="1" applyFont="1" applyFill="1" applyBorder="1" applyAlignment="1">
      <alignment horizontal="left" vertical="center"/>
    </xf>
    <xf numFmtId="41" fontId="50" fillId="0" borderId="15" xfId="0" applyNumberFormat="1" applyFont="1" applyFill="1" applyBorder="1" applyAlignment="1">
      <alignment horizontal="left" vertical="center"/>
    </xf>
    <xf numFmtId="41" fontId="51" fillId="0" borderId="15" xfId="45" applyNumberFormat="1" applyFont="1" applyBorder="1" applyAlignment="1">
      <alignment horizontal="left" vertical="center"/>
    </xf>
    <xf numFmtId="49" fontId="51" fillId="0" borderId="0" xfId="0" applyNumberFormat="1" applyFont="1" applyBorder="1" applyAlignment="1">
      <alignment horizontal="left" vertical="center"/>
    </xf>
    <xf numFmtId="41" fontId="50" fillId="0" borderId="0" xfId="0" applyNumberFormat="1" applyFont="1" applyBorder="1" applyAlignment="1">
      <alignment horizontal="left" vertical="center"/>
    </xf>
    <xf numFmtId="41" fontId="51" fillId="0" borderId="15" xfId="0" applyNumberFormat="1" applyFont="1" applyBorder="1" applyAlignment="1">
      <alignment horizontal="left" vertical="center"/>
    </xf>
    <xf numFmtId="0" fontId="0" fillId="31" borderId="0" xfId="0" applyFill="1" applyBorder="1"/>
    <xf numFmtId="0" fontId="51" fillId="31" borderId="0" xfId="0" applyFont="1" applyFill="1" applyBorder="1"/>
    <xf numFmtId="0" fontId="51" fillId="31" borderId="0" xfId="0" applyFont="1" applyFill="1" applyBorder="1" applyAlignment="1">
      <alignment horizontal="center"/>
    </xf>
    <xf numFmtId="41" fontId="51" fillId="31" borderId="0" xfId="0" applyNumberFormat="1" applyFont="1" applyFill="1" applyBorder="1" applyAlignment="1">
      <alignment horizontal="center"/>
    </xf>
    <xf numFmtId="41" fontId="51" fillId="0" borderId="2" xfId="0" applyNumberFormat="1" applyFont="1" applyBorder="1" applyAlignment="1">
      <alignment horizontal="center"/>
    </xf>
    <xf numFmtId="0" fontId="0" fillId="0" borderId="2" xfId="0" applyFill="1" applyBorder="1"/>
    <xf numFmtId="0" fontId="0" fillId="0" borderId="0" xfId="0" applyNumberFormat="1" applyBorder="1"/>
    <xf numFmtId="0" fontId="0" fillId="0" borderId="0" xfId="0" applyAlignment="1">
      <alignment horizontal="left" vertical="center"/>
    </xf>
    <xf numFmtId="49" fontId="50" fillId="0" borderId="0" xfId="0" applyNumberFormat="1" applyFont="1" applyFill="1" applyBorder="1" applyAlignment="1">
      <alignment horizontal="center" vertical="center"/>
    </xf>
    <xf numFmtId="0" fontId="51" fillId="0" borderId="0" xfId="0" applyNumberFormat="1" applyFont="1" applyFill="1" applyBorder="1" applyAlignment="1">
      <alignment horizontal="center" vertical="center"/>
    </xf>
    <xf numFmtId="0" fontId="50" fillId="0" borderId="0" xfId="0" applyFont="1" applyFill="1" applyBorder="1" applyAlignment="1">
      <alignment horizontal="left" vertical="center"/>
    </xf>
    <xf numFmtId="41" fontId="51" fillId="0" borderId="0" xfId="0" applyNumberFormat="1" applyFont="1" applyAlignment="1">
      <alignment horizontal="center" vertical="center"/>
    </xf>
    <xf numFmtId="49" fontId="50" fillId="0" borderId="0" xfId="0" applyNumberFormat="1" applyFont="1" applyFill="1" applyBorder="1" applyAlignment="1">
      <alignment vertical="center"/>
    </xf>
    <xf numFmtId="0" fontId="51" fillId="0" borderId="0" xfId="0" applyNumberFormat="1" applyFont="1" applyFill="1" applyBorder="1" applyAlignment="1">
      <alignment vertical="center"/>
    </xf>
    <xf numFmtId="0" fontId="0" fillId="0" borderId="0" xfId="0" applyFill="1" applyBorder="1" applyAlignment="1">
      <alignment horizontal="left" vertical="center"/>
    </xf>
    <xf numFmtId="37" fontId="51" fillId="0" borderId="0" xfId="0" applyNumberFormat="1" applyFont="1" applyFill="1" applyBorder="1" applyAlignment="1">
      <alignment horizontal="right" vertical="center"/>
    </xf>
    <xf numFmtId="41" fontId="51" fillId="0" borderId="15" xfId="0" applyNumberFormat="1" applyFont="1" applyFill="1" applyBorder="1" applyAlignment="1">
      <alignment vertical="center"/>
    </xf>
    <xf numFmtId="0" fontId="50" fillId="0" borderId="0" xfId="0" applyFont="1" applyBorder="1" applyAlignment="1">
      <alignment vertical="center" wrapText="1"/>
    </xf>
    <xf numFmtId="0" fontId="0" fillId="0" borderId="0" xfId="0" applyBorder="1" applyAlignment="1">
      <alignment vertical="center" wrapText="1"/>
    </xf>
    <xf numFmtId="0" fontId="0" fillId="0" borderId="0" xfId="0" applyFont="1" applyBorder="1" applyAlignment="1">
      <alignment vertical="center" wrapText="1"/>
    </xf>
    <xf numFmtId="41" fontId="51" fillId="0" borderId="0" xfId="0" applyNumberFormat="1" applyFont="1" applyFill="1" applyBorder="1" applyAlignment="1">
      <alignment vertical="center"/>
    </xf>
    <xf numFmtId="0" fontId="50" fillId="0" borderId="0" xfId="0" applyFont="1" applyBorder="1" applyAlignment="1">
      <alignment horizontal="left" vertical="center" wrapText="1"/>
    </xf>
    <xf numFmtId="49" fontId="50" fillId="0" borderId="0" xfId="0" applyNumberFormat="1" applyFont="1" applyBorder="1" applyAlignment="1">
      <alignment vertical="center"/>
    </xf>
    <xf numFmtId="0" fontId="51" fillId="0" borderId="0" xfId="0" applyNumberFormat="1" applyFont="1" applyBorder="1" applyAlignment="1">
      <alignment vertical="center"/>
    </xf>
    <xf numFmtId="37" fontId="51" fillId="0" borderId="0" xfId="0" applyNumberFormat="1" applyFont="1" applyFill="1" applyBorder="1" applyAlignment="1">
      <alignment vertical="center"/>
    </xf>
    <xf numFmtId="37" fontId="51" fillId="0" borderId="0" xfId="0" applyNumberFormat="1" applyFont="1" applyBorder="1" applyAlignment="1">
      <alignment vertical="center"/>
    </xf>
    <xf numFmtId="0" fontId="51" fillId="0" borderId="0" xfId="0" applyFont="1" applyFill="1" applyAlignment="1">
      <alignment vertical="center"/>
    </xf>
    <xf numFmtId="0" fontId="51" fillId="0" borderId="0" xfId="0" applyFont="1" applyFill="1" applyBorder="1" applyAlignment="1">
      <alignment vertical="center" wrapText="1"/>
    </xf>
    <xf numFmtId="0" fontId="50"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Border="1" applyAlignment="1">
      <alignment horizontal="left" vertical="center" wrapText="1"/>
    </xf>
    <xf numFmtId="0" fontId="0" fillId="0" borderId="0" xfId="0" applyFill="1" applyBorder="1" applyAlignment="1">
      <alignment vertical="center" wrapText="1"/>
    </xf>
    <xf numFmtId="41" fontId="51" fillId="0" borderId="0" xfId="0" applyNumberFormat="1" applyFont="1" applyFill="1" applyAlignment="1">
      <alignment vertical="center"/>
    </xf>
    <xf numFmtId="0" fontId="51" fillId="0" borderId="0" xfId="0" applyFont="1" applyAlignment="1">
      <alignment vertical="center" wrapText="1"/>
    </xf>
    <xf numFmtId="41" fontId="51" fillId="0" borderId="16" xfId="0" applyNumberFormat="1" applyFont="1" applyFill="1" applyBorder="1" applyAlignment="1">
      <alignment vertical="center"/>
    </xf>
    <xf numFmtId="0" fontId="50" fillId="0" borderId="0" xfId="0" applyFont="1" applyAlignment="1">
      <alignment vertical="center" wrapText="1"/>
    </xf>
    <xf numFmtId="171" fontId="51" fillId="0" borderId="0" xfId="79" applyNumberFormat="1" applyFont="1" applyFill="1" applyAlignment="1">
      <alignment vertical="center"/>
    </xf>
    <xf numFmtId="41" fontId="51" fillId="0" borderId="17" xfId="45" applyNumberFormat="1" applyFont="1" applyBorder="1" applyAlignment="1">
      <alignment vertical="center"/>
    </xf>
    <xf numFmtId="41" fontId="50" fillId="0" borderId="17" xfId="45" applyNumberFormat="1" applyFont="1" applyFill="1" applyBorder="1" applyAlignment="1">
      <alignment vertical="center"/>
    </xf>
    <xf numFmtId="41" fontId="51" fillId="0" borderId="0" xfId="0" applyNumberFormat="1" applyFont="1" applyAlignment="1">
      <alignment vertical="center"/>
    </xf>
    <xf numFmtId="171" fontId="51" fillId="0" borderId="0" xfId="79" applyNumberFormat="1" applyFont="1" applyAlignment="1">
      <alignment vertical="center"/>
    </xf>
    <xf numFmtId="0" fontId="0" fillId="0" borderId="0" xfId="0" applyAlignment="1">
      <alignment vertical="center" wrapText="1"/>
    </xf>
    <xf numFmtId="41" fontId="50" fillId="0" borderId="15" xfId="45" applyNumberFormat="1" applyFont="1" applyFill="1" applyBorder="1" applyAlignment="1">
      <alignment vertical="center"/>
    </xf>
    <xf numFmtId="39" fontId="50" fillId="0" borderId="2" xfId="45" applyNumberFormat="1" applyFont="1" applyFill="1" applyBorder="1" applyAlignment="1">
      <alignment horizontal="right" vertical="center"/>
    </xf>
    <xf numFmtId="39" fontId="51" fillId="0" borderId="2" xfId="45" applyNumberFormat="1" applyFont="1" applyFill="1" applyBorder="1" applyAlignment="1">
      <alignment horizontal="right" vertical="center"/>
    </xf>
    <xf numFmtId="39" fontId="51" fillId="0" borderId="0" xfId="0" applyNumberFormat="1" applyFont="1" applyFill="1" applyAlignment="1">
      <alignment vertical="center"/>
    </xf>
    <xf numFmtId="37" fontId="51" fillId="0" borderId="0" xfId="0" applyNumberFormat="1" applyFont="1" applyFill="1" applyAlignment="1">
      <alignment vertical="center"/>
    </xf>
    <xf numFmtId="0" fontId="51" fillId="0" borderId="0" xfId="0" applyFont="1" applyAlignment="1">
      <alignment horizontal="center" vertical="center" wrapText="1"/>
    </xf>
    <xf numFmtId="41" fontId="51" fillId="0" borderId="0" xfId="0" applyNumberFormat="1" applyFont="1" applyFill="1" applyBorder="1" applyAlignment="1">
      <alignment horizontal="center" vertical="center"/>
    </xf>
    <xf numFmtId="49" fontId="51" fillId="0" borderId="0" xfId="0" applyNumberFormat="1" applyFont="1" applyFill="1" applyBorder="1" applyAlignment="1">
      <alignment vertical="center"/>
    </xf>
    <xf numFmtId="41" fontId="50" fillId="0" borderId="6" xfId="0" applyNumberFormat="1" applyFont="1" applyFill="1" applyBorder="1" applyAlignment="1">
      <alignment vertical="center"/>
    </xf>
    <xf numFmtId="41" fontId="51" fillId="0" borderId="6" xfId="45" applyNumberFormat="1" applyFont="1" applyFill="1" applyBorder="1" applyAlignment="1">
      <alignment horizontal="right" vertical="center"/>
    </xf>
    <xf numFmtId="41" fontId="50" fillId="0" borderId="0" xfId="45" quotePrefix="1" applyNumberFormat="1" applyFont="1" applyFill="1" applyBorder="1" applyAlignment="1">
      <alignment horizontal="right" vertical="center"/>
    </xf>
    <xf numFmtId="41" fontId="51" fillId="0" borderId="0" xfId="0" applyNumberFormat="1" applyFont="1" applyFill="1" applyBorder="1" applyAlignment="1">
      <alignment vertical="center" wrapText="1"/>
    </xf>
    <xf numFmtId="41" fontId="50" fillId="0" borderId="0" xfId="0" applyNumberFormat="1" applyFont="1" applyFill="1" applyBorder="1" applyAlignment="1">
      <alignment vertical="center" wrapText="1"/>
    </xf>
    <xf numFmtId="41" fontId="50" fillId="0" borderId="2" xfId="0" applyNumberFormat="1" applyFont="1" applyFill="1" applyBorder="1" applyAlignment="1">
      <alignment vertical="center"/>
    </xf>
    <xf numFmtId="41" fontId="51" fillId="0" borderId="2" xfId="45" applyNumberFormat="1" applyFont="1" applyBorder="1" applyAlignment="1">
      <alignment horizontal="right" vertical="center"/>
    </xf>
    <xf numFmtId="41" fontId="50" fillId="0" borderId="17" xfId="0" applyNumberFormat="1" applyFont="1" applyFill="1" applyBorder="1" applyAlignment="1">
      <alignment vertical="center"/>
    </xf>
    <xf numFmtId="41" fontId="0" fillId="0" borderId="17" xfId="0" applyNumberFormat="1" applyFont="1" applyFill="1" applyBorder="1" applyAlignment="1">
      <alignment vertical="center"/>
    </xf>
    <xf numFmtId="41" fontId="51" fillId="0" borderId="6" xfId="45" applyNumberFormat="1" applyFont="1" applyBorder="1" applyAlignment="1">
      <alignment vertical="center"/>
    </xf>
    <xf numFmtId="49" fontId="51" fillId="0" borderId="0" xfId="0" applyNumberFormat="1" applyFont="1" applyBorder="1" applyAlignment="1">
      <alignment horizontal="center" vertical="center"/>
    </xf>
    <xf numFmtId="41" fontId="50" fillId="0" borderId="6" xfId="45" applyNumberFormat="1" applyFont="1" applyFill="1" applyBorder="1" applyAlignment="1">
      <alignment vertical="center"/>
    </xf>
    <xf numFmtId="41" fontId="51" fillId="0" borderId="16" xfId="0" applyNumberFormat="1" applyFont="1" applyBorder="1" applyAlignment="1">
      <alignment vertical="center"/>
    </xf>
    <xf numFmtId="37" fontId="51" fillId="0" borderId="0" xfId="0" applyNumberFormat="1" applyFont="1" applyAlignment="1">
      <alignment vertical="center"/>
    </xf>
    <xf numFmtId="41" fontId="51" fillId="0" borderId="2" xfId="0" applyNumberFormat="1" applyFont="1" applyBorder="1" applyAlignment="1">
      <alignment vertical="center"/>
    </xf>
    <xf numFmtId="40" fontId="50" fillId="0" borderId="2" xfId="45" applyNumberFormat="1" applyFont="1" applyFill="1" applyBorder="1" applyAlignment="1">
      <alignment vertical="center"/>
    </xf>
    <xf numFmtId="40" fontId="51" fillId="0" borderId="2" xfId="45" applyNumberFormat="1" applyFont="1" applyFill="1" applyBorder="1" applyAlignment="1">
      <alignment vertical="center"/>
    </xf>
    <xf numFmtId="0" fontId="57" fillId="31" borderId="0" xfId="0" applyFont="1" applyFill="1" applyBorder="1"/>
    <xf numFmtId="182" fontId="51" fillId="0" borderId="0" xfId="0" applyNumberFormat="1" applyFont="1" applyFill="1" applyBorder="1" applyAlignment="1">
      <alignment horizontal="right"/>
    </xf>
    <xf numFmtId="39" fontId="51" fillId="0" borderId="0" xfId="0" applyNumberFormat="1" applyFont="1" applyBorder="1" applyAlignment="1">
      <alignment horizontal="right"/>
    </xf>
    <xf numFmtId="2" fontId="51" fillId="0" borderId="0" xfId="0" applyNumberFormat="1" applyFont="1" applyFill="1" applyBorder="1" applyAlignment="1">
      <alignment horizontal="right"/>
    </xf>
    <xf numFmtId="0" fontId="0" fillId="0" borderId="0" xfId="0" applyNumberFormat="1" applyFill="1" applyBorder="1" applyAlignment="1">
      <alignment horizontal="justify"/>
    </xf>
    <xf numFmtId="0" fontId="51" fillId="0" borderId="0" xfId="0" applyNumberFormat="1" applyFont="1" applyFill="1" applyBorder="1" applyAlignment="1">
      <alignment horizontal="justify"/>
    </xf>
    <xf numFmtId="0" fontId="58" fillId="0" borderId="0" xfId="0" applyFont="1"/>
    <xf numFmtId="0" fontId="58" fillId="31" borderId="0" xfId="0" applyFont="1" applyFill="1" applyBorder="1"/>
    <xf numFmtId="49" fontId="50" fillId="0" borderId="2" xfId="0" applyNumberFormat="1" applyFont="1" applyFill="1" applyBorder="1"/>
    <xf numFmtId="49" fontId="50" fillId="0" borderId="2" xfId="0" applyNumberFormat="1" applyFont="1" applyFill="1" applyBorder="1" applyAlignment="1">
      <alignment vertical="center"/>
    </xf>
    <xf numFmtId="0" fontId="51" fillId="0" borderId="2" xfId="0" applyFont="1" applyFill="1" applyBorder="1" applyAlignment="1">
      <alignment vertical="center"/>
    </xf>
    <xf numFmtId="38" fontId="51" fillId="0" borderId="2" xfId="0" applyNumberFormat="1" applyFont="1" applyFill="1" applyBorder="1" applyAlignment="1">
      <alignment horizontal="right" vertical="center"/>
    </xf>
    <xf numFmtId="49" fontId="0" fillId="0" borderId="0" xfId="0" applyNumberFormat="1" applyBorder="1" applyAlignment="1">
      <alignment horizontal="right"/>
    </xf>
    <xf numFmtId="0" fontId="0" fillId="0" borderId="0" xfId="0" applyNumberFormat="1"/>
    <xf numFmtId="0" fontId="51" fillId="0" borderId="2" xfId="0" applyNumberFormat="1" applyFont="1" applyBorder="1"/>
    <xf numFmtId="0" fontId="50" fillId="0" borderId="2" xfId="0" applyFont="1" applyBorder="1" applyAlignment="1">
      <alignment horizontal="left" wrapText="1"/>
    </xf>
    <xf numFmtId="37" fontId="51" fillId="0" borderId="2" xfId="0" applyNumberFormat="1" applyFont="1" applyFill="1" applyBorder="1"/>
    <xf numFmtId="49" fontId="50" fillId="0" borderId="2" xfId="0" applyNumberFormat="1" applyFont="1" applyBorder="1"/>
    <xf numFmtId="0" fontId="51" fillId="0" borderId="2" xfId="0" applyNumberFormat="1" applyFont="1" applyBorder="1" applyAlignment="1">
      <alignment vertical="center"/>
    </xf>
    <xf numFmtId="0" fontId="50" fillId="0" borderId="2" xfId="0" applyFont="1" applyBorder="1" applyAlignment="1">
      <alignment horizontal="left" vertical="center" wrapText="1"/>
    </xf>
    <xf numFmtId="37" fontId="51" fillId="0" borderId="2" xfId="0" applyNumberFormat="1" applyFont="1" applyFill="1" applyBorder="1" applyAlignment="1">
      <alignment vertical="center"/>
    </xf>
    <xf numFmtId="41" fontId="51" fillId="0" borderId="0" xfId="0" applyNumberFormat="1" applyFont="1" applyFill="1" applyAlignment="1">
      <alignment horizontal="center" vertical="center"/>
    </xf>
    <xf numFmtId="38" fontId="51" fillId="0" borderId="0" xfId="45" applyNumberFormat="1" applyFont="1" applyFill="1" applyBorder="1" applyAlignment="1">
      <alignment vertical="center"/>
    </xf>
    <xf numFmtId="38" fontId="51" fillId="0" borderId="0" xfId="45" applyNumberFormat="1" applyFont="1" applyFill="1" applyBorder="1" applyAlignment="1">
      <alignment horizontal="right" vertical="center"/>
    </xf>
    <xf numFmtId="169" fontId="51" fillId="0" borderId="0" xfId="45" applyNumberFormat="1" applyFont="1" applyFill="1" applyBorder="1" applyAlignment="1">
      <alignment horizontal="center" vertical="center"/>
    </xf>
    <xf numFmtId="169" fontId="51" fillId="0" borderId="0" xfId="0" applyNumberFormat="1" applyFont="1" applyFill="1" applyBorder="1" applyAlignment="1">
      <alignment horizontal="right" vertical="center"/>
    </xf>
    <xf numFmtId="38" fontId="51" fillId="0" borderId="15" xfId="0" applyNumberFormat="1" applyFont="1" applyFill="1" applyBorder="1" applyAlignment="1">
      <alignment vertical="center"/>
    </xf>
    <xf numFmtId="38" fontId="51" fillId="0" borderId="0" xfId="0" applyNumberFormat="1" applyFont="1" applyFill="1" applyBorder="1" applyAlignment="1">
      <alignment horizontal="right" vertical="center"/>
    </xf>
    <xf numFmtId="37" fontId="51" fillId="0" borderId="0" xfId="45" applyNumberFormat="1" applyFont="1" applyFill="1" applyBorder="1" applyAlignment="1">
      <alignment vertical="center"/>
    </xf>
    <xf numFmtId="41" fontId="51" fillId="0" borderId="0" xfId="45" applyNumberFormat="1" applyFont="1" applyFill="1" applyBorder="1" applyAlignment="1">
      <alignment vertical="center"/>
    </xf>
    <xf numFmtId="37" fontId="0" fillId="0" borderId="16" xfId="0" applyNumberFormat="1" applyFont="1" applyFill="1" applyBorder="1" applyAlignment="1">
      <alignment horizontal="right" vertical="center"/>
    </xf>
    <xf numFmtId="37" fontId="51" fillId="0" borderId="16" xfId="45" applyNumberFormat="1" applyFont="1" applyFill="1" applyBorder="1" applyAlignment="1">
      <alignment vertical="center"/>
    </xf>
    <xf numFmtId="38" fontId="51" fillId="0" borderId="0" xfId="0" applyNumberFormat="1" applyFont="1" applyFill="1" applyBorder="1" applyAlignment="1">
      <alignment vertical="center"/>
    </xf>
    <xf numFmtId="41" fontId="51" fillId="0" borderId="17" xfId="45" applyNumberFormat="1" applyFont="1" applyFill="1" applyBorder="1" applyAlignment="1">
      <alignment vertical="center"/>
    </xf>
    <xf numFmtId="37" fontId="51" fillId="0" borderId="16" xfId="0" applyNumberFormat="1" applyFont="1" applyFill="1" applyBorder="1" applyAlignment="1">
      <alignment vertical="center"/>
    </xf>
    <xf numFmtId="41" fontId="51" fillId="0" borderId="16" xfId="0" applyNumberFormat="1" applyFont="1" applyFill="1" applyBorder="1" applyAlignment="1">
      <alignment horizontal="right" vertical="center"/>
    </xf>
    <xf numFmtId="37" fontId="51" fillId="0" borderId="6" xfId="0" applyNumberFormat="1" applyFont="1" applyFill="1" applyBorder="1" applyAlignment="1">
      <alignment vertical="center"/>
    </xf>
    <xf numFmtId="41" fontId="51" fillId="0" borderId="6" xfId="45" applyNumberFormat="1" applyFont="1" applyFill="1" applyBorder="1" applyAlignment="1">
      <alignment vertical="center"/>
    </xf>
    <xf numFmtId="0" fontId="50" fillId="0" borderId="0" xfId="0" applyFont="1" applyFill="1" applyBorder="1" applyAlignment="1">
      <alignment horizontal="left" vertical="center" wrapText="1"/>
    </xf>
    <xf numFmtId="38" fontId="51" fillId="0" borderId="2" xfId="0" applyNumberFormat="1" applyFont="1" applyFill="1" applyBorder="1" applyAlignment="1">
      <alignment vertical="center"/>
    </xf>
    <xf numFmtId="37" fontId="51" fillId="0" borderId="16" xfId="0" applyNumberFormat="1" applyFont="1" applyFill="1" applyBorder="1" applyAlignment="1">
      <alignment horizontal="right" vertical="center"/>
    </xf>
    <xf numFmtId="37" fontId="0" fillId="0" borderId="0" xfId="0" applyNumberFormat="1" applyFill="1" applyBorder="1" applyAlignment="1">
      <alignment vertical="center" wrapText="1"/>
    </xf>
    <xf numFmtId="38" fontId="50" fillId="0" borderId="0" xfId="45" applyNumberFormat="1" applyFont="1" applyFill="1" applyBorder="1" applyAlignment="1">
      <alignment vertical="top" wrapText="1"/>
    </xf>
    <xf numFmtId="41" fontId="50" fillId="0" borderId="0" xfId="0" applyNumberFormat="1" applyFont="1" applyFill="1" applyBorder="1" applyAlignment="1">
      <alignment vertical="top" wrapText="1"/>
    </xf>
    <xf numFmtId="41" fontId="50" fillId="0" borderId="15" xfId="0" applyNumberFormat="1" applyFont="1" applyFill="1" applyBorder="1"/>
    <xf numFmtId="15" fontId="50" fillId="0" borderId="0" xfId="0" quotePrefix="1" applyNumberFormat="1" applyFont="1" applyAlignment="1">
      <alignment horizontal="right"/>
    </xf>
    <xf numFmtId="41" fontId="51" fillId="0" borderId="2" xfId="0" applyNumberFormat="1" applyFont="1" applyFill="1" applyBorder="1" applyAlignment="1">
      <alignment vertical="top" wrapText="1"/>
    </xf>
    <xf numFmtId="41" fontId="50" fillId="0" borderId="0" xfId="45" applyNumberFormat="1" applyFont="1" applyBorder="1" applyAlignment="1">
      <alignment horizontal="center"/>
    </xf>
    <xf numFmtId="41" fontId="50" fillId="0" borderId="16" xfId="45" applyNumberFormat="1" applyFont="1" applyBorder="1" applyAlignment="1">
      <alignment horizontal="center"/>
    </xf>
    <xf numFmtId="41" fontId="50" fillId="0" borderId="15" xfId="45" applyNumberFormat="1" applyFont="1" applyBorder="1" applyAlignment="1">
      <alignment horizontal="center"/>
    </xf>
    <xf numFmtId="15" fontId="50" fillId="0" borderId="0" xfId="0" quotePrefix="1" applyNumberFormat="1" applyFont="1" applyBorder="1"/>
    <xf numFmtId="41" fontId="51" fillId="0" borderId="16" xfId="45" applyNumberFormat="1" applyFont="1" applyFill="1" applyBorder="1" applyAlignment="1">
      <alignment vertical="center"/>
    </xf>
    <xf numFmtId="0" fontId="51" fillId="0" borderId="0" xfId="0" applyFont="1" applyBorder="1" applyAlignment="1">
      <alignment horizontal="justify"/>
    </xf>
    <xf numFmtId="49" fontId="50" fillId="0" borderId="0" xfId="0" applyNumberFormat="1" applyFont="1" applyFill="1" applyAlignment="1">
      <alignment horizontal="center"/>
    </xf>
    <xf numFmtId="0" fontId="0" fillId="0" borderId="0" xfId="0" applyAlignment="1">
      <alignment horizontal="justify" vertical="center" wrapText="1"/>
    </xf>
    <xf numFmtId="49" fontId="50" fillId="0" borderId="0" xfId="0" applyNumberFormat="1" applyFont="1" applyBorder="1" applyAlignment="1">
      <alignment horizontal="center"/>
    </xf>
    <xf numFmtId="0" fontId="51" fillId="0" borderId="0" xfId="0" applyFont="1" applyAlignment="1">
      <alignment horizontal="left" vertical="center" wrapText="1"/>
    </xf>
    <xf numFmtId="0" fontId="50" fillId="0" borderId="0" xfId="0" applyFont="1" applyAlignment="1">
      <alignment horizontal="left" vertical="center" wrapText="1"/>
    </xf>
    <xf numFmtId="0" fontId="50" fillId="0" borderId="0" xfId="0" applyFont="1" applyFill="1" applyBorder="1" applyAlignment="1">
      <alignment horizontal="center"/>
    </xf>
    <xf numFmtId="38" fontId="50" fillId="0" borderId="0" xfId="0" applyNumberFormat="1" applyFont="1" applyFill="1" applyBorder="1" applyAlignment="1">
      <alignment horizontal="center"/>
    </xf>
    <xf numFmtId="0" fontId="0" fillId="0" borderId="0" xfId="0" applyAlignment="1">
      <alignment horizontal="justify" vertical="top" wrapText="1"/>
    </xf>
    <xf numFmtId="0" fontId="51" fillId="0" borderId="0" xfId="0" applyFont="1" applyAlignment="1">
      <alignment horizontal="justify" vertical="top" wrapText="1"/>
    </xf>
    <xf numFmtId="49" fontId="51" fillId="0" borderId="0" xfId="0" applyNumberFormat="1" applyFont="1" applyBorder="1" applyAlignment="1">
      <alignment horizontal="justify"/>
    </xf>
    <xf numFmtId="0" fontId="0" fillId="0" borderId="0" xfId="0" applyAlignment="1">
      <alignment horizontal="left" vertical="center" wrapText="1"/>
    </xf>
    <xf numFmtId="49" fontId="50" fillId="0" borderId="0" xfId="0" applyNumberFormat="1" applyFont="1" applyBorder="1" applyAlignment="1">
      <alignment horizontal="left" vertical="center"/>
    </xf>
    <xf numFmtId="0" fontId="51" fillId="0" borderId="0" xfId="0" applyFont="1" applyAlignment="1">
      <alignment vertical="center" wrapText="1"/>
    </xf>
    <xf numFmtId="0" fontId="51" fillId="0" borderId="0" xfId="0" applyFont="1" applyFill="1" applyBorder="1" applyAlignment="1">
      <alignment horizontal="left" vertical="center" wrapText="1"/>
    </xf>
    <xf numFmtId="2" fontId="50" fillId="0" borderId="0" xfId="0" applyNumberFormat="1" applyFont="1" applyFill="1" applyBorder="1" applyAlignment="1">
      <alignment horizontal="left"/>
    </xf>
    <xf numFmtId="49" fontId="50" fillId="0" borderId="0" xfId="0" applyNumberFormat="1" applyFont="1" applyAlignment="1">
      <alignment horizontal="center"/>
    </xf>
    <xf numFmtId="0" fontId="50" fillId="0" borderId="0" xfId="0" applyFont="1" applyAlignment="1">
      <alignment horizontal="center" vertical="center"/>
    </xf>
    <xf numFmtId="0" fontId="0" fillId="0" borderId="0" xfId="0" applyAlignment="1">
      <alignment horizontal="justify"/>
    </xf>
    <xf numFmtId="0" fontId="51" fillId="0" borderId="0" xfId="0" applyFont="1" applyAlignment="1">
      <alignment horizontal="justify"/>
    </xf>
    <xf numFmtId="0" fontId="0" fillId="0" borderId="0" xfId="0" applyFont="1" applyAlignment="1">
      <alignment horizontal="left" vertical="center" wrapText="1"/>
    </xf>
    <xf numFmtId="49" fontId="0" fillId="0" borderId="0" xfId="0" applyNumberFormat="1" applyBorder="1" applyAlignment="1">
      <alignment horizontal="justify" vertical="top"/>
    </xf>
    <xf numFmtId="49" fontId="51" fillId="0" borderId="0" xfId="0" applyNumberFormat="1" applyFont="1" applyBorder="1" applyAlignment="1">
      <alignment horizontal="justify" vertical="top"/>
    </xf>
    <xf numFmtId="49" fontId="50" fillId="0" borderId="0" xfId="0" applyNumberFormat="1" applyFont="1" applyFill="1" applyBorder="1" applyAlignment="1">
      <alignment horizontal="center"/>
    </xf>
    <xf numFmtId="0" fontId="50" fillId="0" borderId="0" xfId="0" applyFont="1" applyAlignment="1">
      <alignment horizontal="center"/>
    </xf>
    <xf numFmtId="0" fontId="0" fillId="0" borderId="0" xfId="0" applyNumberFormat="1" applyAlignment="1">
      <alignment horizontal="justify" vertical="top"/>
    </xf>
    <xf numFmtId="0" fontId="9" fillId="0" borderId="0" xfId="0" applyNumberFormat="1" applyFont="1" applyAlignment="1">
      <alignment horizontal="justify" vertical="top"/>
    </xf>
    <xf numFmtId="0" fontId="0" fillId="0" borderId="0" xfId="0" applyNumberFormat="1" applyBorder="1" applyAlignment="1">
      <alignment horizontal="justify" vertical="top" wrapText="1"/>
    </xf>
    <xf numFmtId="0" fontId="51" fillId="0" borderId="0" xfId="0" applyNumberFormat="1" applyFont="1" applyBorder="1" applyAlignment="1">
      <alignment horizontal="justify" vertical="top" wrapText="1"/>
    </xf>
    <xf numFmtId="0" fontId="0" fillId="0" borderId="0" xfId="0" applyFill="1" applyBorder="1" applyAlignment="1">
      <alignment horizontal="justify" vertical="top" wrapText="1"/>
    </xf>
    <xf numFmtId="49" fontId="51" fillId="0" borderId="0" xfId="0" applyNumberFormat="1" applyFont="1" applyBorder="1" applyAlignment="1">
      <alignment horizontal="right"/>
    </xf>
    <xf numFmtId="0" fontId="0" fillId="0" borderId="0" xfId="0" applyNumberFormat="1" applyFill="1" applyBorder="1" applyAlignment="1">
      <alignment horizontal="justify"/>
    </xf>
    <xf numFmtId="0" fontId="51" fillId="0" borderId="0" xfId="0" applyNumberFormat="1" applyFont="1" applyFill="1" applyBorder="1" applyAlignment="1">
      <alignment horizontal="justify"/>
    </xf>
    <xf numFmtId="0" fontId="0" fillId="0" borderId="0" xfId="0" applyNumberFormat="1" applyFill="1" applyBorder="1" applyAlignment="1">
      <alignment horizontal="left" vertical="top"/>
    </xf>
    <xf numFmtId="0" fontId="51" fillId="0" borderId="0" xfId="0" applyNumberFormat="1" applyFont="1" applyBorder="1" applyAlignment="1">
      <alignment horizontal="justify"/>
    </xf>
    <xf numFmtId="0" fontId="0" fillId="0" borderId="0" xfId="0" applyNumberFormat="1" applyBorder="1" applyAlignment="1">
      <alignment horizontal="justify" vertical="top"/>
    </xf>
    <xf numFmtId="0" fontId="51" fillId="0" borderId="0" xfId="0" applyNumberFormat="1" applyFont="1" applyBorder="1" applyAlignment="1">
      <alignment horizontal="justify" vertical="top"/>
    </xf>
    <xf numFmtId="0" fontId="58" fillId="0" borderId="0" xfId="0" applyFont="1" applyAlignment="1">
      <alignment horizontal="left" vertical="top" wrapText="1" readingOrder="1"/>
    </xf>
    <xf numFmtId="0" fontId="0" fillId="0" borderId="0" xfId="0" applyBorder="1" applyAlignment="1">
      <alignment horizontal="left" wrapText="1"/>
    </xf>
    <xf numFmtId="0" fontId="51" fillId="0" borderId="0" xfId="0" quotePrefix="1" applyFont="1" applyFill="1" applyBorder="1" applyAlignment="1">
      <alignment horizontal="left" vertical="top" wrapText="1"/>
    </xf>
    <xf numFmtId="0" fontId="51" fillId="0" borderId="0" xfId="0" applyFont="1" applyFill="1" applyBorder="1" applyAlignment="1">
      <alignment horizontal="left" vertical="top" wrapText="1"/>
    </xf>
    <xf numFmtId="0" fontId="51" fillId="0" borderId="0" xfId="0" applyNumberFormat="1" applyFont="1" applyAlignment="1">
      <alignment horizontal="justify"/>
    </xf>
    <xf numFmtId="37" fontId="0" fillId="0" borderId="0" xfId="0" applyNumberFormat="1" applyBorder="1" applyAlignment="1">
      <alignment horizontal="justify" vertical="top" wrapText="1"/>
    </xf>
    <xf numFmtId="0" fontId="0" fillId="0" borderId="0" xfId="0" applyBorder="1" applyAlignment="1">
      <alignment horizontal="justify" vertical="top" wrapText="1"/>
    </xf>
    <xf numFmtId="0" fontId="0" fillId="0" borderId="0" xfId="0" applyNumberFormat="1" applyAlignment="1">
      <alignment horizontal="justify" vertical="top" wrapText="1"/>
    </xf>
    <xf numFmtId="0" fontId="0" fillId="0" borderId="0" xfId="0" applyNumberFormat="1" applyFont="1" applyAlignment="1">
      <alignment horizontal="justify" vertical="top" wrapText="1"/>
    </xf>
  </cellXfs>
  <cellStyles count="100">
    <cellStyle name="_x000e_" xfId="1"/>
    <cellStyle name="_x000e__G" xfId="2"/>
    <cellStyle name="20% - Accent1" xfId="3" builtinId="30" customBuiltin="1"/>
    <cellStyle name="20% - Accent2" xfId="4" builtinId="34" customBuiltin="1"/>
    <cellStyle name="20% - Accent3" xfId="5" builtinId="38" customBuiltin="1"/>
    <cellStyle name="20% - Accent4" xfId="6" builtinId="42" customBuiltin="1"/>
    <cellStyle name="20% - Accent5" xfId="7" builtinId="46" customBuiltin="1"/>
    <cellStyle name="20% - Accent6" xfId="8" builtinId="50" customBuiltin="1"/>
    <cellStyle name="40% - Accent1" xfId="9" builtinId="31" customBuiltin="1"/>
    <cellStyle name="40% - Accent2" xfId="10" builtinId="35" customBuiltin="1"/>
    <cellStyle name="40% - Accent3" xfId="11" builtinId="39" customBuiltin="1"/>
    <cellStyle name="40% - Accent4" xfId="12" builtinId="43" customBuiltin="1"/>
    <cellStyle name="40% - Accent5" xfId="13" builtinId="47" customBuiltin="1"/>
    <cellStyle name="40% - Accent6" xfId="14" builtinId="51" customBuiltin="1"/>
    <cellStyle name="60% - Accent1" xfId="15" builtinId="32" customBuiltin="1"/>
    <cellStyle name="60% - Accent2" xfId="16" builtinId="36" customBuiltin="1"/>
    <cellStyle name="60% - Accent3" xfId="17" builtinId="40" customBuiltin="1"/>
    <cellStyle name="60% - Accent4" xfId="18" builtinId="44" customBuiltin="1"/>
    <cellStyle name="60% - Accent5" xfId="19" builtinId="48" customBuiltin="1"/>
    <cellStyle name="60% - Accent6" xfId="20" builtinId="52" customBuiltin="1"/>
    <cellStyle name="AA FRAME" xfId="21"/>
    <cellStyle name="AA HEADING" xfId="22"/>
    <cellStyle name="AA INITIALS" xfId="23"/>
    <cellStyle name="AA INPUT" xfId="24"/>
    <cellStyle name="AA LOCK" xfId="25"/>
    <cellStyle name="AA MGR NAME" xfId="26"/>
    <cellStyle name="AA NORMAL" xfId="27"/>
    <cellStyle name="AA NUMBER" xfId="28"/>
    <cellStyle name="AA NUMBER2" xfId="29"/>
    <cellStyle name="AA QUESTION" xfId="30"/>
    <cellStyle name="AA SHADE" xfId="31"/>
    <cellStyle name="Accent1" xfId="32" builtinId="29" customBuiltin="1"/>
    <cellStyle name="Accent2" xfId="33" builtinId="33" customBuiltin="1"/>
    <cellStyle name="Accent3" xfId="34" builtinId="37" customBuiltin="1"/>
    <cellStyle name="Accent4" xfId="35" builtinId="41" customBuiltin="1"/>
    <cellStyle name="Accent5" xfId="36" builtinId="45" customBuiltin="1"/>
    <cellStyle name="Accent6" xfId="37" builtinId="49" customBuiltin="1"/>
    <cellStyle name="Bad" xfId="38" builtinId="27" customBuiltin="1"/>
    <cellStyle name="Body" xfId="39"/>
    <cellStyle name="C:\Data\MS\Excel" xfId="40"/>
    <cellStyle name="Calc Currency (0)" xfId="41"/>
    <cellStyle name="Calculation" xfId="42" builtinId="22" customBuiltin="1"/>
    <cellStyle name="category" xfId="43"/>
    <cellStyle name="Check Cell" xfId="44" builtinId="23" customBuiltin="1"/>
    <cellStyle name="Comma" xfId="45" builtinId="3"/>
    <cellStyle name="Comma0" xfId="46"/>
    <cellStyle name="Copied" xfId="47"/>
    <cellStyle name="Currency0" xfId="48"/>
    <cellStyle name="Custom - Style8" xfId="49"/>
    <cellStyle name="Date" xfId="50"/>
    <cellStyle name="E&amp;Y House" xfId="51"/>
    <cellStyle name="Entered" xfId="52"/>
    <cellStyle name="Euro" xfId="53"/>
    <cellStyle name="Explanatory Text" xfId="54" builtinId="53" customBuiltin="1"/>
    <cellStyle name="Fixed" xfId="55"/>
    <cellStyle name="general" xfId="56"/>
    <cellStyle name="Good" xfId="57" builtinId="26" customBuiltin="1"/>
    <cellStyle name="Grey" xfId="58"/>
    <cellStyle name="HEADER" xfId="59"/>
    <cellStyle name="Header1" xfId="60"/>
    <cellStyle name="Header2" xfId="61"/>
    <cellStyle name="Heading 1" xfId="62" builtinId="16" customBuiltin="1"/>
    <cellStyle name="Heading 2" xfId="63" builtinId="17" customBuiltin="1"/>
    <cellStyle name="Heading 3" xfId="64" builtinId="18" customBuiltin="1"/>
    <cellStyle name="Heading 4" xfId="65" builtinId="19" customBuiltin="1"/>
    <cellStyle name="Heading1" xfId="66"/>
    <cellStyle name="Heading2" xfId="67"/>
    <cellStyle name="Input" xfId="68" builtinId="20" customBuiltin="1"/>
    <cellStyle name="Input [yellow]" xfId="69"/>
    <cellStyle name="Linked Cell" xfId="70" builtinId="24" customBuiltin="1"/>
    <cellStyle name="Model" xfId="71"/>
    <cellStyle name="Neutral" xfId="72" builtinId="28" customBuiltin="1"/>
    <cellStyle name="NorLal_laroux_pldt" xfId="73"/>
    <cellStyle name="Normal" xfId="0" builtinId="0"/>
    <cellStyle name="Normal - Style1" xfId="74"/>
    <cellStyle name="Normal 2" xfId="75"/>
    <cellStyle name="Normal_IV(SOCIE)" xfId="76"/>
    <cellStyle name="Note" xfId="77" builtinId="10" customBuiltin="1"/>
    <cellStyle name="Output" xfId="78" builtinId="21" customBuiltin="1"/>
    <cellStyle name="Percent" xfId="79" builtinId="5"/>
    <cellStyle name="Percent [2]" xfId="80"/>
    <cellStyle name="percentage" xfId="81"/>
    <cellStyle name="RevList" xfId="82"/>
    <cellStyle name="STEVE" xfId="83"/>
    <cellStyle name="steven" xfId="84"/>
    <cellStyle name="subhead" xfId="85"/>
    <cellStyle name="Subtotal" xfId="86"/>
    <cellStyle name="text" xfId="87"/>
    <cellStyle name="times new roman" xfId="88"/>
    <cellStyle name="Title" xfId="89" builtinId="15" customBuiltin="1"/>
    <cellStyle name="Tms Rmn" xfId="90"/>
    <cellStyle name="Total" xfId="91" builtinId="25" customBuiltin="1"/>
    <cellStyle name="Tusental (0)_pldt" xfId="92"/>
    <cellStyle name="Tusental_pldt" xfId="93"/>
    <cellStyle name="Ù+" xfId="94"/>
    <cellStyle name="User_Defined_C" xfId="95"/>
    <cellStyle name="Valuta (0)_pldt" xfId="96"/>
    <cellStyle name="Valuta_pldt" xfId="97"/>
    <cellStyle name="Warning Text" xfId="98" builtinId="11" customBuiltin="1"/>
    <cellStyle name="x" xfId="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314325</xdr:rowOff>
    </xdr:from>
    <xdr:to>
      <xdr:col>6</xdr:col>
      <xdr:colOff>1034254</xdr:colOff>
      <xdr:row>35</xdr:row>
      <xdr:rowOff>314325</xdr:rowOff>
    </xdr:to>
    <xdr:sp macro="" textlink="">
      <xdr:nvSpPr>
        <xdr:cNvPr id="17424" name="Text 184"/>
        <xdr:cNvSpPr txBox="1">
          <a:spLocks noChangeArrowheads="1"/>
        </xdr:cNvSpPr>
      </xdr:nvSpPr>
      <xdr:spPr bwMode="auto">
        <a:xfrm>
          <a:off x="0" y="19411950"/>
          <a:ext cx="591502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Garamond"/>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35</xdr:row>
      <xdr:rowOff>314325</xdr:rowOff>
    </xdr:from>
    <xdr:to>
      <xdr:col>7</xdr:col>
      <xdr:colOff>7829</xdr:colOff>
      <xdr:row>35</xdr:row>
      <xdr:rowOff>314325</xdr:rowOff>
    </xdr:to>
    <xdr:sp macro="" textlink="">
      <xdr:nvSpPr>
        <xdr:cNvPr id="17428" name="Text 189"/>
        <xdr:cNvSpPr txBox="1">
          <a:spLocks noChangeArrowheads="1"/>
        </xdr:cNvSpPr>
      </xdr:nvSpPr>
      <xdr:spPr bwMode="auto">
        <a:xfrm>
          <a:off x="0" y="19411950"/>
          <a:ext cx="5924550"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Garamond"/>
            </a:rPr>
            <a:t>Significant events subsequent to the balance sheet date are disclosed in Note 12 to the accounts.</a:t>
          </a:r>
        </a:p>
      </xdr:txBody>
    </xdr:sp>
    <xdr:clientData/>
  </xdr:twoCellAnchor>
  <xdr:twoCellAnchor>
    <xdr:from>
      <xdr:col>0</xdr:col>
      <xdr:colOff>0</xdr:colOff>
      <xdr:row>36</xdr:row>
      <xdr:rowOff>203200</xdr:rowOff>
    </xdr:from>
    <xdr:to>
      <xdr:col>6</xdr:col>
      <xdr:colOff>1034253</xdr:colOff>
      <xdr:row>36</xdr:row>
      <xdr:rowOff>203200</xdr:rowOff>
    </xdr:to>
    <xdr:sp macro="" textlink="">
      <xdr:nvSpPr>
        <xdr:cNvPr id="17433" name="Text 181"/>
        <xdr:cNvSpPr txBox="1">
          <a:spLocks noChangeArrowheads="1"/>
        </xdr:cNvSpPr>
      </xdr:nvSpPr>
      <xdr:spPr bwMode="auto">
        <a:xfrm>
          <a:off x="19050" y="41014650"/>
          <a:ext cx="5895975" cy="0"/>
        </a:xfrm>
        <a:prstGeom prst="rect">
          <a:avLst/>
        </a:prstGeom>
        <a:noFill/>
        <a:ln w="0">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Times New Roman"/>
              <a:cs typeface="Times New Roman"/>
            </a:rPr>
            <a:t>Significant event during the year is disclosed in Note 12 to the financial statements.</a:t>
          </a:r>
        </a:p>
      </xdr:txBody>
    </xdr:sp>
    <xdr:clientData/>
  </xdr:twoCellAnchor>
  <xdr:twoCellAnchor>
    <xdr:from>
      <xdr:col>0</xdr:col>
      <xdr:colOff>0</xdr:colOff>
      <xdr:row>36</xdr:row>
      <xdr:rowOff>193675</xdr:rowOff>
    </xdr:from>
    <xdr:to>
      <xdr:col>6</xdr:col>
      <xdr:colOff>1034254</xdr:colOff>
      <xdr:row>36</xdr:row>
      <xdr:rowOff>193675</xdr:rowOff>
    </xdr:to>
    <xdr:sp macro="" textlink="">
      <xdr:nvSpPr>
        <xdr:cNvPr id="17435" name="Text 181"/>
        <xdr:cNvSpPr txBox="1">
          <a:spLocks noChangeArrowheads="1"/>
        </xdr:cNvSpPr>
      </xdr:nvSpPr>
      <xdr:spPr bwMode="auto">
        <a:xfrm>
          <a:off x="0" y="40814625"/>
          <a:ext cx="5915025" cy="0"/>
        </a:xfrm>
        <a:prstGeom prst="rect">
          <a:avLst/>
        </a:prstGeom>
        <a:noFill/>
        <a:ln w="0">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Times New Roman"/>
              <a:cs typeface="Times New Roman"/>
            </a:rPr>
            <a:t>Significant event are as disclosed in Note XX to the financial statements.</a:t>
          </a:r>
        </a:p>
      </xdr:txBody>
    </xdr:sp>
    <xdr:clientData/>
  </xdr:twoCellAnchor>
  <xdr:twoCellAnchor>
    <xdr:from>
      <xdr:col>6</xdr:col>
      <xdr:colOff>762000</xdr:colOff>
      <xdr:row>46</xdr:row>
      <xdr:rowOff>0</xdr:rowOff>
    </xdr:from>
    <xdr:to>
      <xdr:col>7</xdr:col>
      <xdr:colOff>9525</xdr:colOff>
      <xdr:row>46</xdr:row>
      <xdr:rowOff>47035</xdr:rowOff>
    </xdr:to>
    <xdr:sp macro="" textlink="">
      <xdr:nvSpPr>
        <xdr:cNvPr id="1039" name="Text Box 15"/>
        <xdr:cNvSpPr txBox="1">
          <a:spLocks noChangeArrowheads="1"/>
        </xdr:cNvSpPr>
      </xdr:nvSpPr>
      <xdr:spPr bwMode="auto">
        <a:xfrm>
          <a:off x="6419850" y="18602325"/>
          <a:ext cx="295275" cy="857250"/>
        </a:xfrm>
        <a:prstGeom prst="rect">
          <a:avLst/>
        </a:prstGeom>
        <a:noFill/>
        <a:ln w="9525">
          <a:noFill/>
          <a:miter lim="800000"/>
          <a:headEnd/>
          <a:tailEnd/>
        </a:ln>
      </xdr:spPr>
      <xdr:txBody>
        <a:bodyPr vertOverflow="clip" wrap="square" lIns="27432" tIns="27432" rIns="0" bIns="0" anchor="t" upright="1"/>
        <a:lstStyle/>
        <a:p>
          <a:pPr algn="l" rtl="1">
            <a:defRPr sz="1000"/>
          </a:pPr>
          <a:r>
            <a:rPr lang="en-US" sz="1200" b="0" i="0" strike="noStrike">
              <a:solidFill>
                <a:srgbClr val="000000"/>
              </a:solidFill>
              <a:latin typeface="Times New Roman"/>
              <a:cs typeface="Times New Roman"/>
            </a:rPr>
            <a:t>sen</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sen</a:t>
          </a:r>
        </a:p>
        <a:p>
          <a:pPr algn="l" rtl="1">
            <a:defRPr sz="1000"/>
          </a:pPr>
          <a:r>
            <a:rPr lang="en-US" sz="1200" b="1" i="0" strike="noStrike">
              <a:solidFill>
                <a:srgbClr val="000000"/>
              </a:solidFill>
              <a:latin typeface="Times New Roman"/>
              <a:cs typeface="Times New Roman"/>
            </a:rPr>
            <a:t>sen</a:t>
          </a:r>
        </a:p>
      </xdr:txBody>
    </xdr:sp>
    <xdr:clientData/>
  </xdr:twoCellAnchor>
  <xdr:twoCellAnchor>
    <xdr:from>
      <xdr:col>8</xdr:col>
      <xdr:colOff>742950</xdr:colOff>
      <xdr:row>46</xdr:row>
      <xdr:rowOff>0</xdr:rowOff>
    </xdr:from>
    <xdr:to>
      <xdr:col>9</xdr:col>
      <xdr:colOff>5080</xdr:colOff>
      <xdr:row>46</xdr:row>
      <xdr:rowOff>47035</xdr:rowOff>
    </xdr:to>
    <xdr:sp macro="" textlink="">
      <xdr:nvSpPr>
        <xdr:cNvPr id="1040" name="Text Box 16"/>
        <xdr:cNvSpPr txBox="1">
          <a:spLocks noChangeArrowheads="1"/>
        </xdr:cNvSpPr>
      </xdr:nvSpPr>
      <xdr:spPr bwMode="auto">
        <a:xfrm>
          <a:off x="7505700" y="18602325"/>
          <a:ext cx="295275" cy="857250"/>
        </a:xfrm>
        <a:prstGeom prst="rect">
          <a:avLst/>
        </a:prstGeom>
        <a:noFill/>
        <a:ln w="9525">
          <a:noFill/>
          <a:miter lim="800000"/>
          <a:headEnd/>
          <a:tailEnd/>
        </a:ln>
      </xdr:spPr>
      <xdr:txBody>
        <a:bodyPr vertOverflow="clip" wrap="square" lIns="27432" tIns="27432" rIns="0" bIns="0" anchor="t" upright="1"/>
        <a:lstStyle/>
        <a:p>
          <a:pPr algn="l" rtl="1">
            <a:defRPr sz="1000"/>
          </a:pPr>
          <a:r>
            <a:rPr lang="en-US" sz="1200" b="0" i="0" strike="noStrike">
              <a:solidFill>
                <a:srgbClr val="000000"/>
              </a:solidFill>
              <a:latin typeface="Times New Roman"/>
              <a:cs typeface="Times New Roman"/>
            </a:rPr>
            <a:t>sen</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sen</a:t>
          </a:r>
        </a:p>
        <a:p>
          <a:pPr algn="l" rtl="1">
            <a:defRPr sz="1000"/>
          </a:pPr>
          <a:r>
            <a:rPr lang="en-US" sz="1200" b="1" i="0" strike="noStrike">
              <a:solidFill>
                <a:srgbClr val="000000"/>
              </a:solidFill>
              <a:latin typeface="Times New Roman"/>
              <a:cs typeface="Times New Roman"/>
            </a:rPr>
            <a:t>sen</a:t>
          </a:r>
        </a:p>
      </xdr:txBody>
    </xdr:sp>
    <xdr:clientData/>
  </xdr:twoCellAnchor>
  <xdr:twoCellAnchor>
    <xdr:from>
      <xdr:col>4</xdr:col>
      <xdr:colOff>755650</xdr:colOff>
      <xdr:row>42</xdr:row>
      <xdr:rowOff>314325</xdr:rowOff>
    </xdr:from>
    <xdr:to>
      <xdr:col>6</xdr:col>
      <xdr:colOff>19050</xdr:colOff>
      <xdr:row>42</xdr:row>
      <xdr:rowOff>314325</xdr:rowOff>
    </xdr:to>
    <xdr:sp macro="" textlink="">
      <xdr:nvSpPr>
        <xdr:cNvPr id="1183" name="Text Box 11"/>
        <xdr:cNvSpPr txBox="1">
          <a:spLocks noChangeArrowheads="1"/>
        </xdr:cNvSpPr>
      </xdr:nvSpPr>
      <xdr:spPr bwMode="auto">
        <a:xfrm>
          <a:off x="5314950" y="8020050"/>
          <a:ext cx="295275" cy="0"/>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sen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sen</a:t>
          </a:r>
        </a:p>
        <a:p>
          <a:pPr algn="l" rtl="0">
            <a:defRPr sz="1000"/>
          </a:pPr>
          <a:r>
            <a:rPr lang="en-US" sz="1200" b="1" i="0" u="none" strike="noStrike" baseline="0">
              <a:solidFill>
                <a:srgbClr val="000000"/>
              </a:solidFill>
              <a:latin typeface="Times New Roman"/>
              <a:cs typeface="Times New Roman"/>
            </a:rPr>
            <a:t>sen</a:t>
          </a:r>
        </a:p>
      </xdr:txBody>
    </xdr:sp>
    <xdr:clientData/>
  </xdr:twoCellAnchor>
  <xdr:twoCellAnchor>
    <xdr:from>
      <xdr:col>8</xdr:col>
      <xdr:colOff>742950</xdr:colOff>
      <xdr:row>42</xdr:row>
      <xdr:rowOff>314325</xdr:rowOff>
    </xdr:from>
    <xdr:to>
      <xdr:col>9</xdr:col>
      <xdr:colOff>5080</xdr:colOff>
      <xdr:row>42</xdr:row>
      <xdr:rowOff>314325</xdr:rowOff>
    </xdr:to>
    <xdr:sp macro="" textlink="">
      <xdr:nvSpPr>
        <xdr:cNvPr id="1184" name="Text Box 13"/>
        <xdr:cNvSpPr txBox="1">
          <a:spLocks noChangeArrowheads="1"/>
        </xdr:cNvSpPr>
      </xdr:nvSpPr>
      <xdr:spPr bwMode="auto">
        <a:xfrm>
          <a:off x="7486650" y="8020050"/>
          <a:ext cx="295275" cy="0"/>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sen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sen</a:t>
          </a:r>
        </a:p>
        <a:p>
          <a:pPr algn="l" rtl="0">
            <a:defRPr sz="1000"/>
          </a:pPr>
          <a:r>
            <a:rPr lang="en-US" sz="1200" b="1" i="0" u="none" strike="noStrike" baseline="0">
              <a:solidFill>
                <a:srgbClr val="000000"/>
              </a:solidFill>
              <a:latin typeface="Times New Roman"/>
              <a:cs typeface="Times New Roman"/>
            </a:rPr>
            <a:t>sen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2944</xdr:colOff>
      <xdr:row>0</xdr:row>
      <xdr:rowOff>0</xdr:rowOff>
    </xdr:to>
    <xdr:sp macro="" textlink="">
      <xdr:nvSpPr>
        <xdr:cNvPr id="17424" name="Text 184"/>
        <xdr:cNvSpPr txBox="1">
          <a:spLocks noChangeArrowheads="1"/>
        </xdr:cNvSpPr>
      </xdr:nvSpPr>
      <xdr:spPr bwMode="auto">
        <a:xfrm>
          <a:off x="0" y="19411950"/>
          <a:ext cx="591502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Garamond"/>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0</xdr:row>
      <xdr:rowOff>0</xdr:rowOff>
    </xdr:from>
    <xdr:to>
      <xdr:col>7</xdr:col>
      <xdr:colOff>2941</xdr:colOff>
      <xdr:row>0</xdr:row>
      <xdr:rowOff>0</xdr:rowOff>
    </xdr:to>
    <xdr:sp macro="" textlink="">
      <xdr:nvSpPr>
        <xdr:cNvPr id="17428" name="Text 189"/>
        <xdr:cNvSpPr txBox="1">
          <a:spLocks noChangeArrowheads="1"/>
        </xdr:cNvSpPr>
      </xdr:nvSpPr>
      <xdr:spPr bwMode="auto">
        <a:xfrm>
          <a:off x="0" y="19411950"/>
          <a:ext cx="5924550"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Garamond"/>
            </a:rPr>
            <a:t>Significant events subsequent to the balance sheet date are disclosed in Note 12 to the accounts.</a:t>
          </a:r>
        </a:p>
      </xdr:txBody>
    </xdr:sp>
    <xdr:clientData/>
  </xdr:twoCellAnchor>
  <xdr:twoCellAnchor>
    <xdr:from>
      <xdr:col>0</xdr:col>
      <xdr:colOff>19050</xdr:colOff>
      <xdr:row>48</xdr:row>
      <xdr:rowOff>183403</xdr:rowOff>
    </xdr:from>
    <xdr:to>
      <xdr:col>7</xdr:col>
      <xdr:colOff>2943</xdr:colOff>
      <xdr:row>48</xdr:row>
      <xdr:rowOff>183403</xdr:rowOff>
    </xdr:to>
    <xdr:sp macro="" textlink="">
      <xdr:nvSpPr>
        <xdr:cNvPr id="17433" name="Text 181"/>
        <xdr:cNvSpPr txBox="1">
          <a:spLocks noChangeArrowheads="1"/>
        </xdr:cNvSpPr>
      </xdr:nvSpPr>
      <xdr:spPr bwMode="auto">
        <a:xfrm>
          <a:off x="19050" y="41014650"/>
          <a:ext cx="5895975" cy="0"/>
        </a:xfrm>
        <a:prstGeom prst="rect">
          <a:avLst/>
        </a:prstGeom>
        <a:noFill/>
        <a:ln w="0">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Times New Roman"/>
              <a:cs typeface="Times New Roman"/>
            </a:rPr>
            <a:t>Significant event during the year is disclosed in Note 12 to the financial statements.</a:t>
          </a:r>
        </a:p>
      </xdr:txBody>
    </xdr:sp>
    <xdr:clientData/>
  </xdr:twoCellAnchor>
  <xdr:twoCellAnchor>
    <xdr:from>
      <xdr:col>0</xdr:col>
      <xdr:colOff>0</xdr:colOff>
      <xdr:row>48</xdr:row>
      <xdr:rowOff>180228</xdr:rowOff>
    </xdr:from>
    <xdr:to>
      <xdr:col>7</xdr:col>
      <xdr:colOff>2944</xdr:colOff>
      <xdr:row>48</xdr:row>
      <xdr:rowOff>180228</xdr:rowOff>
    </xdr:to>
    <xdr:sp macro="" textlink="">
      <xdr:nvSpPr>
        <xdr:cNvPr id="17435" name="Text 181"/>
        <xdr:cNvSpPr txBox="1">
          <a:spLocks noChangeArrowheads="1"/>
        </xdr:cNvSpPr>
      </xdr:nvSpPr>
      <xdr:spPr bwMode="auto">
        <a:xfrm>
          <a:off x="0" y="40814625"/>
          <a:ext cx="5915025" cy="0"/>
        </a:xfrm>
        <a:prstGeom prst="rect">
          <a:avLst/>
        </a:prstGeom>
        <a:noFill/>
        <a:ln w="0">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Times New Roman"/>
              <a:cs typeface="Times New Roman"/>
            </a:rPr>
            <a:t>Significant event are as disclosed in Note XX to the financial statements.</a:t>
          </a:r>
        </a:p>
      </xdr:txBody>
    </xdr:sp>
    <xdr:clientData/>
  </xdr:twoCellAnchor>
  <xdr:twoCellAnchor>
    <xdr:from>
      <xdr:col>2</xdr:col>
      <xdr:colOff>2847975</xdr:colOff>
      <xdr:row>19</xdr:row>
      <xdr:rowOff>6910</xdr:rowOff>
    </xdr:from>
    <xdr:to>
      <xdr:col>6</xdr:col>
      <xdr:colOff>1136650</xdr:colOff>
      <xdr:row>19</xdr:row>
      <xdr:rowOff>6910</xdr:rowOff>
    </xdr:to>
    <xdr:sp macro="" textlink="">
      <xdr:nvSpPr>
        <xdr:cNvPr id="2069" name="Text Box 21"/>
        <xdr:cNvSpPr txBox="1">
          <a:spLocks noChangeArrowheads="1"/>
        </xdr:cNvSpPr>
      </xdr:nvSpPr>
      <xdr:spPr bwMode="auto">
        <a:xfrm>
          <a:off x="3535892" y="4988983"/>
          <a:ext cx="4201583" cy="593725"/>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if more than one, please consider disclosing as other investments and provide breakdown immediately below Stmt of Financial Position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47</xdr:row>
      <xdr:rowOff>76200</xdr:rowOff>
    </xdr:from>
    <xdr:to>
      <xdr:col>14</xdr:col>
      <xdr:colOff>809625</xdr:colOff>
      <xdr:row>50</xdr:row>
      <xdr:rowOff>57150</xdr:rowOff>
    </xdr:to>
    <xdr:sp macro="" textlink="">
      <xdr:nvSpPr>
        <xdr:cNvPr id="54328" name="Text Box 12"/>
        <xdr:cNvSpPr txBox="1">
          <a:spLocks noChangeArrowheads="1"/>
        </xdr:cNvSpPr>
      </xdr:nvSpPr>
      <xdr:spPr bwMode="auto">
        <a:xfrm>
          <a:off x="114300" y="9153525"/>
          <a:ext cx="9144000" cy="581025"/>
        </a:xfrm>
        <a:prstGeom prst="rect">
          <a:avLst/>
        </a:prstGeom>
        <a:noFill/>
        <a:ln w="9525">
          <a:noFill/>
          <a:miter lim="800000"/>
          <a:headEnd/>
          <a:tailEnd/>
        </a:ln>
      </xdr:spPr>
    </xdr:sp>
    <xdr:clientData/>
  </xdr:twoCellAnchor>
  <xdr:twoCellAnchor>
    <xdr:from>
      <xdr:col>10</xdr:col>
      <xdr:colOff>0</xdr:colOff>
      <xdr:row>12</xdr:row>
      <xdr:rowOff>200025</xdr:rowOff>
    </xdr:from>
    <xdr:to>
      <xdr:col>11</xdr:col>
      <xdr:colOff>0</xdr:colOff>
      <xdr:row>12</xdr:row>
      <xdr:rowOff>200025</xdr:rowOff>
    </xdr:to>
    <xdr:sp macro="" textlink="">
      <xdr:nvSpPr>
        <xdr:cNvPr id="54332" name="Line 119"/>
        <xdr:cNvSpPr>
          <a:spLocks noChangeShapeType="1"/>
        </xdr:cNvSpPr>
      </xdr:nvSpPr>
      <xdr:spPr bwMode="auto">
        <a:xfrm flipV="1">
          <a:off x="6543675" y="2457450"/>
          <a:ext cx="885825" cy="0"/>
        </a:xfrm>
        <a:prstGeom prst="line">
          <a:avLst/>
        </a:prstGeom>
        <a:noFill/>
        <a:ln w="9525">
          <a:solidFill>
            <a:srgbClr val="000000"/>
          </a:solidFill>
          <a:round/>
          <a:headEnd/>
          <a:tailEnd type="triangle" w="med" len="med"/>
        </a:ln>
      </xdr:spPr>
    </xdr:sp>
    <xdr:clientData/>
  </xdr:twoCellAnchor>
  <xdr:twoCellAnchor>
    <xdr:from>
      <xdr:col>2</xdr:col>
      <xdr:colOff>9525</xdr:colOff>
      <xdr:row>12</xdr:row>
      <xdr:rowOff>190500</xdr:rowOff>
    </xdr:from>
    <xdr:to>
      <xdr:col>3</xdr:col>
      <xdr:colOff>28575</xdr:colOff>
      <xdr:row>12</xdr:row>
      <xdr:rowOff>190500</xdr:rowOff>
    </xdr:to>
    <xdr:sp macro="" textlink="">
      <xdr:nvSpPr>
        <xdr:cNvPr id="54333" name="Line 118"/>
        <xdr:cNvSpPr>
          <a:spLocks noChangeShapeType="1"/>
        </xdr:cNvSpPr>
      </xdr:nvSpPr>
      <xdr:spPr bwMode="auto">
        <a:xfrm flipH="1">
          <a:off x="2581275" y="2447925"/>
          <a:ext cx="904875" cy="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1017947</xdr:colOff>
      <xdr:row>0</xdr:row>
      <xdr:rowOff>0</xdr:rowOff>
    </xdr:to>
    <xdr:sp macro="" textlink="">
      <xdr:nvSpPr>
        <xdr:cNvPr id="17424" name="Text 184"/>
        <xdr:cNvSpPr txBox="1">
          <a:spLocks noChangeArrowheads="1"/>
        </xdr:cNvSpPr>
      </xdr:nvSpPr>
      <xdr:spPr bwMode="auto">
        <a:xfrm>
          <a:off x="0" y="19411950"/>
          <a:ext cx="591502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Garamond"/>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0</xdr:row>
      <xdr:rowOff>0</xdr:rowOff>
    </xdr:from>
    <xdr:to>
      <xdr:col>5</xdr:col>
      <xdr:colOff>1017950</xdr:colOff>
      <xdr:row>0</xdr:row>
      <xdr:rowOff>0</xdr:rowOff>
    </xdr:to>
    <xdr:sp macro="" textlink="">
      <xdr:nvSpPr>
        <xdr:cNvPr id="17428" name="Text 189"/>
        <xdr:cNvSpPr txBox="1">
          <a:spLocks noChangeArrowheads="1"/>
        </xdr:cNvSpPr>
      </xdr:nvSpPr>
      <xdr:spPr bwMode="auto">
        <a:xfrm>
          <a:off x="0" y="19411950"/>
          <a:ext cx="5924550"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Garamond"/>
            </a:rPr>
            <a:t>Significant events subsequent to the balance sheet date are disclosed in Note 12 to the accounts.</a:t>
          </a:r>
        </a:p>
      </xdr:txBody>
    </xdr:sp>
    <xdr:clientData/>
  </xdr:twoCellAnchor>
  <xdr:twoCellAnchor>
    <xdr:from>
      <xdr:col>0</xdr:col>
      <xdr:colOff>19050</xdr:colOff>
      <xdr:row>61</xdr:row>
      <xdr:rowOff>196850</xdr:rowOff>
    </xdr:from>
    <xdr:to>
      <xdr:col>5</xdr:col>
      <xdr:colOff>1017949</xdr:colOff>
      <xdr:row>61</xdr:row>
      <xdr:rowOff>196850</xdr:rowOff>
    </xdr:to>
    <xdr:sp macro="" textlink="">
      <xdr:nvSpPr>
        <xdr:cNvPr id="17433" name="Text 181"/>
        <xdr:cNvSpPr txBox="1">
          <a:spLocks noChangeArrowheads="1"/>
        </xdr:cNvSpPr>
      </xdr:nvSpPr>
      <xdr:spPr bwMode="auto">
        <a:xfrm>
          <a:off x="19050" y="41014650"/>
          <a:ext cx="5895975" cy="0"/>
        </a:xfrm>
        <a:prstGeom prst="rect">
          <a:avLst/>
        </a:prstGeom>
        <a:noFill/>
        <a:ln w="0">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Times New Roman"/>
              <a:cs typeface="Times New Roman"/>
            </a:rPr>
            <a:t>Significant event during the year is disclosed in Note 12 to the financial statements.</a:t>
          </a:r>
        </a:p>
      </xdr:txBody>
    </xdr:sp>
    <xdr:clientData/>
  </xdr:twoCellAnchor>
  <xdr:twoCellAnchor>
    <xdr:from>
      <xdr:col>0</xdr:col>
      <xdr:colOff>0</xdr:colOff>
      <xdr:row>60</xdr:row>
      <xdr:rowOff>200025</xdr:rowOff>
    </xdr:from>
    <xdr:to>
      <xdr:col>5</xdr:col>
      <xdr:colOff>1017947</xdr:colOff>
      <xdr:row>60</xdr:row>
      <xdr:rowOff>200025</xdr:rowOff>
    </xdr:to>
    <xdr:sp macro="" textlink="">
      <xdr:nvSpPr>
        <xdr:cNvPr id="17435" name="Text 181"/>
        <xdr:cNvSpPr txBox="1">
          <a:spLocks noChangeArrowheads="1"/>
        </xdr:cNvSpPr>
      </xdr:nvSpPr>
      <xdr:spPr bwMode="auto">
        <a:xfrm>
          <a:off x="0" y="40814625"/>
          <a:ext cx="5915025" cy="0"/>
        </a:xfrm>
        <a:prstGeom prst="rect">
          <a:avLst/>
        </a:prstGeom>
        <a:noFill/>
        <a:ln w="0">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Times New Roman"/>
              <a:cs typeface="Times New Roman"/>
            </a:rPr>
            <a:t>Significant event are as disclosed in Note XX to the financial statements.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295274</xdr:colOff>
      <xdr:row>41</xdr:row>
      <xdr:rowOff>0</xdr:rowOff>
    </xdr:from>
    <xdr:to>
      <xdr:col>9</xdr:col>
      <xdr:colOff>942972</xdr:colOff>
      <xdr:row>42</xdr:row>
      <xdr:rowOff>171450</xdr:rowOff>
    </xdr:to>
    <xdr:sp macro="" textlink="">
      <xdr:nvSpPr>
        <xdr:cNvPr id="53356" name="TextBox 20"/>
        <xdr:cNvSpPr txBox="1">
          <a:spLocks noChangeArrowheads="1"/>
        </xdr:cNvSpPr>
      </xdr:nvSpPr>
      <xdr:spPr bwMode="auto">
        <a:xfrm flipH="1">
          <a:off x="676274" y="8572500"/>
          <a:ext cx="7610473" cy="742950"/>
        </a:xfrm>
        <a:prstGeom prst="rect">
          <a:avLst/>
        </a:prstGeom>
        <a:noFill/>
        <a:ln w="9525">
          <a:noFill/>
          <a:miter lim="800000"/>
          <a:headEnd/>
          <a:tailEnd/>
        </a:ln>
      </xdr:spPr>
      <xdr:txBody>
        <a:bodyPr vertOverflow="clip" wrap="square" lIns="36576" tIns="27432" rIns="36576" bIns="0" anchor="t" upright="1"/>
        <a:lstStyle/>
        <a:p>
          <a:pPr algn="just" rtl="0">
            <a:defRPr sz="1000"/>
          </a:pPr>
          <a:r>
            <a:rPr lang="en-US" sz="1200" b="0" i="0" u="none" strike="noStrike">
              <a:latin typeface="Times New Roman" pitchFamily="18" charset="0"/>
              <a:ea typeface="+mn-ea"/>
              <a:cs typeface="Times New Roman" pitchFamily="18" charset="0"/>
            </a:rPr>
            <a:t>Adoption of the above FRSs, Amendments to FRSs and IC Interpretations did not have any effect on the financial performance, position or presentation of financials of the Group, other than the disclosures under the Amendments to FRS 7 which will affect the 2011 annual financial statements.</a:t>
          </a:r>
          <a:r>
            <a:rPr lang="en-US" sz="1200">
              <a:latin typeface="Times New Roman" pitchFamily="18" charset="0"/>
              <a:cs typeface="Times New Roman" pitchFamily="18" charset="0"/>
            </a:rPr>
            <a:t> </a:t>
          </a:r>
          <a:endParaRPr lang="en-US" sz="1200" b="0" i="0" u="none" strike="noStrike" baseline="0">
            <a:solidFill>
              <a:srgbClr val="000000"/>
            </a:solidFill>
            <a:latin typeface="Times New Roman" pitchFamily="18" charset="0"/>
            <a:cs typeface="Times New Roman" pitchFamily="18" charset="0"/>
          </a:endParaRPr>
        </a:p>
      </xdr:txBody>
    </xdr:sp>
    <xdr:clientData/>
  </xdr:twoCellAnchor>
  <xdr:twoCellAnchor>
    <xdr:from>
      <xdr:col>11</xdr:col>
      <xdr:colOff>987425</xdr:colOff>
      <xdr:row>76</xdr:row>
      <xdr:rowOff>9525</xdr:rowOff>
    </xdr:from>
    <xdr:to>
      <xdr:col>21</xdr:col>
      <xdr:colOff>307983</xdr:colOff>
      <xdr:row>78</xdr:row>
      <xdr:rowOff>76200</xdr:rowOff>
    </xdr:to>
    <xdr:sp macro="" textlink="">
      <xdr:nvSpPr>
        <xdr:cNvPr id="41775" name="Text Box 30"/>
        <xdr:cNvSpPr txBox="1">
          <a:spLocks noChangeArrowheads="1"/>
        </xdr:cNvSpPr>
      </xdr:nvSpPr>
      <xdr:spPr bwMode="auto">
        <a:xfrm>
          <a:off x="333375" y="20907375"/>
          <a:ext cx="7553325" cy="523875"/>
        </a:xfrm>
        <a:prstGeom prst="rect">
          <a:avLst/>
        </a:prstGeom>
        <a:noFill/>
        <a:ln w="9525">
          <a:noFill/>
          <a:miter lim="800000"/>
          <a:headEnd/>
          <a:tailEnd/>
        </a:ln>
      </xdr:spPr>
      <xdr:txBody>
        <a:bodyPr vertOverflow="clip" wrap="square" lIns="27432" tIns="27432" rIns="27432" bIns="0" anchor="t" upright="1"/>
        <a:lstStyle/>
        <a:p>
          <a:pPr algn="just" rtl="0">
            <a:defRPr sz="1000"/>
          </a:pPr>
          <a:endParaRPr lang="en-US" sz="1200" b="0" i="0" u="none" strike="noStrike" baseline="0">
            <a:solidFill>
              <a:srgbClr val="000000"/>
            </a:solidFill>
            <a:latin typeface="Times New Roman"/>
            <a:cs typeface="Times New Roman"/>
          </a:endParaRPr>
        </a:p>
        <a:p>
          <a:pPr algn="just" rtl="0">
            <a:defRPr sz="1000"/>
          </a:pPr>
          <a:endParaRPr lang="en-US" sz="1200" b="0" i="0" u="none" strike="noStrike" baseline="0">
            <a:solidFill>
              <a:srgbClr val="000000"/>
            </a:solidFill>
            <a:latin typeface="Times New Roman"/>
            <a:cs typeface="Times New Roman"/>
          </a:endParaRPr>
        </a:p>
        <a:p>
          <a:pPr algn="just" rtl="0">
            <a:defRPr sz="1000"/>
          </a:pPr>
          <a:endParaRPr lang="en-US" sz="1200" b="0" i="0" u="none" strike="noStrike" baseline="0">
            <a:solidFill>
              <a:srgbClr val="000000"/>
            </a:solidFill>
            <a:latin typeface="Times New Roman"/>
            <a:cs typeface="Times New Roman"/>
          </a:endParaRPr>
        </a:p>
      </xdr:txBody>
    </xdr:sp>
    <xdr:clientData/>
  </xdr:twoCellAnchor>
  <xdr:twoCellAnchor>
    <xdr:from>
      <xdr:col>12</xdr:col>
      <xdr:colOff>504825</xdr:colOff>
      <xdr:row>80</xdr:row>
      <xdr:rowOff>95250</xdr:rowOff>
    </xdr:from>
    <xdr:to>
      <xdr:col>23</xdr:col>
      <xdr:colOff>542925</xdr:colOff>
      <xdr:row>81</xdr:row>
      <xdr:rowOff>95250</xdr:rowOff>
    </xdr:to>
    <xdr:sp macro="" textlink="">
      <xdr:nvSpPr>
        <xdr:cNvPr id="54071" name="Text Box 31"/>
        <xdr:cNvSpPr txBox="1">
          <a:spLocks noChangeArrowheads="1"/>
        </xdr:cNvSpPr>
      </xdr:nvSpPr>
      <xdr:spPr bwMode="auto">
        <a:xfrm>
          <a:off x="10467975" y="17040225"/>
          <a:ext cx="9372600" cy="200025"/>
        </a:xfrm>
        <a:prstGeom prst="rect">
          <a:avLst/>
        </a:prstGeom>
        <a:noFill/>
        <a:ln w="9525">
          <a:noFill/>
          <a:miter lim="800000"/>
          <a:headEnd/>
          <a:tailEnd/>
        </a:ln>
      </xdr:spPr>
    </xdr:sp>
    <xdr:clientData/>
  </xdr:twoCellAnchor>
  <xdr:twoCellAnchor>
    <xdr:from>
      <xdr:col>13</xdr:col>
      <xdr:colOff>619125</xdr:colOff>
      <xdr:row>85</xdr:row>
      <xdr:rowOff>85725</xdr:rowOff>
    </xdr:from>
    <xdr:to>
      <xdr:col>23</xdr:col>
      <xdr:colOff>133350</xdr:colOff>
      <xdr:row>88</xdr:row>
      <xdr:rowOff>85725</xdr:rowOff>
    </xdr:to>
    <xdr:sp macro="" textlink="">
      <xdr:nvSpPr>
        <xdr:cNvPr id="54072" name="Text Box 32"/>
        <xdr:cNvSpPr txBox="1">
          <a:spLocks noChangeArrowheads="1"/>
        </xdr:cNvSpPr>
      </xdr:nvSpPr>
      <xdr:spPr bwMode="auto">
        <a:xfrm>
          <a:off x="11620500" y="17954625"/>
          <a:ext cx="7810500" cy="523875"/>
        </a:xfrm>
        <a:prstGeom prst="rect">
          <a:avLst/>
        </a:prstGeom>
        <a:noFill/>
        <a:ln w="9525">
          <a:noFill/>
          <a:miter lim="800000"/>
          <a:headEnd/>
          <a:tailEnd/>
        </a:ln>
      </xdr:spPr>
    </xdr:sp>
    <xdr:clientData/>
  </xdr:twoCellAnchor>
  <xdr:twoCellAnchor>
    <xdr:from>
      <xdr:col>10</xdr:col>
      <xdr:colOff>320675</xdr:colOff>
      <xdr:row>84</xdr:row>
      <xdr:rowOff>85725</xdr:rowOff>
    </xdr:from>
    <xdr:to>
      <xdr:col>19</xdr:col>
      <xdr:colOff>793758</xdr:colOff>
      <xdr:row>86</xdr:row>
      <xdr:rowOff>85725</xdr:rowOff>
    </xdr:to>
    <xdr:sp macro="" textlink="">
      <xdr:nvSpPr>
        <xdr:cNvPr id="41778" name="Text Box 35"/>
        <xdr:cNvSpPr txBox="1">
          <a:spLocks noChangeArrowheads="1"/>
        </xdr:cNvSpPr>
      </xdr:nvSpPr>
      <xdr:spPr bwMode="auto">
        <a:xfrm>
          <a:off x="323850" y="24107775"/>
          <a:ext cx="7581900" cy="457200"/>
        </a:xfrm>
        <a:prstGeom prst="rect">
          <a:avLst/>
        </a:prstGeom>
        <a:noFill/>
        <a:ln w="9525">
          <a:noFill/>
          <a:miter lim="800000"/>
          <a:headEnd/>
          <a:tailEnd/>
        </a:ln>
      </xdr:spPr>
      <xdr:txBody>
        <a:bodyPr vertOverflow="clip" wrap="square" lIns="27432" tIns="27432" rIns="27432" bIns="0" anchor="t" upright="1"/>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twoCellAnchor>
    <xdr:from>
      <xdr:col>2</xdr:col>
      <xdr:colOff>314325</xdr:colOff>
      <xdr:row>59</xdr:row>
      <xdr:rowOff>190500</xdr:rowOff>
    </xdr:from>
    <xdr:to>
      <xdr:col>9</xdr:col>
      <xdr:colOff>1009650</xdr:colOff>
      <xdr:row>62</xdr:row>
      <xdr:rowOff>190500</xdr:rowOff>
    </xdr:to>
    <xdr:sp macro="" textlink="">
      <xdr:nvSpPr>
        <xdr:cNvPr id="53362" name="TextBox 20"/>
        <xdr:cNvSpPr txBox="1">
          <a:spLocks noChangeArrowheads="1"/>
        </xdr:cNvSpPr>
      </xdr:nvSpPr>
      <xdr:spPr bwMode="auto">
        <a:xfrm>
          <a:off x="657225" y="13392150"/>
          <a:ext cx="7448550" cy="600075"/>
        </a:xfrm>
        <a:prstGeom prst="rect">
          <a:avLst/>
        </a:prstGeom>
        <a:noFill/>
        <a:ln w="9525">
          <a:noFill/>
          <a:miter lim="800000"/>
          <a:headEnd/>
          <a:tailEnd/>
        </a:ln>
      </xdr:spPr>
      <xdr:txBody>
        <a:bodyPr vertOverflow="clip" wrap="square" lIns="36576" tIns="27432" rIns="36576" bIns="0" anchor="t" upright="1"/>
        <a:lstStyle/>
        <a:p>
          <a:pPr algn="just" rtl="0">
            <a:defRPr sz="1000"/>
          </a:pPr>
          <a:r>
            <a:rPr lang="en-US" sz="1200" b="0" i="0" u="none" strike="noStrike" baseline="0">
              <a:solidFill>
                <a:srgbClr val="000000"/>
              </a:solidFill>
              <a:latin typeface="Times New Roman"/>
              <a:cs typeface="Times New Roman"/>
            </a:rPr>
            <a:t>At the date of authorisation of these interim financial statements, the following FRS, IC Interpretations and Amendments to IC Interpretation were issued but not yet effective and have not been applied by the Group:</a:t>
          </a:r>
        </a:p>
      </xdr:txBody>
    </xdr:sp>
    <xdr:clientData/>
  </xdr:twoCellAnchor>
  <xdr:twoCellAnchor>
    <xdr:from>
      <xdr:col>4</xdr:col>
      <xdr:colOff>1819275</xdr:colOff>
      <xdr:row>21</xdr:row>
      <xdr:rowOff>38100</xdr:rowOff>
    </xdr:from>
    <xdr:to>
      <xdr:col>4</xdr:col>
      <xdr:colOff>1838325</xdr:colOff>
      <xdr:row>45</xdr:row>
      <xdr:rowOff>0</xdr:rowOff>
    </xdr:to>
    <xdr:sp macro="" textlink="">
      <xdr:nvSpPr>
        <xdr:cNvPr id="54075" name="Line 1849"/>
        <xdr:cNvSpPr>
          <a:spLocks noChangeShapeType="1"/>
        </xdr:cNvSpPr>
      </xdr:nvSpPr>
      <xdr:spPr bwMode="auto">
        <a:xfrm flipH="1">
          <a:off x="2886075" y="4733925"/>
          <a:ext cx="0" cy="5362575"/>
        </a:xfrm>
        <a:prstGeom prst="line">
          <a:avLst/>
        </a:prstGeom>
        <a:noFill/>
        <a:ln w="9525">
          <a:noFill/>
          <a:round/>
          <a:headEnd/>
          <a:tailEnd/>
        </a:ln>
      </xdr:spPr>
    </xdr:sp>
    <xdr:clientData/>
  </xdr:twoCellAnchor>
  <xdr:twoCellAnchor>
    <xdr:from>
      <xdr:col>2</xdr:col>
      <xdr:colOff>333375</xdr:colOff>
      <xdr:row>58</xdr:row>
      <xdr:rowOff>0</xdr:rowOff>
    </xdr:from>
    <xdr:to>
      <xdr:col>9</xdr:col>
      <xdr:colOff>962025</xdr:colOff>
      <xdr:row>58</xdr:row>
      <xdr:rowOff>0</xdr:rowOff>
    </xdr:to>
    <xdr:sp macro="" textlink="">
      <xdr:nvSpPr>
        <xdr:cNvPr id="53366" name="TextBox 20"/>
        <xdr:cNvSpPr txBox="1">
          <a:spLocks noChangeArrowheads="1"/>
        </xdr:cNvSpPr>
      </xdr:nvSpPr>
      <xdr:spPr bwMode="auto">
        <a:xfrm>
          <a:off x="676275" y="13001625"/>
          <a:ext cx="7381875" cy="0"/>
        </a:xfrm>
        <a:prstGeom prst="rect">
          <a:avLst/>
        </a:prstGeom>
        <a:noFill/>
        <a:ln w="9525">
          <a:noFill/>
          <a:miter lim="800000"/>
          <a:headEnd/>
          <a:tailEnd/>
        </a:ln>
      </xdr:spPr>
      <xdr:txBody>
        <a:bodyPr vertOverflow="clip" wrap="square" lIns="36576" tIns="27432" rIns="36576" bIns="0" anchor="t" upright="1"/>
        <a:lstStyle/>
        <a:p>
          <a:pPr algn="just" rtl="0">
            <a:defRPr sz="1000"/>
          </a:pPr>
          <a:r>
            <a:rPr lang="en-US" sz="1200" b="0" i="0" u="none" strike="noStrike" baseline="0">
              <a:solidFill>
                <a:srgbClr val="000000"/>
              </a:solidFill>
              <a:latin typeface="Times New Roman"/>
              <a:cs typeface="Times New Roman"/>
            </a:rPr>
            <a:t>Adoption of the above FRSs, Amendments to FRSs and IC Interpretations did not have any effect on the financial performance, position or presentation of financials of the Group, other than the disclosures under the Amendments to FRS 7 which will affect the 2011 annual financial statements.</a:t>
          </a:r>
        </a:p>
      </xdr:txBody>
    </xdr:sp>
    <xdr:clientData/>
  </xdr:twoCellAnchor>
  <xdr:twoCellAnchor>
    <xdr:from>
      <xdr:col>23</xdr:col>
      <xdr:colOff>104775</xdr:colOff>
      <xdr:row>98</xdr:row>
      <xdr:rowOff>15875</xdr:rowOff>
    </xdr:from>
    <xdr:to>
      <xdr:col>31</xdr:col>
      <xdr:colOff>631840</xdr:colOff>
      <xdr:row>102</xdr:row>
      <xdr:rowOff>12700</xdr:rowOff>
    </xdr:to>
    <xdr:sp macro="" textlink="">
      <xdr:nvSpPr>
        <xdr:cNvPr id="17" name="Text Box 37"/>
        <xdr:cNvSpPr txBox="1">
          <a:spLocks noChangeArrowheads="1"/>
        </xdr:cNvSpPr>
      </xdr:nvSpPr>
      <xdr:spPr bwMode="auto">
        <a:xfrm>
          <a:off x="330200" y="26822400"/>
          <a:ext cx="9105900" cy="904875"/>
        </a:xfrm>
        <a:prstGeom prst="rect">
          <a:avLst/>
        </a:prstGeom>
        <a:noFill/>
        <a:ln w="9525">
          <a:noFill/>
          <a:miter lim="800000"/>
          <a:headEnd/>
          <a:tailEnd/>
        </a:ln>
      </xdr:spPr>
      <xdr:txBody>
        <a:bodyPr vertOverflow="clip" wrap="square" lIns="27432" tIns="27432" rIns="27432" bIns="0" anchor="t" upright="1"/>
        <a:lstStyle/>
        <a:p>
          <a:pPr algn="just" rtl="0">
            <a:defRPr sz="1000"/>
          </a:pPr>
          <a:endParaRPr lang="en-US" sz="1400" b="0" i="0" u="none" strike="noStrike" baseline="0">
            <a:solidFill>
              <a:srgbClr val="000000"/>
            </a:solidFill>
            <a:latin typeface="Arial"/>
            <a:cs typeface="Arial"/>
          </a:endParaRPr>
        </a:p>
        <a:p>
          <a:pPr algn="just" rtl="0">
            <a:defRPr sz="1000"/>
          </a:pPr>
          <a:endParaRPr lang="en-US" sz="1400" b="0" i="0" u="none" strike="noStrike" baseline="0">
            <a:solidFill>
              <a:srgbClr val="000000"/>
            </a:solidFill>
            <a:latin typeface="Times New Roman"/>
            <a:cs typeface="Times New Roman"/>
          </a:endParaRPr>
        </a:p>
        <a:p>
          <a:pPr algn="just" rtl="0">
            <a:defRPr sz="1000"/>
          </a:pPr>
          <a:endParaRPr lang="en-US" sz="1400" b="0" i="0" u="none" strike="noStrike" baseline="0">
            <a:solidFill>
              <a:srgbClr val="000000"/>
            </a:solidFill>
            <a:latin typeface="Times New Roman"/>
            <a:cs typeface="Times New Roman"/>
          </a:endParaRPr>
        </a:p>
        <a:p>
          <a:pPr algn="just" rtl="0">
            <a:defRPr sz="1000"/>
          </a:pPr>
          <a:endParaRPr lang="en-US" sz="1400" b="0" i="0" u="none" strike="noStrike" baseline="0">
            <a:solidFill>
              <a:srgbClr val="000000"/>
            </a:solidFill>
            <a:latin typeface="Times New Roman"/>
            <a:cs typeface="Times New Roman"/>
          </a:endParaRPr>
        </a:p>
      </xdr:txBody>
    </xdr:sp>
    <xdr:clientData/>
  </xdr:twoCellAnchor>
  <xdr:twoCellAnchor>
    <xdr:from>
      <xdr:col>12</xdr:col>
      <xdr:colOff>723900</xdr:colOff>
      <xdr:row>99</xdr:row>
      <xdr:rowOff>0</xdr:rowOff>
    </xdr:from>
    <xdr:to>
      <xdr:col>21</xdr:col>
      <xdr:colOff>603255</xdr:colOff>
      <xdr:row>101</xdr:row>
      <xdr:rowOff>123826</xdr:rowOff>
    </xdr:to>
    <xdr:sp macro="" textlink="">
      <xdr:nvSpPr>
        <xdr:cNvPr id="18" name="Text Box 37"/>
        <xdr:cNvSpPr txBox="1">
          <a:spLocks noChangeArrowheads="1"/>
        </xdr:cNvSpPr>
      </xdr:nvSpPr>
      <xdr:spPr bwMode="auto">
        <a:xfrm>
          <a:off x="542925" y="27917775"/>
          <a:ext cx="7381876" cy="606426"/>
        </a:xfrm>
        <a:prstGeom prst="rect">
          <a:avLst/>
        </a:prstGeom>
        <a:noFill/>
        <a:ln w="9525">
          <a:noFill/>
          <a:miter lim="800000"/>
          <a:headEnd/>
          <a:tailEnd/>
        </a:ln>
      </xdr:spPr>
      <xdr:txBody>
        <a:bodyPr vertOverflow="clip" wrap="square" lIns="27432" tIns="91440" rIns="27432" bIns="0" anchor="t" upright="1"/>
        <a:lstStyle/>
        <a:p>
          <a:pPr algn="just" rtl="0">
            <a:defRPr sz="1000"/>
          </a:pPr>
          <a:endParaRPr lang="en-US" sz="1400" b="0" i="0" u="none" strike="noStrike" baseline="0">
            <a:solidFill>
              <a:srgbClr val="000000"/>
            </a:solidFill>
            <a:latin typeface="Arial"/>
            <a:cs typeface="Arial"/>
          </a:endParaRPr>
        </a:p>
        <a:p>
          <a:pPr algn="just" rtl="0">
            <a:defRPr sz="1000"/>
          </a:pPr>
          <a:endParaRPr lang="en-US" sz="1400" b="0" i="0" u="none" strike="noStrike" baseline="0">
            <a:solidFill>
              <a:srgbClr val="000000"/>
            </a:solidFill>
            <a:latin typeface="Arial"/>
            <a:cs typeface="Arial"/>
          </a:endParaRPr>
        </a:p>
        <a:p>
          <a:pPr algn="just" rtl="0">
            <a:defRPr sz="1000"/>
          </a:pPr>
          <a:endParaRPr lang="en-US" sz="1400" b="0" i="0" u="none" strike="noStrike" baseline="0">
            <a:solidFill>
              <a:srgbClr val="000000"/>
            </a:solidFill>
            <a:latin typeface="Arial"/>
            <a:cs typeface="Arial"/>
          </a:endParaRPr>
        </a:p>
      </xdr:txBody>
    </xdr:sp>
    <xdr:clientData/>
  </xdr:twoCellAnchor>
  <xdr:twoCellAnchor>
    <xdr:from>
      <xdr:col>11</xdr:col>
      <xdr:colOff>676275</xdr:colOff>
      <xdr:row>58</xdr:row>
      <xdr:rowOff>0</xdr:rowOff>
    </xdr:from>
    <xdr:to>
      <xdr:col>20</xdr:col>
      <xdr:colOff>571500</xdr:colOff>
      <xdr:row>58</xdr:row>
      <xdr:rowOff>0</xdr:rowOff>
    </xdr:to>
    <xdr:sp macro="" textlink="">
      <xdr:nvSpPr>
        <xdr:cNvPr id="54080" name="TextBox 20"/>
        <xdr:cNvSpPr txBox="1">
          <a:spLocks noChangeArrowheads="1"/>
        </xdr:cNvSpPr>
      </xdr:nvSpPr>
      <xdr:spPr bwMode="auto">
        <a:xfrm>
          <a:off x="9639300" y="12620625"/>
          <a:ext cx="7486650" cy="0"/>
        </a:xfrm>
        <a:prstGeom prst="rect">
          <a:avLst/>
        </a:prstGeom>
        <a:noFill/>
        <a:ln w="9525">
          <a:noFill/>
          <a:miter lim="800000"/>
          <a:headEnd/>
          <a:tailEnd/>
        </a:ln>
      </xdr:spPr>
    </xdr:sp>
    <xdr:clientData/>
  </xdr:twoCellAnchor>
  <xdr:twoCellAnchor>
    <xdr:from>
      <xdr:col>12</xdr:col>
      <xdr:colOff>304800</xdr:colOff>
      <xdr:row>102</xdr:row>
      <xdr:rowOff>120651</xdr:rowOff>
    </xdr:from>
    <xdr:to>
      <xdr:col>21</xdr:col>
      <xdr:colOff>447684</xdr:colOff>
      <xdr:row>103</xdr:row>
      <xdr:rowOff>134903</xdr:rowOff>
    </xdr:to>
    <xdr:sp macro="" textlink="">
      <xdr:nvSpPr>
        <xdr:cNvPr id="22" name="Text Box 37"/>
        <xdr:cNvSpPr txBox="1">
          <a:spLocks noChangeArrowheads="1"/>
        </xdr:cNvSpPr>
      </xdr:nvSpPr>
      <xdr:spPr bwMode="auto">
        <a:xfrm>
          <a:off x="571500" y="28600401"/>
          <a:ext cx="7442201" cy="495300"/>
        </a:xfrm>
        <a:prstGeom prst="rect">
          <a:avLst/>
        </a:prstGeom>
        <a:noFill/>
        <a:ln w="9525">
          <a:noFill/>
          <a:miter lim="800000"/>
          <a:headEnd/>
          <a:tailEnd/>
        </a:ln>
      </xdr:spPr>
      <xdr:txBody>
        <a:bodyPr vertOverflow="clip" wrap="square" lIns="27432" tIns="91440" rIns="27432" bIns="0" anchor="t" upright="1"/>
        <a:lstStyle/>
        <a:p>
          <a:pPr algn="just" rtl="0">
            <a:defRPr sz="1000"/>
          </a:pPr>
          <a:endParaRPr lang="en-US" sz="1400" b="0" i="0" u="none" strike="noStrike" baseline="0">
            <a:solidFill>
              <a:srgbClr val="000000"/>
            </a:solidFill>
            <a:latin typeface="Times New Roman"/>
            <a:cs typeface="Times New Roman"/>
          </a:endParaRPr>
        </a:p>
        <a:p>
          <a:pPr algn="just" rtl="0">
            <a:defRPr sz="1000"/>
          </a:pPr>
          <a:endParaRPr lang="en-US" sz="1400" b="0" i="0" u="none" strike="noStrike" baseline="0">
            <a:solidFill>
              <a:srgbClr val="000000"/>
            </a:solidFill>
            <a:latin typeface="Times New Roman"/>
            <a:cs typeface="Times New Roman"/>
          </a:endParaRPr>
        </a:p>
        <a:p>
          <a:pPr algn="just" rtl="0">
            <a:defRPr sz="1000"/>
          </a:pPr>
          <a:endParaRPr lang="en-US" sz="1400" b="0" i="0" u="none" strike="noStrike" baseline="0">
            <a:solidFill>
              <a:srgbClr val="000000"/>
            </a:solidFill>
            <a:latin typeface="Times New Roman"/>
            <a:cs typeface="Times New Roman"/>
          </a:endParaRPr>
        </a:p>
      </xdr:txBody>
    </xdr:sp>
    <xdr:clientData/>
  </xdr:twoCellAnchor>
  <xdr:twoCellAnchor>
    <xdr:from>
      <xdr:col>0</xdr:col>
      <xdr:colOff>0</xdr:colOff>
      <xdr:row>166</xdr:row>
      <xdr:rowOff>6350</xdr:rowOff>
    </xdr:from>
    <xdr:to>
      <xdr:col>8</xdr:col>
      <xdr:colOff>962025</xdr:colOff>
      <xdr:row>166</xdr:row>
      <xdr:rowOff>6350</xdr:rowOff>
    </xdr:to>
    <xdr:sp macro="" textlink="">
      <xdr:nvSpPr>
        <xdr:cNvPr id="23" name="Text 184"/>
        <xdr:cNvSpPr txBox="1">
          <a:spLocks noChangeArrowheads="1"/>
        </xdr:cNvSpPr>
      </xdr:nvSpPr>
      <xdr:spPr bwMode="auto">
        <a:xfrm>
          <a:off x="0" y="2794000"/>
          <a:ext cx="6648450"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Garamond"/>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166</xdr:row>
      <xdr:rowOff>6350</xdr:rowOff>
    </xdr:from>
    <xdr:to>
      <xdr:col>9</xdr:col>
      <xdr:colOff>0</xdr:colOff>
      <xdr:row>166</xdr:row>
      <xdr:rowOff>6350</xdr:rowOff>
    </xdr:to>
    <xdr:sp macro="" textlink="">
      <xdr:nvSpPr>
        <xdr:cNvPr id="24" name="Text 189"/>
        <xdr:cNvSpPr txBox="1">
          <a:spLocks noChangeArrowheads="1"/>
        </xdr:cNvSpPr>
      </xdr:nvSpPr>
      <xdr:spPr bwMode="auto">
        <a:xfrm>
          <a:off x="0" y="2794000"/>
          <a:ext cx="6829425"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Garamond"/>
            </a:rPr>
            <a:t>Significant events subsequent to the balance sheet date are disclosed in Note 12 to the accounts.</a:t>
          </a:r>
        </a:p>
      </xdr:txBody>
    </xdr:sp>
    <xdr:clientData/>
  </xdr:twoCellAnchor>
  <xdr:twoCellAnchor>
    <xdr:from>
      <xdr:col>0</xdr:col>
      <xdr:colOff>19050</xdr:colOff>
      <xdr:row>183</xdr:row>
      <xdr:rowOff>194733</xdr:rowOff>
    </xdr:from>
    <xdr:to>
      <xdr:col>8</xdr:col>
      <xdr:colOff>960996</xdr:colOff>
      <xdr:row>183</xdr:row>
      <xdr:rowOff>194733</xdr:rowOff>
    </xdr:to>
    <xdr:sp macro="" textlink="">
      <xdr:nvSpPr>
        <xdr:cNvPr id="25" name="Text 181"/>
        <xdr:cNvSpPr txBox="1">
          <a:spLocks noChangeArrowheads="1"/>
        </xdr:cNvSpPr>
      </xdr:nvSpPr>
      <xdr:spPr bwMode="auto">
        <a:xfrm>
          <a:off x="19050" y="6459008"/>
          <a:ext cx="6628371" cy="0"/>
        </a:xfrm>
        <a:prstGeom prst="rect">
          <a:avLst/>
        </a:prstGeom>
        <a:noFill/>
        <a:ln w="0">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Times New Roman"/>
              <a:cs typeface="Times New Roman"/>
            </a:rPr>
            <a:t>Significant event during the year is disclosed in Note 12 to the financial statements.</a:t>
          </a:r>
        </a:p>
      </xdr:txBody>
    </xdr:sp>
    <xdr:clientData/>
  </xdr:twoCellAnchor>
  <xdr:twoCellAnchor>
    <xdr:from>
      <xdr:col>0</xdr:col>
      <xdr:colOff>0</xdr:colOff>
      <xdr:row>184</xdr:row>
      <xdr:rowOff>5291</xdr:rowOff>
    </xdr:from>
    <xdr:to>
      <xdr:col>8</xdr:col>
      <xdr:colOff>960996</xdr:colOff>
      <xdr:row>184</xdr:row>
      <xdr:rowOff>5291</xdr:rowOff>
    </xdr:to>
    <xdr:sp macro="" textlink="">
      <xdr:nvSpPr>
        <xdr:cNvPr id="26" name="Text 181"/>
        <xdr:cNvSpPr txBox="1">
          <a:spLocks noChangeArrowheads="1"/>
        </xdr:cNvSpPr>
      </xdr:nvSpPr>
      <xdr:spPr bwMode="auto">
        <a:xfrm>
          <a:off x="0" y="6460066"/>
          <a:ext cx="6647421" cy="0"/>
        </a:xfrm>
        <a:prstGeom prst="rect">
          <a:avLst/>
        </a:prstGeom>
        <a:noFill/>
        <a:ln w="0">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Times New Roman"/>
              <a:cs typeface="Times New Roman"/>
            </a:rPr>
            <a:t>Significant event are as disclosed in Note XX to the financial statements.</a:t>
          </a:r>
        </a:p>
      </xdr:txBody>
    </xdr:sp>
    <xdr:clientData/>
  </xdr:twoCellAnchor>
  <xdr:twoCellAnchor>
    <xdr:from>
      <xdr:col>11</xdr:col>
      <xdr:colOff>552450</xdr:colOff>
      <xdr:row>184</xdr:row>
      <xdr:rowOff>47625</xdr:rowOff>
    </xdr:from>
    <xdr:to>
      <xdr:col>20</xdr:col>
      <xdr:colOff>781050</xdr:colOff>
      <xdr:row>186</xdr:row>
      <xdr:rowOff>95250</xdr:rowOff>
    </xdr:to>
    <xdr:sp macro="" textlink="">
      <xdr:nvSpPr>
        <xdr:cNvPr id="54086" name="Text Box 43"/>
        <xdr:cNvSpPr txBox="1">
          <a:spLocks noChangeArrowheads="1"/>
        </xdr:cNvSpPr>
      </xdr:nvSpPr>
      <xdr:spPr bwMode="auto">
        <a:xfrm>
          <a:off x="9515475" y="36690300"/>
          <a:ext cx="7820025" cy="371475"/>
        </a:xfrm>
        <a:prstGeom prst="rect">
          <a:avLst/>
        </a:prstGeom>
        <a:noFill/>
        <a:ln w="9525">
          <a:noFill/>
          <a:miter lim="800000"/>
          <a:headEnd/>
          <a:tailEnd/>
        </a:ln>
      </xdr:spPr>
    </xdr:sp>
    <xdr:clientData/>
  </xdr:twoCellAnchor>
  <xdr:twoCellAnchor>
    <xdr:from>
      <xdr:col>11</xdr:col>
      <xdr:colOff>730250</xdr:colOff>
      <xdr:row>169</xdr:row>
      <xdr:rowOff>0</xdr:rowOff>
    </xdr:from>
    <xdr:to>
      <xdr:col>20</xdr:col>
      <xdr:colOff>736608</xdr:colOff>
      <xdr:row>170</xdr:row>
      <xdr:rowOff>170136</xdr:rowOff>
    </xdr:to>
    <xdr:sp macro="" textlink="">
      <xdr:nvSpPr>
        <xdr:cNvPr id="28" name="Text Box 18"/>
        <xdr:cNvSpPr txBox="1">
          <a:spLocks noChangeArrowheads="1"/>
        </xdr:cNvSpPr>
      </xdr:nvSpPr>
      <xdr:spPr bwMode="auto">
        <a:xfrm>
          <a:off x="346075" y="40817800"/>
          <a:ext cx="7597775" cy="749300"/>
        </a:xfrm>
        <a:prstGeom prst="rect">
          <a:avLst/>
        </a:prstGeom>
        <a:noFill/>
        <a:ln w="9525">
          <a:noFill/>
          <a:miter lim="800000"/>
          <a:headEnd/>
          <a:tailEnd/>
        </a:ln>
      </xdr:spPr>
      <xdr:txBody>
        <a:bodyPr vertOverflow="clip" wrap="square" lIns="27432" tIns="27432" rIns="27432" bIns="0" anchor="t" upright="1"/>
        <a:lstStyle/>
        <a:p>
          <a:pPr algn="just" rtl="0">
            <a:defRPr sz="1000"/>
          </a:pPr>
          <a:endParaRPr lang="en-US" sz="1400" b="0" i="0" u="none" strike="noStrike" baseline="0">
            <a:solidFill>
              <a:srgbClr val="000000"/>
            </a:solidFill>
            <a:latin typeface="Arial"/>
            <a:cs typeface="Arial"/>
          </a:endParaRPr>
        </a:p>
        <a:p>
          <a:pPr algn="just" rtl="0">
            <a:defRPr sz="1000"/>
          </a:pPr>
          <a:endParaRPr lang="en-US" sz="1400" b="0" i="0" u="none" strike="noStrike" baseline="0">
            <a:solidFill>
              <a:srgbClr val="000000"/>
            </a:solidFill>
            <a:latin typeface="Arial"/>
            <a:cs typeface="Arial"/>
          </a:endParaRPr>
        </a:p>
        <a:p>
          <a:pPr algn="just" rtl="0">
            <a:defRPr sz="1000"/>
          </a:pPr>
          <a:endParaRPr lang="en-US" sz="1400" b="0" i="0" u="none" strike="noStrike" baseline="0">
            <a:solidFill>
              <a:srgbClr val="000000"/>
            </a:solidFill>
            <a:latin typeface="Arial"/>
            <a:cs typeface="Arial"/>
          </a:endParaRPr>
        </a:p>
        <a:p>
          <a:pPr algn="just" rtl="0">
            <a:defRPr sz="1000"/>
          </a:pPr>
          <a:endParaRPr lang="en-US" sz="1400" b="0" i="0" u="none" strike="noStrike" baseline="0">
            <a:solidFill>
              <a:srgbClr val="000000"/>
            </a:solidFill>
            <a:latin typeface="Arial"/>
            <a:cs typeface="Arial"/>
          </a:endParaRPr>
        </a:p>
      </xdr:txBody>
    </xdr:sp>
    <xdr:clientData/>
  </xdr:twoCellAnchor>
  <xdr:twoCellAnchor>
    <xdr:from>
      <xdr:col>9</xdr:col>
      <xdr:colOff>581025</xdr:colOff>
      <xdr:row>254</xdr:row>
      <xdr:rowOff>76200</xdr:rowOff>
    </xdr:from>
    <xdr:to>
      <xdr:col>18</xdr:col>
      <xdr:colOff>828675</xdr:colOff>
      <xdr:row>255</xdr:row>
      <xdr:rowOff>76200</xdr:rowOff>
    </xdr:to>
    <xdr:sp macro="" textlink="">
      <xdr:nvSpPr>
        <xdr:cNvPr id="54088" name="Text Box 46"/>
        <xdr:cNvSpPr txBox="1">
          <a:spLocks noChangeArrowheads="1"/>
        </xdr:cNvSpPr>
      </xdr:nvSpPr>
      <xdr:spPr bwMode="auto">
        <a:xfrm>
          <a:off x="7915275" y="53911500"/>
          <a:ext cx="7639050" cy="200025"/>
        </a:xfrm>
        <a:prstGeom prst="rect">
          <a:avLst/>
        </a:prstGeom>
        <a:noFill/>
        <a:ln w="9525">
          <a:noFill/>
          <a:miter lim="800000"/>
          <a:headEnd/>
          <a:tailEnd/>
        </a:ln>
      </xdr:spPr>
    </xdr:sp>
    <xdr:clientData/>
  </xdr:twoCellAnchor>
  <xdr:twoCellAnchor>
    <xdr:from>
      <xdr:col>12</xdr:col>
      <xdr:colOff>190500</xdr:colOff>
      <xdr:row>248</xdr:row>
      <xdr:rowOff>142875</xdr:rowOff>
    </xdr:from>
    <xdr:to>
      <xdr:col>21</xdr:col>
      <xdr:colOff>409575</xdr:colOff>
      <xdr:row>251</xdr:row>
      <xdr:rowOff>0</xdr:rowOff>
    </xdr:to>
    <xdr:sp macro="" textlink="">
      <xdr:nvSpPr>
        <xdr:cNvPr id="54089" name="Text Box 46"/>
        <xdr:cNvSpPr txBox="1">
          <a:spLocks noChangeArrowheads="1"/>
        </xdr:cNvSpPr>
      </xdr:nvSpPr>
      <xdr:spPr bwMode="auto">
        <a:xfrm>
          <a:off x="10153650" y="52901850"/>
          <a:ext cx="7724775" cy="381000"/>
        </a:xfrm>
        <a:prstGeom prst="rect">
          <a:avLst/>
        </a:prstGeom>
        <a:noFill/>
        <a:ln w="9525">
          <a:noFill/>
          <a:miter lim="800000"/>
          <a:headEnd/>
          <a:tailEnd/>
        </a:ln>
      </xdr:spPr>
    </xdr:sp>
    <xdr:clientData/>
  </xdr:twoCellAnchor>
  <xdr:twoCellAnchor>
    <xdr:from>
      <xdr:col>1</xdr:col>
      <xdr:colOff>0</xdr:colOff>
      <xdr:row>269</xdr:row>
      <xdr:rowOff>57150</xdr:rowOff>
    </xdr:from>
    <xdr:to>
      <xdr:col>9</xdr:col>
      <xdr:colOff>809625</xdr:colOff>
      <xdr:row>269</xdr:row>
      <xdr:rowOff>57150</xdr:rowOff>
    </xdr:to>
    <xdr:sp macro="" textlink="">
      <xdr:nvSpPr>
        <xdr:cNvPr id="33" name="Text Box 5"/>
        <xdr:cNvSpPr txBox="1">
          <a:spLocks noChangeArrowheads="1"/>
        </xdr:cNvSpPr>
      </xdr:nvSpPr>
      <xdr:spPr bwMode="auto">
        <a:xfrm>
          <a:off x="409575" y="8115300"/>
          <a:ext cx="7362825" cy="0"/>
        </a:xfrm>
        <a:prstGeom prst="rect">
          <a:avLst/>
        </a:prstGeom>
        <a:noFill/>
        <a:ln w="9525">
          <a:noFill/>
          <a:miter lim="800000"/>
          <a:headEnd/>
          <a:tailEnd/>
        </a:ln>
      </xdr:spPr>
      <xdr:txBody>
        <a:bodyPr vertOverflow="clip" wrap="square" lIns="27432" tIns="27432" rIns="0" bIns="0" anchor="t" upright="1"/>
        <a:lstStyle/>
        <a:p>
          <a:pPr algn="l" rtl="1">
            <a:defRPr sz="1000"/>
          </a:pPr>
          <a:r>
            <a:rPr lang="en-US" sz="1200" b="0" i="0" strike="noStrike">
              <a:solidFill>
                <a:srgbClr val="000000"/>
              </a:solidFill>
              <a:latin typeface="Times New Roman"/>
              <a:cs typeface="Times New Roman"/>
            </a:rPr>
            <a:t>The Group’s operations are/are not* subject to any significant seasonal or cyclical factors.</a:t>
          </a:r>
        </a:p>
      </xdr:txBody>
    </xdr:sp>
    <xdr:clientData/>
  </xdr:twoCellAnchor>
  <xdr:twoCellAnchor>
    <xdr:from>
      <xdr:col>1</xdr:col>
      <xdr:colOff>0</xdr:colOff>
      <xdr:row>269</xdr:row>
      <xdr:rowOff>57150</xdr:rowOff>
    </xdr:from>
    <xdr:to>
      <xdr:col>9</xdr:col>
      <xdr:colOff>809625</xdr:colOff>
      <xdr:row>269</xdr:row>
      <xdr:rowOff>57150</xdr:rowOff>
    </xdr:to>
    <xdr:sp macro="" textlink="">
      <xdr:nvSpPr>
        <xdr:cNvPr id="34" name="Text Box 6"/>
        <xdr:cNvSpPr txBox="1">
          <a:spLocks noChangeArrowheads="1"/>
        </xdr:cNvSpPr>
      </xdr:nvSpPr>
      <xdr:spPr bwMode="auto">
        <a:xfrm>
          <a:off x="409575" y="8115300"/>
          <a:ext cx="7362825" cy="0"/>
        </a:xfrm>
        <a:prstGeom prst="rect">
          <a:avLst/>
        </a:prstGeom>
        <a:noFill/>
        <a:ln w="9525">
          <a:noFill/>
          <a:miter lim="800000"/>
          <a:headEnd/>
          <a:tailEnd/>
        </a:ln>
      </xdr:spPr>
      <xdr:txBody>
        <a:bodyPr vertOverflow="clip" wrap="square" lIns="27432" tIns="27432" rIns="27432" bIns="0" anchor="t" upright="1"/>
        <a:lstStyle/>
        <a:p>
          <a:pPr algn="just" rtl="1">
            <a:defRPr sz="1000"/>
          </a:pPr>
          <a:r>
            <a:rPr lang="en-US" sz="1200" b="0" i="0" strike="noStrike">
              <a:solidFill>
                <a:srgbClr val="000000"/>
              </a:solidFill>
              <a:latin typeface="Times New Roman"/>
              <a:cs typeface="Times New Roman"/>
            </a:rPr>
            <a:t>There were no items affecting assets, liabilities, equity, net income, or cashflows that were unusual because of their nature, size or incidence in the current period [except as disclosed in the condensed Financial Statements.]/ [except as disclosed below:]</a:t>
          </a:r>
        </a:p>
      </xdr:txBody>
    </xdr:sp>
    <xdr:clientData/>
  </xdr:twoCellAnchor>
  <xdr:twoCellAnchor>
    <xdr:from>
      <xdr:col>1</xdr:col>
      <xdr:colOff>0</xdr:colOff>
      <xdr:row>269</xdr:row>
      <xdr:rowOff>57150</xdr:rowOff>
    </xdr:from>
    <xdr:to>
      <xdr:col>9</xdr:col>
      <xdr:colOff>809625</xdr:colOff>
      <xdr:row>269</xdr:row>
      <xdr:rowOff>57150</xdr:rowOff>
    </xdr:to>
    <xdr:sp macro="" textlink="">
      <xdr:nvSpPr>
        <xdr:cNvPr id="35" name="Text Box 8"/>
        <xdr:cNvSpPr txBox="1">
          <a:spLocks noChangeArrowheads="1"/>
        </xdr:cNvSpPr>
      </xdr:nvSpPr>
      <xdr:spPr bwMode="auto">
        <a:xfrm>
          <a:off x="409575" y="8115300"/>
          <a:ext cx="7362825" cy="0"/>
        </a:xfrm>
        <a:prstGeom prst="rect">
          <a:avLst/>
        </a:prstGeom>
        <a:noFill/>
        <a:ln w="9525">
          <a:noFill/>
          <a:miter lim="800000"/>
          <a:headEnd/>
          <a:tailEnd/>
        </a:ln>
      </xdr:spPr>
      <xdr:txBody>
        <a:bodyPr vertOverflow="clip" wrap="square" lIns="27432" tIns="27432" rIns="27432" bIns="0" anchor="t" upright="1"/>
        <a:lstStyle/>
        <a:p>
          <a:pPr algn="just" rtl="1">
            <a:defRPr sz="1000"/>
          </a:pPr>
          <a:r>
            <a:rPr lang="en-US" sz="1200" b="0" i="0" strike="noStrike">
              <a:solidFill>
                <a:srgbClr val="000000"/>
              </a:solidFill>
              <a:latin typeface="Times New Roman"/>
              <a:cs typeface="Times New Roman"/>
            </a:rPr>
            <a:t>There were no changes in estimates of amounts reported in prior financial years that have a material effect in the current period [except as disclosed below:]</a:t>
          </a:r>
        </a:p>
        <a:p>
          <a:pPr algn="just" rtl="1">
            <a:defRPr sz="1000"/>
          </a:pPr>
          <a:endParaRPr lang="en-US" sz="1200" b="0" i="0" strike="noStrike">
            <a:solidFill>
              <a:srgbClr val="000000"/>
            </a:solidFill>
            <a:latin typeface="Times New Roman"/>
            <a:cs typeface="Times New Roman"/>
          </a:endParaRPr>
        </a:p>
        <a:p>
          <a:pPr algn="just" rtl="1">
            <a:defRPr sz="1000"/>
          </a:pPr>
          <a:r>
            <a:rPr lang="en-US" sz="1200" b="0" i="0" strike="noStrike">
              <a:solidFill>
                <a:srgbClr val="000000"/>
              </a:solidFill>
              <a:latin typeface="Times New Roman"/>
              <a:cs typeface="Times New Roman"/>
            </a:rPr>
            <a:t>a)</a:t>
          </a:r>
        </a:p>
        <a:p>
          <a:pPr algn="just" rtl="1">
            <a:defRPr sz="1000"/>
          </a:pPr>
          <a:r>
            <a:rPr lang="en-US" sz="1200" b="0" i="0" strike="noStrike">
              <a:solidFill>
                <a:srgbClr val="000000"/>
              </a:solidFill>
              <a:latin typeface="Times New Roman"/>
              <a:cs typeface="Times New Roman"/>
            </a:rPr>
            <a:t>b)</a:t>
          </a:r>
        </a:p>
      </xdr:txBody>
    </xdr:sp>
    <xdr:clientData/>
  </xdr:twoCellAnchor>
  <xdr:twoCellAnchor>
    <xdr:from>
      <xdr:col>0</xdr:col>
      <xdr:colOff>0</xdr:colOff>
      <xdr:row>286</xdr:row>
      <xdr:rowOff>7408</xdr:rowOff>
    </xdr:from>
    <xdr:to>
      <xdr:col>9</xdr:col>
      <xdr:colOff>2152</xdr:colOff>
      <xdr:row>286</xdr:row>
      <xdr:rowOff>7408</xdr:rowOff>
    </xdr:to>
    <xdr:sp macro="" textlink="">
      <xdr:nvSpPr>
        <xdr:cNvPr id="40" name="Text 184"/>
        <xdr:cNvSpPr txBox="1">
          <a:spLocks noChangeArrowheads="1"/>
        </xdr:cNvSpPr>
      </xdr:nvSpPr>
      <xdr:spPr bwMode="auto">
        <a:xfrm>
          <a:off x="0" y="1150408"/>
          <a:ext cx="6717277"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Garamond"/>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286</xdr:row>
      <xdr:rowOff>7408</xdr:rowOff>
    </xdr:from>
    <xdr:to>
      <xdr:col>9</xdr:col>
      <xdr:colOff>0</xdr:colOff>
      <xdr:row>286</xdr:row>
      <xdr:rowOff>7408</xdr:rowOff>
    </xdr:to>
    <xdr:sp macro="" textlink="">
      <xdr:nvSpPr>
        <xdr:cNvPr id="41" name="Text 189"/>
        <xdr:cNvSpPr txBox="1">
          <a:spLocks noChangeArrowheads="1"/>
        </xdr:cNvSpPr>
      </xdr:nvSpPr>
      <xdr:spPr bwMode="auto">
        <a:xfrm>
          <a:off x="0" y="1150408"/>
          <a:ext cx="6724650" cy="0"/>
        </a:xfrm>
        <a:prstGeom prst="rect">
          <a:avLst/>
        </a:prstGeom>
        <a:solidFill>
          <a:srgbClr val="FFFFFF"/>
        </a:solidFill>
        <a:ln w="1">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Garamond"/>
            </a:rPr>
            <a:t>Significant events subsequent to the balance sheet date are disclosed in Note 12 to the accounts.</a:t>
          </a:r>
        </a:p>
      </xdr:txBody>
    </xdr:sp>
    <xdr:clientData/>
  </xdr:twoCellAnchor>
  <xdr:twoCellAnchor>
    <xdr:from>
      <xdr:col>0</xdr:col>
      <xdr:colOff>19050</xdr:colOff>
      <xdr:row>286</xdr:row>
      <xdr:rowOff>7408</xdr:rowOff>
    </xdr:from>
    <xdr:to>
      <xdr:col>9</xdr:col>
      <xdr:colOff>2152</xdr:colOff>
      <xdr:row>286</xdr:row>
      <xdr:rowOff>7408</xdr:rowOff>
    </xdr:to>
    <xdr:sp macro="" textlink="">
      <xdr:nvSpPr>
        <xdr:cNvPr id="42" name="Text 181"/>
        <xdr:cNvSpPr txBox="1">
          <a:spLocks noChangeArrowheads="1"/>
        </xdr:cNvSpPr>
      </xdr:nvSpPr>
      <xdr:spPr bwMode="auto">
        <a:xfrm>
          <a:off x="19050" y="1150408"/>
          <a:ext cx="6698227" cy="0"/>
        </a:xfrm>
        <a:prstGeom prst="rect">
          <a:avLst/>
        </a:prstGeom>
        <a:noFill/>
        <a:ln w="0">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Times New Roman"/>
              <a:cs typeface="Times New Roman"/>
            </a:rPr>
            <a:t>Significant event during the year is disclosed in Note 12 to the financial statements.</a:t>
          </a:r>
        </a:p>
      </xdr:txBody>
    </xdr:sp>
    <xdr:clientData/>
  </xdr:twoCellAnchor>
  <xdr:twoCellAnchor>
    <xdr:from>
      <xdr:col>6</xdr:col>
      <xdr:colOff>790575</xdr:colOff>
      <xdr:row>350</xdr:row>
      <xdr:rowOff>200025</xdr:rowOff>
    </xdr:from>
    <xdr:to>
      <xdr:col>7</xdr:col>
      <xdr:colOff>0</xdr:colOff>
      <xdr:row>350</xdr:row>
      <xdr:rowOff>200025</xdr:rowOff>
    </xdr:to>
    <xdr:sp macro="" textlink="">
      <xdr:nvSpPr>
        <xdr:cNvPr id="47" name="Text Box 66"/>
        <xdr:cNvSpPr txBox="1">
          <a:spLocks noChangeArrowheads="1"/>
        </xdr:cNvSpPr>
      </xdr:nvSpPr>
      <xdr:spPr bwMode="auto">
        <a:xfrm>
          <a:off x="4457700" y="20615275"/>
          <a:ext cx="247650" cy="0"/>
        </a:xfrm>
        <a:prstGeom prst="rect">
          <a:avLst/>
        </a:prstGeom>
        <a:noFill/>
        <a:ln w="9525">
          <a:noFill/>
          <a:miter lim="800000"/>
          <a:headEnd/>
          <a:tailEnd/>
        </a:ln>
      </xdr:spPr>
      <xdr:txBody>
        <a:bodyPr vertOverflow="clip" wrap="square" lIns="27432" tIns="27432" rIns="0" bIns="0" anchor="t" upright="1"/>
        <a:lstStyle/>
        <a:p>
          <a:pPr algn="l" rtl="1">
            <a:defRPr sz="1000"/>
          </a:pPr>
          <a:r>
            <a:rPr lang="en-US" sz="1200" b="0" i="0" strike="noStrike">
              <a:solidFill>
                <a:srgbClr val="000000"/>
              </a:solidFill>
              <a:latin typeface="Times New Roman"/>
              <a:cs typeface="Times New Roman"/>
            </a:rPr>
            <a:t>sen</a:t>
          </a:r>
        </a:p>
        <a:p>
          <a:pPr algn="l" rtl="1">
            <a:defRPr sz="1000"/>
          </a:pPr>
          <a:r>
            <a:rPr lang="en-US" sz="1200" b="0" i="0" strike="noStrike">
              <a:solidFill>
                <a:srgbClr val="000000"/>
              </a:solidFill>
              <a:latin typeface="Times New Roman"/>
              <a:cs typeface="Times New Roman"/>
            </a:rPr>
            <a:t>sen</a:t>
          </a:r>
        </a:p>
        <a:p>
          <a:pPr algn="l" rtl="1">
            <a:defRPr sz="1000"/>
          </a:pPr>
          <a:r>
            <a:rPr lang="en-US" sz="1200" b="1" i="0" strike="noStrike">
              <a:solidFill>
                <a:srgbClr val="000000"/>
              </a:solidFill>
              <a:latin typeface="Times New Roman"/>
              <a:cs typeface="Times New Roman"/>
            </a:rPr>
            <a:t>sen</a:t>
          </a:r>
        </a:p>
      </xdr:txBody>
    </xdr:sp>
    <xdr:clientData/>
  </xdr:twoCellAnchor>
  <xdr:twoCellAnchor>
    <xdr:from>
      <xdr:col>7</xdr:col>
      <xdr:colOff>752475</xdr:colOff>
      <xdr:row>350</xdr:row>
      <xdr:rowOff>200025</xdr:rowOff>
    </xdr:from>
    <xdr:to>
      <xdr:col>8</xdr:col>
      <xdr:colOff>0</xdr:colOff>
      <xdr:row>350</xdr:row>
      <xdr:rowOff>200025</xdr:rowOff>
    </xdr:to>
    <xdr:sp macro="" textlink="">
      <xdr:nvSpPr>
        <xdr:cNvPr id="48" name="Text Box 67"/>
        <xdr:cNvSpPr txBox="1">
          <a:spLocks noChangeArrowheads="1"/>
        </xdr:cNvSpPr>
      </xdr:nvSpPr>
      <xdr:spPr bwMode="auto">
        <a:xfrm>
          <a:off x="5457825" y="20615275"/>
          <a:ext cx="257175" cy="0"/>
        </a:xfrm>
        <a:prstGeom prst="rect">
          <a:avLst/>
        </a:prstGeom>
        <a:noFill/>
        <a:ln w="9525">
          <a:noFill/>
          <a:miter lim="800000"/>
          <a:headEnd/>
          <a:tailEnd/>
        </a:ln>
      </xdr:spPr>
      <xdr:txBody>
        <a:bodyPr vertOverflow="clip" wrap="square" lIns="27432" tIns="27432" rIns="0" bIns="0" anchor="t" upright="1"/>
        <a:lstStyle/>
        <a:p>
          <a:pPr algn="l" rtl="1">
            <a:defRPr sz="1000"/>
          </a:pPr>
          <a:r>
            <a:rPr lang="en-US" sz="1200" b="0" i="0" strike="noStrike">
              <a:solidFill>
                <a:srgbClr val="000000"/>
              </a:solidFill>
              <a:latin typeface="Times New Roman"/>
              <a:cs typeface="Times New Roman"/>
            </a:rPr>
            <a:t>sen</a:t>
          </a:r>
        </a:p>
        <a:p>
          <a:pPr algn="l" rtl="1">
            <a:defRPr sz="1000"/>
          </a:pPr>
          <a:r>
            <a:rPr lang="en-US" sz="1200" b="0" i="0" strike="noStrike">
              <a:solidFill>
                <a:srgbClr val="000000"/>
              </a:solidFill>
              <a:latin typeface="Times New Roman"/>
              <a:cs typeface="Times New Roman"/>
            </a:rPr>
            <a:t>sen</a:t>
          </a:r>
        </a:p>
        <a:p>
          <a:pPr algn="l" rtl="1">
            <a:defRPr sz="1000"/>
          </a:pPr>
          <a:r>
            <a:rPr lang="en-US" sz="1200" b="1" i="0" strike="noStrike">
              <a:solidFill>
                <a:srgbClr val="000000"/>
              </a:solidFill>
              <a:latin typeface="Times New Roman"/>
              <a:cs typeface="Times New Roman"/>
            </a:rPr>
            <a:t>sen</a:t>
          </a:r>
        </a:p>
      </xdr:txBody>
    </xdr:sp>
    <xdr:clientData/>
  </xdr:twoCellAnchor>
  <xdr:twoCellAnchor>
    <xdr:from>
      <xdr:col>8</xdr:col>
      <xdr:colOff>733425</xdr:colOff>
      <xdr:row>350</xdr:row>
      <xdr:rowOff>200025</xdr:rowOff>
    </xdr:from>
    <xdr:to>
      <xdr:col>9</xdr:col>
      <xdr:colOff>0</xdr:colOff>
      <xdr:row>350</xdr:row>
      <xdr:rowOff>200025</xdr:rowOff>
    </xdr:to>
    <xdr:sp macro="" textlink="">
      <xdr:nvSpPr>
        <xdr:cNvPr id="49" name="Text Box 68"/>
        <xdr:cNvSpPr txBox="1">
          <a:spLocks noChangeArrowheads="1"/>
        </xdr:cNvSpPr>
      </xdr:nvSpPr>
      <xdr:spPr bwMode="auto">
        <a:xfrm>
          <a:off x="6448425" y="20615275"/>
          <a:ext cx="276225" cy="0"/>
        </a:xfrm>
        <a:prstGeom prst="rect">
          <a:avLst/>
        </a:prstGeom>
        <a:noFill/>
        <a:ln w="9525">
          <a:noFill/>
          <a:miter lim="800000"/>
          <a:headEnd/>
          <a:tailEnd/>
        </a:ln>
      </xdr:spPr>
      <xdr:txBody>
        <a:bodyPr vertOverflow="clip" wrap="square" lIns="27432" tIns="27432" rIns="0" bIns="0" anchor="t" upright="1"/>
        <a:lstStyle/>
        <a:p>
          <a:pPr algn="l" rtl="1">
            <a:defRPr sz="1000"/>
          </a:pPr>
          <a:r>
            <a:rPr lang="en-US" sz="1200" b="0" i="0" strike="noStrike">
              <a:solidFill>
                <a:srgbClr val="000000"/>
              </a:solidFill>
              <a:latin typeface="Times New Roman"/>
              <a:cs typeface="Times New Roman"/>
            </a:rPr>
            <a:t>sen</a:t>
          </a:r>
        </a:p>
        <a:p>
          <a:pPr algn="l" rtl="1">
            <a:defRPr sz="1000"/>
          </a:pPr>
          <a:r>
            <a:rPr lang="en-US" sz="1200" b="0" i="0" strike="noStrike">
              <a:solidFill>
                <a:srgbClr val="000000"/>
              </a:solidFill>
              <a:latin typeface="Times New Roman"/>
              <a:cs typeface="Times New Roman"/>
            </a:rPr>
            <a:t>sen</a:t>
          </a:r>
        </a:p>
        <a:p>
          <a:pPr algn="l" rtl="1">
            <a:defRPr sz="1000"/>
          </a:pPr>
          <a:r>
            <a:rPr lang="en-US" sz="1200" b="1" i="0" strike="noStrike">
              <a:solidFill>
                <a:srgbClr val="000000"/>
              </a:solidFill>
              <a:latin typeface="Times New Roman"/>
              <a:cs typeface="Times New Roman"/>
            </a:rPr>
            <a:t>sen</a:t>
          </a:r>
        </a:p>
      </xdr:txBody>
    </xdr:sp>
    <xdr:clientData/>
  </xdr:twoCellAnchor>
  <xdr:twoCellAnchor>
    <xdr:from>
      <xdr:col>9</xdr:col>
      <xdr:colOff>723900</xdr:colOff>
      <xdr:row>350</xdr:row>
      <xdr:rowOff>200025</xdr:rowOff>
    </xdr:from>
    <xdr:to>
      <xdr:col>10</xdr:col>
      <xdr:colOff>47625</xdr:colOff>
      <xdr:row>350</xdr:row>
      <xdr:rowOff>200025</xdr:rowOff>
    </xdr:to>
    <xdr:sp macro="" textlink="">
      <xdr:nvSpPr>
        <xdr:cNvPr id="50" name="Text Box 69"/>
        <xdr:cNvSpPr txBox="1">
          <a:spLocks noChangeArrowheads="1"/>
        </xdr:cNvSpPr>
      </xdr:nvSpPr>
      <xdr:spPr bwMode="auto">
        <a:xfrm>
          <a:off x="7448550" y="20615275"/>
          <a:ext cx="333375" cy="0"/>
        </a:xfrm>
        <a:prstGeom prst="rect">
          <a:avLst/>
        </a:prstGeom>
        <a:noFill/>
        <a:ln w="9525">
          <a:noFill/>
          <a:miter lim="800000"/>
          <a:headEnd/>
          <a:tailEnd/>
        </a:ln>
      </xdr:spPr>
      <xdr:txBody>
        <a:bodyPr vertOverflow="clip" wrap="square" lIns="27432" tIns="27432" rIns="0" bIns="0" anchor="t" upright="1"/>
        <a:lstStyle/>
        <a:p>
          <a:pPr algn="l" rtl="1">
            <a:defRPr sz="1000"/>
          </a:pPr>
          <a:r>
            <a:rPr lang="en-US" sz="1200" b="0" i="0" strike="noStrike">
              <a:solidFill>
                <a:srgbClr val="000000"/>
              </a:solidFill>
              <a:latin typeface="Times New Roman"/>
              <a:cs typeface="Times New Roman"/>
            </a:rPr>
            <a:t>sen</a:t>
          </a:r>
        </a:p>
        <a:p>
          <a:pPr algn="l" rtl="1">
            <a:defRPr sz="1000"/>
          </a:pPr>
          <a:r>
            <a:rPr lang="en-US" sz="1200" b="0" i="0" strike="noStrike">
              <a:solidFill>
                <a:srgbClr val="000000"/>
              </a:solidFill>
              <a:latin typeface="Times New Roman"/>
              <a:cs typeface="Times New Roman"/>
            </a:rPr>
            <a:t>sen</a:t>
          </a:r>
        </a:p>
        <a:p>
          <a:pPr algn="l" rtl="1">
            <a:defRPr sz="1000"/>
          </a:pPr>
          <a:r>
            <a:rPr lang="en-US" sz="1200" b="1" i="0" strike="noStrike">
              <a:solidFill>
                <a:srgbClr val="000000"/>
              </a:solidFill>
              <a:latin typeface="Times New Roman"/>
              <a:cs typeface="Times New Roman"/>
            </a:rPr>
            <a:t>sen</a:t>
          </a:r>
        </a:p>
      </xdr:txBody>
    </xdr:sp>
    <xdr:clientData/>
  </xdr:twoCellAnchor>
  <xdr:twoCellAnchor>
    <xdr:from>
      <xdr:col>1</xdr:col>
      <xdr:colOff>0</xdr:colOff>
      <xdr:row>357</xdr:row>
      <xdr:rowOff>3175</xdr:rowOff>
    </xdr:from>
    <xdr:to>
      <xdr:col>10</xdr:col>
      <xdr:colOff>3175</xdr:colOff>
      <xdr:row>357</xdr:row>
      <xdr:rowOff>3175</xdr:rowOff>
    </xdr:to>
    <xdr:sp macro="" textlink="">
      <xdr:nvSpPr>
        <xdr:cNvPr id="51" name="Text Box 70"/>
        <xdr:cNvSpPr txBox="1">
          <a:spLocks noChangeArrowheads="1"/>
        </xdr:cNvSpPr>
      </xdr:nvSpPr>
      <xdr:spPr bwMode="auto">
        <a:xfrm>
          <a:off x="314325" y="20612100"/>
          <a:ext cx="7400925" cy="0"/>
        </a:xfrm>
        <a:prstGeom prst="rect">
          <a:avLst/>
        </a:prstGeom>
        <a:noFill/>
        <a:ln w="9525">
          <a:noFill/>
          <a:miter lim="800000"/>
          <a:headEnd/>
          <a:tailEnd/>
        </a:ln>
      </xdr:spPr>
      <xdr:txBody>
        <a:bodyPr vertOverflow="clip" wrap="square" lIns="27432" tIns="27432" rIns="27432" bIns="0" anchor="t" upright="1"/>
        <a:lstStyle/>
        <a:p>
          <a:pPr algn="just" rtl="1">
            <a:defRPr sz="1000"/>
          </a:pPr>
          <a:r>
            <a:rPr lang="en-US" sz="1200" b="0" i="0" strike="noStrike">
              <a:solidFill>
                <a:srgbClr val="000000"/>
              </a:solidFill>
              <a:latin typeface="Times New Roman"/>
              <a:cs typeface="Times New Roman"/>
            </a:rPr>
            <a:t>[The diluted earnings per share is not shown as it is not applicable to the Group/ the effect is anti-dilutive*].</a:t>
          </a:r>
        </a:p>
      </xdr:txBody>
    </xdr:sp>
    <xdr:clientData/>
  </xdr:twoCellAnchor>
  <xdr:twoCellAnchor>
    <xdr:from>
      <xdr:col>2</xdr:col>
      <xdr:colOff>276227</xdr:colOff>
      <xdr:row>44</xdr:row>
      <xdr:rowOff>174625</xdr:rowOff>
    </xdr:from>
    <xdr:to>
      <xdr:col>10</xdr:col>
      <xdr:colOff>12700</xdr:colOff>
      <xdr:row>48</xdr:row>
      <xdr:rowOff>152400</xdr:rowOff>
    </xdr:to>
    <xdr:sp macro="" textlink="">
      <xdr:nvSpPr>
        <xdr:cNvPr id="39" name="TextBox 38"/>
        <xdr:cNvSpPr txBox="1"/>
      </xdr:nvSpPr>
      <xdr:spPr>
        <a:xfrm>
          <a:off x="657227" y="9788525"/>
          <a:ext cx="7788273"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algn="just" defTabSz="914400" rtl="0" eaLnBrk="1" fontAlgn="auto" latinLnBrk="0" hangingPunct="1">
            <a:lnSpc>
              <a:spcPct val="100000"/>
            </a:lnSpc>
            <a:spcBef>
              <a:spcPts val="0"/>
            </a:spcBef>
            <a:spcAft>
              <a:spcPts val="0"/>
            </a:spcAft>
            <a:buClrTx/>
            <a:buSzTx/>
            <a:buFontTx/>
            <a:buNone/>
            <a:tabLst/>
            <a:defRPr/>
          </a:pPr>
          <a:r>
            <a:rPr lang="en-US" sz="1200" b="0" i="0">
              <a:solidFill>
                <a:schemeClr val="dk1"/>
              </a:solidFill>
              <a:latin typeface="Times New Roman" pitchFamily="18" charset="0"/>
              <a:ea typeface="+mn-ea"/>
              <a:cs typeface="Times New Roman" pitchFamily="18" charset="0"/>
            </a:rPr>
            <a:t>For the new financial year commencing </a:t>
          </a:r>
          <a:r>
            <a:rPr lang="en-US" sz="1200" b="0" i="0" baseline="0">
              <a:solidFill>
                <a:schemeClr val="dk1"/>
              </a:solidFill>
              <a:latin typeface="Times New Roman" pitchFamily="18" charset="0"/>
              <a:ea typeface="+mn-ea"/>
              <a:cs typeface="Times New Roman" pitchFamily="18" charset="0"/>
            </a:rPr>
            <a:t>1 January 2011, the Group's segments had been restructured where the marketing activities had been moved to Trading &amp; Distribution Segment. Previously it was grouped together with Manufacturing segment. The comparative figure on segment information have been restated appropriately.</a:t>
          </a:r>
        </a:p>
        <a:p>
          <a:endParaRPr lang="en-US" sz="1200">
            <a:latin typeface="Times New Roman" pitchFamily="18" charset="0"/>
            <a:cs typeface="Times New Roman" pitchFamily="18" charset="0"/>
          </a:endParaRPr>
        </a:p>
      </xdr:txBody>
    </xdr:sp>
    <xdr:clientData/>
  </xdr:twoCellAnchor>
  <xdr:twoCellAnchor>
    <xdr:from>
      <xdr:col>0</xdr:col>
      <xdr:colOff>0</xdr:colOff>
      <xdr:row>200</xdr:row>
      <xdr:rowOff>5291</xdr:rowOff>
    </xdr:from>
    <xdr:to>
      <xdr:col>8</xdr:col>
      <xdr:colOff>960996</xdr:colOff>
      <xdr:row>200</xdr:row>
      <xdr:rowOff>5291</xdr:rowOff>
    </xdr:to>
    <xdr:sp macro="" textlink="">
      <xdr:nvSpPr>
        <xdr:cNvPr id="43" name="Text 181"/>
        <xdr:cNvSpPr txBox="1">
          <a:spLocks noChangeArrowheads="1"/>
        </xdr:cNvSpPr>
      </xdr:nvSpPr>
      <xdr:spPr bwMode="auto">
        <a:xfrm>
          <a:off x="0" y="36212991"/>
          <a:ext cx="7361796" cy="0"/>
        </a:xfrm>
        <a:prstGeom prst="rect">
          <a:avLst/>
        </a:prstGeom>
        <a:noFill/>
        <a:ln w="0">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rgbClr val="000000"/>
              </a:solidFill>
              <a:latin typeface="Times New Roman"/>
              <a:cs typeface="Times New Roman"/>
            </a:rPr>
            <a:t>Significant event are as disclosed in Note XX to the financial statements.</a:t>
          </a:r>
        </a:p>
      </xdr:txBody>
    </xdr:sp>
    <xdr:clientData/>
  </xdr:twoCellAnchor>
  <xdr:twoCellAnchor>
    <xdr:from>
      <xdr:col>11</xdr:col>
      <xdr:colOff>552450</xdr:colOff>
      <xdr:row>200</xdr:row>
      <xdr:rowOff>47625</xdr:rowOff>
    </xdr:from>
    <xdr:to>
      <xdr:col>20</xdr:col>
      <xdr:colOff>781050</xdr:colOff>
      <xdr:row>202</xdr:row>
      <xdr:rowOff>95250</xdr:rowOff>
    </xdr:to>
    <xdr:sp macro="" textlink="">
      <xdr:nvSpPr>
        <xdr:cNvPr id="44" name="Text Box 43"/>
        <xdr:cNvSpPr txBox="1">
          <a:spLocks noChangeArrowheads="1"/>
        </xdr:cNvSpPr>
      </xdr:nvSpPr>
      <xdr:spPr bwMode="auto">
        <a:xfrm>
          <a:off x="9671050" y="36255325"/>
          <a:ext cx="7835900" cy="3778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hqbackup\Group\Documents%20and%20Settings\Administrator\Local%20Settings\Temp\Temporary%20Directory%201%20for%20UMK%20031002.zip\to%20print%20at%20MM\TCH29Aug10am(link)\Nylex%20conso%20210802%2011a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ymy002\group3\Lsc\OCI\statacc\OPI%20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ahqbackup\Group\Documents%20and%20Settings\roziana\Local%20Settings\Temporary%20Internet%20Files\OLK40\UEM%20Accounts\UEM%2006-2000\Accounts06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amercubackup\group\Documents%20and%20Settings\roziana\Local%20Settings\Temporary%20Internet%20Files\OLK40\UEM%20Accounts\UEM%2006-2000\Accounts06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mercubackup\group\Documents%20and%20Settings\Administrator\Local%20Settings\Temp\Temporary%20Directory%201%20for%20UMK%20031002.zip\to%20print%20at%20MM\TCH29Aug10am(link)\Nylex%20conso%20210802%2011a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hqbackup\Group\Documents%20and%20Settings\roziana\Local%20Settings\Temporary%20Internet%20Files\OLK40\KLAUDNIBM356\UEM\UEM%2012-01\UEM21Mac4pm\Accounts%2012-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amercubackup\group\Documents%20and%20Settings\roziana\Local%20Settings\Temporary%20Internet%20Files\OLK40\KLAUDNIBM356\UEM\UEM%2012-01\UEM21Mac4pm\Accounts%2012-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ahqbackup\Group\Documents%20and%20Settings\mlsan\Desktop\TCH2Sept11am(link)\Nylex%20conso%20210802%2011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amercubackup\group\Documents%20and%20Settings\mlsan\Desktop\TCH2Sept11am(link)\Nylex%20conso%20210802%2011am.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ahqbackup\Group\Documents%20and%20Settings\hong\Local%20Settings\Temp\UEME%20&amp;%20KASB\2004%20KASB\KA%202004\Cash%20flows-direct\KASB%20Accounts\UEM%20Accounts\UEM%2006-2000\Accounts06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ahqbackup\Group\REC\U\UEM%20Group\2004\UEM%20Builders%20Group\Intria%20Bina\Tamco\TAMCO%20Dormant\Suistulin\Suistulin%202004\Suistulin%20-%20Accounts%2020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amercubackup\group\REC\U\UEM%20Group\2004\UEM%20Builders%20Group\Intria%20Bina\Tamco\TAMCO%20Dormant\Suistulin\Suistulin%202004\Suistulin%20-%20Accounts%2020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tes"/>
      <sheetName val="Nylex Grp Conso"/>
      <sheetName val="NYLEX GRP CJ"/>
      <sheetName val="Val NMI"/>
      <sheetName val="NMI conso"/>
      <sheetName val="NPN"/>
      <sheetName val="Polymer"/>
      <sheetName val="MRI"/>
      <sheetName val="IRI RM"/>
      <sheetName val="IRI Idr"/>
      <sheetName val="Val Tamco"/>
      <sheetName val="TCH Conso"/>
      <sheetName val="TCH CJ"/>
      <sheetName val="TCH"/>
      <sheetName val="TSS RM"/>
      <sheetName val="TSS RMB"/>
      <sheetName val="UMK RM"/>
      <sheetName val="UMK A$"/>
      <sheetName val="KRI RM"/>
      <sheetName val="KRI Idr"/>
      <sheetName val="TEE DIV Conso"/>
      <sheetName val="TEE M RM"/>
      <sheetName val="TEE S RM"/>
      <sheetName val="TEE S S$"/>
      <sheetName val="TEE H RM"/>
      <sheetName val="TEE H HK$"/>
    </sheetNames>
    <sheetDataSet>
      <sheetData sheetId="0" refreshError="1">
        <row r="4">
          <cell r="E4">
            <v>2.0619999999999998</v>
          </cell>
        </row>
        <row r="8">
          <cell r="E8">
            <v>0.51</v>
          </cell>
        </row>
        <row r="10">
          <cell r="E10">
            <v>2.7080000000000002</v>
          </cell>
        </row>
        <row r="12">
          <cell r="E12">
            <v>2.1850000000000001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A"/>
      <sheetName val="OPI"/>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al Sheet"/>
    </sheetNames>
    <sheetDataSet>
      <sheetData sheetId="0">
        <row r="4">
          <cell r="L4" t="str">
            <v>30.6.2000</v>
          </cell>
          <cell r="N4" t="str">
            <v>31.12.1999</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al Sheet"/>
    </sheetNames>
    <sheetDataSet>
      <sheetData sheetId="0">
        <row r="4">
          <cell r="L4" t="str">
            <v>30.6.2000</v>
          </cell>
          <cell r="N4" t="str">
            <v>31.12.1999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tes"/>
      <sheetName val="Nylex Grp Conso"/>
      <sheetName val="NYLEX GRP CJ"/>
      <sheetName val="Val NMI"/>
      <sheetName val="NMI conso"/>
      <sheetName val="NPN"/>
      <sheetName val="Polymer"/>
      <sheetName val="MRI"/>
      <sheetName val="IRI RM"/>
      <sheetName val="IRI Idr"/>
      <sheetName val="Val Tamco"/>
      <sheetName val="TCH Conso"/>
      <sheetName val="TCH CJ"/>
      <sheetName val="TCH"/>
      <sheetName val="TSS RM"/>
      <sheetName val="TSS RMB"/>
      <sheetName val="UMK RM"/>
      <sheetName val="UMK A$"/>
      <sheetName val="KRI RM"/>
      <sheetName val="KRI Idr"/>
      <sheetName val="TEE DIV Conso"/>
      <sheetName val="TEE M RM"/>
      <sheetName val="TEE S RM"/>
      <sheetName val="TEE S S$"/>
      <sheetName val="TEE H RM"/>
      <sheetName val="TEE H HK$"/>
    </sheetNames>
    <sheetDataSet>
      <sheetData sheetId="0" refreshError="1">
        <row r="4">
          <cell r="E4">
            <v>2.0619999999999998</v>
          </cell>
        </row>
        <row r="8">
          <cell r="E8">
            <v>0.51</v>
          </cell>
        </row>
        <row r="10">
          <cell r="E10">
            <v>2.7080000000000002</v>
          </cell>
        </row>
        <row r="12">
          <cell r="E12">
            <v>2.1850000000000001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r's Int"/>
      <sheetName val="Fin Result"/>
      <sheetName val="Bal Sheet"/>
      <sheetName val="P&amp;L"/>
      <sheetName val="Cash Flow"/>
      <sheetName val="Recog GainsLosses"/>
      <sheetName val="Revenus and cos"/>
      <sheetName val="Share cap link"/>
      <sheetName val="Share Cap"/>
      <sheetName val="Group equity changes(WS)"/>
      <sheetName val="Group equity changes2 (WS)"/>
      <sheetName val="Comp equity changes(WS)"/>
      <sheetName val="Comp equity changes 2(WS)"/>
      <sheetName val="PPE Group (2)"/>
      <sheetName val="PPE Group (3)"/>
      <sheetName val="PPE Company"/>
      <sheetName val="LT Liab"/>
      <sheetName val="Treasury info"/>
      <sheetName val="Lease &amp; HP obligations"/>
      <sheetName val="Red Bonds"/>
      <sheetName val="Red Con Bonds"/>
      <sheetName val="Prov Liab &amp; Chrg"/>
      <sheetName val="Invt Sub"/>
      <sheetName val="Def Inc"/>
      <sheetName val="Invt Ass"/>
      <sheetName val="Sub Co"/>
      <sheetName val="Ass Co"/>
      <sheetName val="Con Assets"/>
      <sheetName val="Def Exp"/>
      <sheetName val="Investment property"/>
      <sheetName val="Investm"/>
      <sheetName val="JV"/>
      <sheetName val="Dev Prop"/>
      <sheetName val="PD in Prog"/>
      <sheetName val="Inventories WIP"/>
      <sheetName val="Debtors"/>
      <sheetName val="Elite"/>
      <sheetName val="Amt due from customers"/>
      <sheetName val="ST Inv"/>
      <sheetName val="Deposits"/>
      <sheetName val="Cred"/>
      <sheetName val="ST Brwg"/>
      <sheetName val="Op P&amp;L "/>
      <sheetName val="Int Pay"/>
      <sheetName val="Inv Inc"/>
      <sheetName val="Tax"/>
      <sheetName val="Div"/>
      <sheetName val="Div &amp; Earnings per share"/>
      <sheetName val="Compare"/>
      <sheetName val="RPT(3)"/>
      <sheetName val="Comm"/>
      <sheetName val="Con Liab"/>
      <sheetName val="Seg Info"/>
      <sheetName val="Reserves"/>
      <sheetName val="&lt;-- Updated &amp; Linked"/>
      <sheetName val="Not linked --&gt;"/>
      <sheetName val="RPT"/>
      <sheetName val="RPT(2)"/>
      <sheetName val="Provisions"/>
      <sheetName val="Consol equity stat"/>
      <sheetName val="Note 5 RE Profit"/>
      <sheetName val="Reserves (2)"/>
      <sheetName val="Sharehders' fund recon"/>
      <sheetName val="Sig interco"/>
      <sheetName val="C Liab"/>
      <sheetName val="C Assets"/>
      <sheetName val="Loan Stk"/>
      <sheetName val="Minority Interests"/>
      <sheetName val="Con Bonds"/>
      <sheetName val="F Assets"/>
      <sheetName val="Gwill"/>
      <sheetName val="EI"/>
      <sheetName val="Exceptional"/>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r's Int"/>
      <sheetName val="Fin Result"/>
      <sheetName val="Bal Sheet"/>
      <sheetName val="P&amp;L"/>
      <sheetName val="Cash Flow"/>
      <sheetName val="Recog GainsLosses"/>
      <sheetName val="Revenus and cos"/>
      <sheetName val="Share cap link"/>
      <sheetName val="Share Cap"/>
      <sheetName val="Group equity changes(WS)"/>
      <sheetName val="Group equity changes2 (WS)"/>
      <sheetName val="Comp equity changes(WS)"/>
      <sheetName val="Comp equity changes 2(WS)"/>
      <sheetName val="PPE Group (2)"/>
      <sheetName val="PPE Group (3)"/>
      <sheetName val="PPE Company"/>
      <sheetName val="LT Liab"/>
      <sheetName val="Treasury info"/>
      <sheetName val="Lease &amp; HP obligations"/>
      <sheetName val="Red Bonds"/>
      <sheetName val="Red Con Bonds"/>
      <sheetName val="Prov Liab &amp; Chrg"/>
      <sheetName val="Invt Sub"/>
      <sheetName val="Def Inc"/>
      <sheetName val="Invt Ass"/>
      <sheetName val="Sub Co"/>
      <sheetName val="Ass Co"/>
      <sheetName val="Con Assets"/>
      <sheetName val="Def Exp"/>
      <sheetName val="Investment property"/>
      <sheetName val="Investm"/>
      <sheetName val="JV"/>
      <sheetName val="Dev Prop"/>
      <sheetName val="PD in Prog"/>
      <sheetName val="Inventories WIP"/>
      <sheetName val="Debtors"/>
      <sheetName val="Elite"/>
      <sheetName val="Amt due from customers"/>
      <sheetName val="ST Inv"/>
      <sheetName val="Deposits"/>
      <sheetName val="Cred"/>
      <sheetName val="ST Brwg"/>
      <sheetName val="Op P&amp;L "/>
      <sheetName val="Int Pay"/>
      <sheetName val="Inv Inc"/>
      <sheetName val="Tax"/>
      <sheetName val="Div"/>
      <sheetName val="Div &amp; Earnings per share"/>
      <sheetName val="Compare"/>
      <sheetName val="RPT(3)"/>
      <sheetName val="Comm"/>
      <sheetName val="Con Liab"/>
      <sheetName val="Seg Info"/>
      <sheetName val="Reserves"/>
      <sheetName val="&lt;-- Updated &amp; Linked"/>
      <sheetName val="Not linked --&gt;"/>
      <sheetName val="RPT"/>
      <sheetName val="RPT(2)"/>
      <sheetName val="Provisions"/>
      <sheetName val="Consol equity stat"/>
      <sheetName val="Note 5 RE Profit"/>
      <sheetName val="Reserves (2)"/>
      <sheetName val="Sharehders' fund recon"/>
      <sheetName val="Sig interco"/>
      <sheetName val="C Liab"/>
      <sheetName val="C Assets"/>
      <sheetName val="Loan Stk"/>
      <sheetName val="Minority Interests"/>
      <sheetName val="Con Bonds"/>
      <sheetName val="F Assets"/>
      <sheetName val="Gwill"/>
      <sheetName val="EI"/>
      <sheetName val="Exceptional"/>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ates"/>
      <sheetName val="Nylex Grp Conso"/>
      <sheetName val="NYLEX GRP CJ"/>
      <sheetName val="Val NMI"/>
      <sheetName val="NMI conso"/>
      <sheetName val="NPN"/>
      <sheetName val="Polymer"/>
      <sheetName val="MRI"/>
      <sheetName val="IRI RM"/>
      <sheetName val="IRI Idr"/>
      <sheetName val="Val Tamco"/>
      <sheetName val="TCH Conso"/>
      <sheetName val="TCH CJ"/>
      <sheetName val="TCH"/>
      <sheetName val="TSS RM"/>
      <sheetName val="TSS RMB"/>
      <sheetName val="UMK RM"/>
      <sheetName val="UMK A$"/>
      <sheetName val="KRI RM"/>
      <sheetName val="KRI Idr"/>
      <sheetName val="TEE DIV Conso"/>
      <sheetName val="TEE M RM"/>
      <sheetName val="TEE S RM"/>
      <sheetName val="TEE S S$"/>
      <sheetName val="TEE H RM"/>
      <sheetName val="TEE H HK$"/>
    </sheetNames>
    <sheetDataSet>
      <sheetData sheetId="0" refreshError="1">
        <row r="4">
          <cell r="E4">
            <v>2.0619999999999998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ates"/>
      <sheetName val="Nylex Grp Conso"/>
      <sheetName val="NYLEX GRP CJ"/>
      <sheetName val="Val NMI"/>
      <sheetName val="NMI conso"/>
      <sheetName val="NPN"/>
      <sheetName val="Polymer"/>
      <sheetName val="MRI"/>
      <sheetName val="IRI RM"/>
      <sheetName val="IRI Idr"/>
      <sheetName val="Val Tamco"/>
      <sheetName val="TCH Conso"/>
      <sheetName val="TCH CJ"/>
      <sheetName val="TCH"/>
      <sheetName val="TSS RM"/>
      <sheetName val="TSS RMB"/>
      <sheetName val="UMK RM"/>
      <sheetName val="UMK A$"/>
      <sheetName val="KRI RM"/>
      <sheetName val="KRI Idr"/>
      <sheetName val="TEE DIV Conso"/>
      <sheetName val="TEE M RM"/>
      <sheetName val="TEE S RM"/>
      <sheetName val="TEE S S$"/>
      <sheetName val="TEE H RM"/>
      <sheetName val="TEE H HK$"/>
    </sheetNames>
    <sheetDataSet>
      <sheetData sheetId="0" refreshError="1">
        <row r="4">
          <cell r="E4">
            <v>2.0619999999999998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 Sheet"/>
    </sheetNames>
    <sheetDataSet>
      <sheetData sheetId="0">
        <row r="4">
          <cell r="L4" t="str">
            <v>30.6.2000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
      <sheetName val="dir report &amp; dec"/>
      <sheetName val="audit report"/>
      <sheetName val="acc"/>
      <sheetName val="notes-acc"/>
    </sheetNames>
    <sheetDataSet>
      <sheetData sheetId="0" refreshError="1"/>
      <sheetData sheetId="1" refreshError="1"/>
      <sheetData sheetId="2" refreshError="1"/>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
      <sheetName val="dir report &amp; dec"/>
      <sheetName val="audit report"/>
      <sheetName val="acc"/>
      <sheetName val="notes-acc"/>
    </sheetNames>
    <sheetDataSet>
      <sheetData sheetId="0" refreshError="1"/>
      <sheetData sheetId="1" refreshError="1"/>
      <sheetData sheetId="2" refreshError="1"/>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27432" tIns="27432" rIns="27432"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27432" tIns="27432" rIns="27432"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N273"/>
  <sheetViews>
    <sheetView view="pageBreakPreview" topLeftCell="A72" zoomScale="75" zoomScaleNormal="65" zoomScaleSheetLayoutView="75" workbookViewId="0">
      <selection activeCell="B95" sqref="B95"/>
    </sheetView>
  </sheetViews>
  <sheetFormatPr defaultColWidth="12" defaultRowHeight="15.75"/>
  <cols>
    <col min="1" max="1" width="26.625" style="26" customWidth="1"/>
    <col min="2" max="2" width="15.125" style="26" customWidth="1"/>
    <col min="3" max="3" width="14.625" style="26" customWidth="1"/>
    <col min="4" max="4" width="0.875" style="26" customWidth="1"/>
    <col min="5" max="5" width="14.625" style="26" customWidth="1"/>
    <col min="6" max="6" width="0.875" style="26" customWidth="1"/>
    <col min="7" max="7" width="14.625" style="26" customWidth="1"/>
    <col min="8" max="8" width="0.625" style="4" customWidth="1"/>
    <col min="9" max="9" width="14.625" style="4" customWidth="1"/>
    <col min="10" max="10" width="11.625" style="4" customWidth="1"/>
    <col min="11" max="11" width="1.625" style="4" customWidth="1"/>
    <col min="12" max="12" width="11.625" style="4" customWidth="1"/>
    <col min="13" max="13" width="12.625" style="4" bestFit="1" customWidth="1"/>
    <col min="14" max="16384" width="12" style="4"/>
  </cols>
  <sheetData>
    <row r="1" spans="1:11" ht="15.75" customHeight="1">
      <c r="A1" s="2"/>
      <c r="B1" s="2"/>
      <c r="C1" s="2"/>
      <c r="D1" s="2"/>
      <c r="E1" s="2"/>
      <c r="F1" s="2"/>
      <c r="G1" s="2"/>
      <c r="H1" s="2"/>
      <c r="I1" s="2"/>
      <c r="J1" s="2"/>
      <c r="K1" s="2"/>
    </row>
    <row r="2" spans="1:11" ht="15.75" customHeight="1">
      <c r="A2" s="2"/>
      <c r="B2" s="2"/>
      <c r="C2" s="2"/>
      <c r="D2" s="2"/>
      <c r="E2" s="2"/>
      <c r="F2" s="2"/>
      <c r="G2" s="2"/>
      <c r="H2" s="2"/>
      <c r="I2" s="2"/>
      <c r="J2" s="2"/>
      <c r="K2" s="2"/>
    </row>
    <row r="3" spans="1:11" ht="15.75" customHeight="1">
      <c r="A3" s="2"/>
      <c r="B3" s="2"/>
      <c r="C3" s="2"/>
      <c r="D3" s="2"/>
      <c r="E3" s="2"/>
      <c r="F3" s="2"/>
      <c r="G3" s="2"/>
      <c r="H3" s="2"/>
      <c r="I3" s="2"/>
      <c r="J3" s="2"/>
      <c r="K3" s="2"/>
    </row>
    <row r="4" spans="1:11" s="8" customFormat="1" ht="15.75" customHeight="1">
      <c r="A4" s="127" t="s">
        <v>147</v>
      </c>
      <c r="B4" s="127"/>
      <c r="C4" s="127"/>
      <c r="D4" s="127"/>
      <c r="E4" s="127"/>
      <c r="F4" s="127"/>
      <c r="G4" s="127"/>
      <c r="H4" s="127"/>
      <c r="I4" s="127"/>
      <c r="J4" s="127"/>
      <c r="K4" s="127"/>
    </row>
    <row r="5" spans="1:11" s="8" customFormat="1" ht="15.75" customHeight="1">
      <c r="A5" s="56"/>
      <c r="B5" s="56"/>
      <c r="C5" s="56"/>
      <c r="D5" s="56"/>
      <c r="E5" s="56"/>
      <c r="F5" s="56"/>
      <c r="G5" s="56"/>
      <c r="H5" s="56"/>
      <c r="I5" s="56"/>
      <c r="J5" s="56"/>
      <c r="K5" s="56"/>
    </row>
    <row r="6" spans="1:11" s="8" customFormat="1" ht="15.75" customHeight="1">
      <c r="A6" s="127" t="s">
        <v>306</v>
      </c>
      <c r="B6" s="127"/>
      <c r="C6" s="127"/>
      <c r="D6" s="127"/>
      <c r="E6" s="127"/>
      <c r="F6" s="127"/>
      <c r="G6" s="127"/>
      <c r="H6" s="127"/>
      <c r="I6" s="127"/>
      <c r="J6" s="127"/>
      <c r="K6" s="127"/>
    </row>
    <row r="7" spans="1:11" s="54" customFormat="1" ht="15.75" customHeight="1">
      <c r="A7" s="127"/>
      <c r="B7" s="127"/>
      <c r="C7" s="127"/>
      <c r="D7" s="127"/>
      <c r="E7" s="127"/>
      <c r="F7" s="127"/>
      <c r="G7" s="127"/>
      <c r="H7" s="127"/>
      <c r="I7" s="127"/>
      <c r="J7" s="127"/>
      <c r="K7" s="127"/>
    </row>
    <row r="8" spans="1:11" s="8" customFormat="1" ht="15.75" customHeight="1">
      <c r="A8" s="127"/>
      <c r="B8" s="127"/>
      <c r="C8" s="127"/>
      <c r="D8" s="127"/>
      <c r="E8" s="127"/>
      <c r="F8" s="127"/>
      <c r="G8" s="127"/>
      <c r="H8" s="127"/>
      <c r="I8" s="127"/>
      <c r="J8" s="127"/>
      <c r="K8" s="127"/>
    </row>
    <row r="9" spans="1:11" s="8" customFormat="1" ht="15.75" customHeight="1">
      <c r="A9" s="9" t="s">
        <v>144</v>
      </c>
      <c r="B9" s="10"/>
      <c r="C9" s="426" t="s">
        <v>145</v>
      </c>
      <c r="D9" s="426"/>
      <c r="E9" s="426"/>
      <c r="F9" s="55"/>
      <c r="G9" s="427" t="s">
        <v>146</v>
      </c>
      <c r="H9" s="427"/>
      <c r="I9" s="427"/>
      <c r="J9" s="66"/>
      <c r="K9" s="66"/>
    </row>
    <row r="10" spans="1:11" s="8" customFormat="1" ht="5.0999999999999996" customHeight="1" thickBot="1">
      <c r="A10" s="128"/>
      <c r="B10" s="6"/>
      <c r="C10" s="6"/>
      <c r="D10" s="6"/>
      <c r="E10" s="129"/>
      <c r="F10" s="129"/>
      <c r="G10" s="129"/>
      <c r="H10" s="6"/>
      <c r="I10" s="130"/>
      <c r="J10" s="15"/>
      <c r="K10" s="15"/>
    </row>
    <row r="11" spans="1:11" s="8" customFormat="1" ht="5.0999999999999996" customHeight="1">
      <c r="A11" s="131"/>
      <c r="B11" s="10"/>
      <c r="C11" s="10"/>
      <c r="D11" s="10"/>
      <c r="E11" s="14"/>
      <c r="F11" s="14"/>
      <c r="G11" s="14"/>
      <c r="H11" s="10"/>
      <c r="I11" s="15"/>
      <c r="J11" s="15"/>
      <c r="K11" s="15"/>
    </row>
    <row r="12" spans="1:11" s="8" customFormat="1" ht="15.75" customHeight="1">
      <c r="A12" s="10"/>
      <c r="B12" s="10" t="s">
        <v>148</v>
      </c>
      <c r="C12" s="205">
        <v>2011</v>
      </c>
      <c r="D12" s="206"/>
      <c r="E12" s="205">
        <v>2010</v>
      </c>
      <c r="F12" s="206"/>
      <c r="G12" s="205">
        <f>+C12</f>
        <v>2011</v>
      </c>
      <c r="H12" s="207"/>
      <c r="I12" s="205">
        <f>+E12</f>
        <v>2010</v>
      </c>
    </row>
    <row r="13" spans="1:11" s="8" customFormat="1" ht="5.25" customHeight="1">
      <c r="A13" s="10"/>
      <c r="B13" s="10"/>
      <c r="C13" s="16"/>
      <c r="D13" s="16"/>
      <c r="E13" s="16"/>
      <c r="F13" s="16"/>
      <c r="G13" s="16"/>
      <c r="H13" s="134"/>
      <c r="I13" s="16"/>
    </row>
    <row r="14" spans="1:11" s="135" customFormat="1" ht="15.75" customHeight="1">
      <c r="A14" s="14"/>
      <c r="B14" s="14"/>
      <c r="C14" s="133" t="s">
        <v>128</v>
      </c>
      <c r="D14" s="133"/>
      <c r="E14" s="133" t="s">
        <v>128</v>
      </c>
      <c r="F14" s="133"/>
      <c r="G14" s="133" t="s">
        <v>128</v>
      </c>
      <c r="H14" s="148">
        <v>9307</v>
      </c>
      <c r="I14" s="133" t="s">
        <v>128</v>
      </c>
    </row>
    <row r="15" spans="1:11" s="132" customFormat="1" ht="5.0999999999999996" customHeight="1">
      <c r="A15" s="16"/>
      <c r="B15" s="16"/>
    </row>
    <row r="16" spans="1:11" s="8" customFormat="1" ht="15.75" customHeight="1">
      <c r="A16" s="10"/>
      <c r="B16" s="10"/>
    </row>
    <row r="17" spans="1:13" s="8" customFormat="1" ht="5.0999999999999996" customHeight="1">
      <c r="A17" s="10"/>
      <c r="B17" s="10"/>
      <c r="C17" s="10"/>
      <c r="D17" s="10"/>
      <c r="E17" s="10"/>
      <c r="F17" s="10"/>
      <c r="G17" s="11"/>
    </row>
    <row r="18" spans="1:13" s="327" customFormat="1" ht="24.95" customHeight="1">
      <c r="A18" s="336" t="s">
        <v>2</v>
      </c>
      <c r="B18" s="186"/>
      <c r="C18" s="260">
        <f>G18</f>
        <v>385328</v>
      </c>
      <c r="D18" s="321"/>
      <c r="E18" s="321">
        <v>317560</v>
      </c>
      <c r="F18" s="321"/>
      <c r="G18" s="155">
        <v>385328</v>
      </c>
      <c r="H18" s="333"/>
      <c r="I18" s="333">
        <v>317560</v>
      </c>
      <c r="J18" s="333">
        <f>G18-I18</f>
        <v>67768</v>
      </c>
      <c r="L18" s="337">
        <f>J18/I18</f>
        <v>0.2134021917118025</v>
      </c>
    </row>
    <row r="19" spans="1:13" s="327" customFormat="1" ht="24.95" customHeight="1">
      <c r="A19" s="334" t="s">
        <v>3</v>
      </c>
      <c r="B19" s="186"/>
      <c r="C19" s="280">
        <f>G19</f>
        <v>-322381</v>
      </c>
      <c r="D19" s="321"/>
      <c r="E19" s="335">
        <v>-272621</v>
      </c>
      <c r="F19" s="321"/>
      <c r="G19" s="155">
        <v>-322381</v>
      </c>
      <c r="H19" s="333"/>
      <c r="I19" s="335">
        <v>-272621</v>
      </c>
    </row>
    <row r="20" spans="1:13" s="327" customFormat="1" ht="24.95" customHeight="1">
      <c r="A20" s="334" t="s">
        <v>4</v>
      </c>
      <c r="B20" s="186"/>
      <c r="C20" s="260">
        <f>SUM(C18:C19)</f>
        <v>62947</v>
      </c>
      <c r="D20" s="321"/>
      <c r="E20" s="338">
        <f>SUM(E18:E19)</f>
        <v>44939</v>
      </c>
      <c r="F20" s="321"/>
      <c r="G20" s="339">
        <f>SUM(G18:G19)</f>
        <v>62947</v>
      </c>
      <c r="H20" s="333"/>
      <c r="I20" s="338">
        <f>SUM(I18:I19)</f>
        <v>44939</v>
      </c>
      <c r="J20" s="337">
        <f>C20/C18</f>
        <v>0.1633595274675082</v>
      </c>
      <c r="L20" s="337">
        <f>51667/334337</f>
        <v>0.15453569302829182</v>
      </c>
      <c r="M20" s="337">
        <f>G20/G18</f>
        <v>0.1633595274675082</v>
      </c>
    </row>
    <row r="21" spans="1:13" s="179" customFormat="1" ht="24.95" customHeight="1">
      <c r="A21" s="334" t="s">
        <v>5</v>
      </c>
      <c r="B21" s="188"/>
      <c r="C21" s="260">
        <f>G21</f>
        <v>1632</v>
      </c>
      <c r="D21" s="282"/>
      <c r="E21" s="282">
        <v>1074</v>
      </c>
      <c r="F21" s="282"/>
      <c r="G21" s="260">
        <v>1632</v>
      </c>
      <c r="H21" s="340"/>
      <c r="I21" s="282">
        <v>1074</v>
      </c>
      <c r="J21" s="341">
        <f>E20/E18</f>
        <v>0.14151341478775664</v>
      </c>
      <c r="M21" s="341">
        <f>I20/I18</f>
        <v>0.14151341478775664</v>
      </c>
    </row>
    <row r="22" spans="1:13" s="179" customFormat="1" ht="24.95" customHeight="1">
      <c r="A22" s="342" t="s">
        <v>332</v>
      </c>
      <c r="B22" s="188"/>
      <c r="C22" s="260">
        <f>G22</f>
        <v>-41771</v>
      </c>
      <c r="D22" s="282"/>
      <c r="E22" s="282">
        <v>-31848</v>
      </c>
      <c r="F22" s="282"/>
      <c r="G22" s="260">
        <v>-41771</v>
      </c>
      <c r="H22" s="340"/>
      <c r="I22" s="282">
        <v>-31848</v>
      </c>
    </row>
    <row r="23" spans="1:13" s="179" customFormat="1" ht="24.95" customHeight="1">
      <c r="A23" s="342" t="s">
        <v>303</v>
      </c>
      <c r="B23" s="188"/>
      <c r="C23" s="260">
        <f>G23</f>
        <v>-860</v>
      </c>
      <c r="D23" s="282"/>
      <c r="E23" s="282">
        <v>-992</v>
      </c>
      <c r="F23" s="282"/>
      <c r="G23" s="260">
        <v>-860</v>
      </c>
      <c r="H23" s="282"/>
      <c r="I23" s="282">
        <v>-992</v>
      </c>
      <c r="J23" s="188"/>
      <c r="K23" s="188"/>
    </row>
    <row r="24" spans="1:13" s="179" customFormat="1" ht="24.95" customHeight="1">
      <c r="A24" s="424" t="s">
        <v>76</v>
      </c>
      <c r="B24" s="424"/>
      <c r="C24" s="260">
        <f>G24</f>
        <v>-156</v>
      </c>
      <c r="D24" s="321"/>
      <c r="E24" s="321">
        <v>-742</v>
      </c>
      <c r="F24" s="321"/>
      <c r="G24" s="260">
        <v>-156</v>
      </c>
      <c r="H24" s="333"/>
      <c r="I24" s="321">
        <v>-742</v>
      </c>
    </row>
    <row r="25" spans="1:13" s="179" customFormat="1" ht="20.100000000000001" hidden="1" customHeight="1">
      <c r="A25" s="334" t="s">
        <v>50</v>
      </c>
      <c r="B25" s="186"/>
      <c r="C25" s="280"/>
      <c r="D25" s="321"/>
      <c r="E25" s="335">
        <v>0</v>
      </c>
      <c r="F25" s="321"/>
      <c r="G25" s="260">
        <f>C25</f>
        <v>0</v>
      </c>
      <c r="H25" s="333"/>
      <c r="I25" s="335">
        <f>E25</f>
        <v>0</v>
      </c>
    </row>
    <row r="26" spans="1:13" s="179" customFormat="1" ht="24.95" customHeight="1">
      <c r="A26" s="425" t="s">
        <v>304</v>
      </c>
      <c r="B26" s="425"/>
      <c r="C26" s="339">
        <f>SUM(C20:C25)</f>
        <v>21792</v>
      </c>
      <c r="D26" s="338">
        <f t="shared" ref="D26:I26" si="0">SUM(D20:D25)</f>
        <v>0</v>
      </c>
      <c r="E26" s="338">
        <f t="shared" si="0"/>
        <v>12431</v>
      </c>
      <c r="F26" s="338">
        <f t="shared" si="0"/>
        <v>0</v>
      </c>
      <c r="G26" s="339">
        <f t="shared" si="0"/>
        <v>21792</v>
      </c>
      <c r="H26" s="338">
        <f t="shared" si="0"/>
        <v>0</v>
      </c>
      <c r="I26" s="338">
        <f t="shared" si="0"/>
        <v>12431</v>
      </c>
    </row>
    <row r="27" spans="1:13" s="179" customFormat="1" ht="24.95" customHeight="1">
      <c r="A27" s="342" t="s">
        <v>305</v>
      </c>
      <c r="B27" s="186"/>
      <c r="C27" s="260">
        <f>G27</f>
        <v>-6193</v>
      </c>
      <c r="D27" s="321"/>
      <c r="E27" s="321">
        <v>-3122</v>
      </c>
      <c r="F27" s="321"/>
      <c r="G27" s="260">
        <v>-6193</v>
      </c>
      <c r="H27" s="321"/>
      <c r="I27" s="321">
        <v>-3122</v>
      </c>
      <c r="J27" s="341">
        <f>G27/G26</f>
        <v>-0.28418685756240825</v>
      </c>
      <c r="L27" s="341">
        <f>I27/I26</f>
        <v>-0.25114632772906442</v>
      </c>
    </row>
    <row r="28" spans="1:13" s="179" customFormat="1" ht="20.100000000000001" hidden="1" customHeight="1">
      <c r="A28" s="334" t="s">
        <v>94</v>
      </c>
      <c r="B28" s="186"/>
      <c r="C28" s="280">
        <f>G28</f>
        <v>0</v>
      </c>
      <c r="D28" s="321"/>
      <c r="E28" s="335">
        <v>0</v>
      </c>
      <c r="F28" s="321"/>
      <c r="G28" s="280">
        <v>0</v>
      </c>
      <c r="H28" s="333"/>
      <c r="I28" s="335">
        <v>0</v>
      </c>
    </row>
    <row r="29" spans="1:13" s="327" customFormat="1" ht="24.75" customHeight="1" thickBot="1">
      <c r="A29" s="180" t="s">
        <v>102</v>
      </c>
      <c r="B29" s="186"/>
      <c r="C29" s="343">
        <f>SUM(C26:C28)</f>
        <v>15599</v>
      </c>
      <c r="D29" s="321"/>
      <c r="E29" s="286">
        <f>SUM(E26:E27)</f>
        <v>9309</v>
      </c>
      <c r="F29" s="156"/>
      <c r="G29" s="343">
        <f>SUM(G26:G28)</f>
        <v>15599</v>
      </c>
      <c r="H29" s="333"/>
      <c r="I29" s="286">
        <f>SUM(I26:I28)</f>
        <v>9309</v>
      </c>
    </row>
    <row r="30" spans="1:13" s="8" customFormat="1" ht="20.100000000000001" hidden="1" customHeight="1">
      <c r="A30" s="56" t="s">
        <v>6</v>
      </c>
      <c r="B30" s="10"/>
      <c r="C30" s="136"/>
      <c r="D30" s="47"/>
      <c r="E30" s="47"/>
      <c r="F30" s="43"/>
      <c r="G30" s="136"/>
      <c r="H30" s="110"/>
      <c r="I30" s="47"/>
    </row>
    <row r="31" spans="1:13" s="29" customFormat="1" ht="20.100000000000001" customHeight="1">
      <c r="A31" s="24"/>
      <c r="B31" s="28"/>
      <c r="C31" s="136"/>
      <c r="D31" s="47"/>
      <c r="E31" s="47"/>
      <c r="F31" s="47"/>
      <c r="G31" s="136"/>
      <c r="H31" s="110"/>
      <c r="I31" s="47"/>
    </row>
    <row r="32" spans="1:13" s="8" customFormat="1" ht="24.95" customHeight="1">
      <c r="A32" s="180" t="s">
        <v>20</v>
      </c>
      <c r="B32" s="10"/>
      <c r="C32" s="136"/>
      <c r="D32" s="47"/>
      <c r="E32" s="47"/>
      <c r="F32" s="47"/>
      <c r="G32" s="136"/>
      <c r="H32" s="110"/>
      <c r="I32" s="47"/>
    </row>
    <row r="33" spans="1:10" s="8" customFormat="1" ht="12" customHeight="1">
      <c r="A33" s="10"/>
      <c r="B33" s="10"/>
      <c r="C33" s="136"/>
      <c r="D33" s="47"/>
      <c r="E33" s="47"/>
      <c r="F33" s="47"/>
      <c r="G33" s="136"/>
      <c r="H33" s="110"/>
      <c r="I33" s="47"/>
    </row>
    <row r="34" spans="1:10" s="327" customFormat="1" ht="24.95" customHeight="1">
      <c r="A34" s="239" t="s">
        <v>184</v>
      </c>
      <c r="B34" s="186"/>
      <c r="C34" s="260">
        <f>C29-C35</f>
        <v>15484</v>
      </c>
      <c r="D34" s="321"/>
      <c r="E34" s="321">
        <v>9307</v>
      </c>
      <c r="F34" s="321"/>
      <c r="G34" s="260">
        <f>G29-G35</f>
        <v>15484</v>
      </c>
      <c r="H34" s="333"/>
      <c r="I34" s="321">
        <v>9307</v>
      </c>
    </row>
    <row r="35" spans="1:10" s="327" customFormat="1" ht="24.95" customHeight="1">
      <c r="A35" s="334" t="s">
        <v>82</v>
      </c>
      <c r="B35" s="186"/>
      <c r="C35" s="280">
        <f>+G35</f>
        <v>115</v>
      </c>
      <c r="D35" s="321"/>
      <c r="E35" s="335">
        <v>2</v>
      </c>
      <c r="F35" s="321"/>
      <c r="G35" s="280">
        <v>115</v>
      </c>
      <c r="H35" s="321"/>
      <c r="I35" s="335">
        <v>2</v>
      </c>
    </row>
    <row r="36" spans="1:10" s="327" customFormat="1" ht="24.75" customHeight="1" thickBot="1">
      <c r="A36" s="336" t="s">
        <v>102</v>
      </c>
      <c r="B36" s="186"/>
      <c r="C36" s="285">
        <f>SUM(C34:C35)</f>
        <v>15599</v>
      </c>
      <c r="D36" s="321"/>
      <c r="E36" s="317">
        <f>SUM(E34:E35)</f>
        <v>9309</v>
      </c>
      <c r="F36" s="321"/>
      <c r="G36" s="285">
        <f>SUM(G34:G35)</f>
        <v>15599</v>
      </c>
      <c r="H36" s="321"/>
      <c r="I36" s="317">
        <f>SUM(I34:I35)</f>
        <v>9309</v>
      </c>
    </row>
    <row r="37" spans="1:10" s="8" customFormat="1" ht="24.95" customHeight="1">
      <c r="B37" s="10"/>
      <c r="C37" s="13"/>
      <c r="D37" s="10"/>
      <c r="E37" s="10"/>
      <c r="F37" s="46"/>
      <c r="G37" s="13"/>
    </row>
    <row r="38" spans="1:10" s="8" customFormat="1" ht="20.100000000000001" hidden="1" customHeight="1">
      <c r="A38" s="24" t="s">
        <v>51</v>
      </c>
      <c r="B38" s="10"/>
      <c r="C38" s="13"/>
      <c r="D38" s="10"/>
      <c r="E38" s="10"/>
      <c r="F38" s="10"/>
      <c r="G38" s="13"/>
      <c r="H38" s="10"/>
      <c r="I38" s="10"/>
    </row>
    <row r="39" spans="1:10" s="8" customFormat="1" ht="20.100000000000001" hidden="1" customHeight="1">
      <c r="A39" s="24" t="s">
        <v>7</v>
      </c>
      <c r="B39" s="10"/>
      <c r="C39" s="13"/>
      <c r="D39" s="10"/>
      <c r="E39" s="10"/>
      <c r="F39" s="10"/>
      <c r="G39" s="13"/>
      <c r="H39" s="10"/>
      <c r="I39" s="10"/>
    </row>
    <row r="40" spans="1:10" s="8" customFormat="1" ht="20.100000000000001" hidden="1" customHeight="1">
      <c r="A40" s="24" t="s">
        <v>8</v>
      </c>
      <c r="B40" s="10"/>
      <c r="C40" s="13"/>
      <c r="D40" s="10"/>
      <c r="E40" s="10"/>
      <c r="F40" s="10"/>
      <c r="G40" s="13"/>
      <c r="H40" s="10"/>
      <c r="I40" s="10"/>
    </row>
    <row r="41" spans="1:10" s="8" customFormat="1" ht="20.100000000000001" hidden="1" customHeight="1">
      <c r="A41" s="24"/>
      <c r="B41" s="10"/>
      <c r="C41" s="13"/>
      <c r="D41" s="10"/>
      <c r="E41" s="10"/>
      <c r="F41" s="10"/>
      <c r="G41" s="13"/>
      <c r="H41" s="10"/>
      <c r="I41" s="10"/>
    </row>
    <row r="42" spans="1:10" s="327" customFormat="1" ht="24.95" customHeight="1">
      <c r="A42" s="180" t="s">
        <v>164</v>
      </c>
      <c r="B42" s="186"/>
      <c r="C42" s="217"/>
      <c r="D42" s="186"/>
      <c r="E42" s="186"/>
      <c r="F42" s="186"/>
      <c r="G42" s="217"/>
      <c r="H42" s="186"/>
      <c r="I42" s="186"/>
    </row>
    <row r="43" spans="1:10" s="347" customFormat="1" ht="24.75" customHeight="1" thickBot="1">
      <c r="A43" s="179" t="s">
        <v>165</v>
      </c>
      <c r="B43" s="325"/>
      <c r="C43" s="344">
        <f>C34/106978*100</f>
        <v>14.4740040008226</v>
      </c>
      <c r="D43" s="316"/>
      <c r="E43" s="345">
        <f>E34/106978*100</f>
        <v>8.6999196096393661</v>
      </c>
      <c r="F43" s="316"/>
      <c r="G43" s="344">
        <f>G34/106978*100</f>
        <v>14.4740040008226</v>
      </c>
      <c r="H43" s="316"/>
      <c r="I43" s="345">
        <f>I34/106978*100</f>
        <v>8.6999196096393661</v>
      </c>
      <c r="J43" s="346"/>
    </row>
    <row r="44" spans="1:10" s="29" customFormat="1" ht="20.100000000000001" customHeight="1">
      <c r="A44" s="138"/>
      <c r="B44" s="28"/>
    </row>
    <row r="45" spans="1:10" s="29" customFormat="1" ht="20.100000000000001" customHeight="1">
      <c r="A45" s="138"/>
      <c r="B45" s="28"/>
      <c r="C45" s="77"/>
      <c r="D45" s="41"/>
      <c r="E45" s="77"/>
      <c r="F45" s="41"/>
      <c r="G45" s="77"/>
      <c r="H45" s="41"/>
      <c r="I45" s="77"/>
    </row>
    <row r="46" spans="1:10" s="29" customFormat="1" ht="20.100000000000001" customHeight="1">
      <c r="A46" s="138"/>
      <c r="B46" s="28"/>
      <c r="C46" s="77"/>
      <c r="D46" s="41"/>
      <c r="E46" s="77"/>
      <c r="F46" s="41"/>
      <c r="G46" s="77"/>
      <c r="H46" s="41"/>
      <c r="I46" s="77"/>
    </row>
    <row r="47" spans="1:10" s="29" customFormat="1">
      <c r="A47" s="138"/>
      <c r="B47" s="28"/>
      <c r="C47" s="68"/>
      <c r="D47" s="41"/>
      <c r="E47" s="68"/>
      <c r="F47" s="41"/>
      <c r="G47" s="68"/>
      <c r="H47" s="139"/>
      <c r="I47" s="68"/>
    </row>
    <row r="48" spans="1:10" s="29" customFormat="1" ht="15.6" customHeight="1">
      <c r="A48" s="428" t="s">
        <v>307</v>
      </c>
      <c r="B48" s="429"/>
      <c r="C48" s="429"/>
      <c r="D48" s="429"/>
      <c r="E48" s="429"/>
      <c r="F48" s="429"/>
      <c r="G48" s="429"/>
      <c r="H48" s="429"/>
      <c r="I48" s="429"/>
    </row>
    <row r="49" spans="1:14" s="29" customFormat="1">
      <c r="A49" s="429"/>
      <c r="B49" s="429"/>
      <c r="C49" s="429"/>
      <c r="D49" s="429"/>
      <c r="E49" s="429"/>
      <c r="F49" s="429"/>
      <c r="G49" s="429"/>
      <c r="H49" s="429"/>
      <c r="I49" s="429"/>
    </row>
    <row r="50" spans="1:14" s="29" customFormat="1">
      <c r="A50" s="138"/>
      <c r="B50" s="28"/>
      <c r="C50" s="68"/>
      <c r="D50" s="41"/>
      <c r="E50" s="68"/>
      <c r="F50" s="41"/>
      <c r="G50" s="68"/>
      <c r="H50" s="139"/>
      <c r="I50" s="68"/>
    </row>
    <row r="51" spans="1:14" s="29" customFormat="1">
      <c r="A51" s="138"/>
      <c r="B51" s="28"/>
      <c r="C51" s="68"/>
      <c r="D51" s="41"/>
      <c r="E51" s="68"/>
      <c r="F51" s="41"/>
      <c r="G51" s="68"/>
      <c r="H51" s="139"/>
      <c r="I51" s="68"/>
    </row>
    <row r="52" spans="1:14" s="29" customFormat="1" ht="15.75" customHeight="1">
      <c r="B52" s="127"/>
      <c r="C52" s="127"/>
      <c r="D52" s="127"/>
      <c r="E52" s="127"/>
      <c r="F52" s="127"/>
      <c r="G52" s="127"/>
      <c r="H52" s="127"/>
      <c r="I52" s="127"/>
      <c r="J52" s="127"/>
      <c r="K52" s="127"/>
      <c r="L52" s="127"/>
      <c r="M52" s="127"/>
    </row>
    <row r="53" spans="1:14" s="29" customFormat="1" ht="15.75" customHeight="1">
      <c r="B53" s="127"/>
      <c r="C53" s="127"/>
      <c r="D53" s="127"/>
      <c r="E53" s="127"/>
      <c r="F53" s="127"/>
      <c r="G53" s="127"/>
      <c r="H53" s="127"/>
      <c r="I53" s="127"/>
      <c r="J53" s="127"/>
      <c r="K53" s="127"/>
      <c r="L53" s="127"/>
      <c r="M53" s="127"/>
    </row>
    <row r="54" spans="1:14" s="29" customFormat="1" ht="15.75" customHeight="1">
      <c r="B54" s="127"/>
      <c r="C54" s="127"/>
      <c r="D54" s="127"/>
      <c r="E54" s="127"/>
      <c r="F54" s="127"/>
      <c r="G54" s="127"/>
      <c r="H54" s="127"/>
      <c r="I54" s="127"/>
      <c r="J54" s="127"/>
      <c r="K54" s="127"/>
      <c r="L54" s="127"/>
      <c r="M54" s="127"/>
    </row>
    <row r="55" spans="1:14" s="38" customFormat="1" ht="15.75" customHeight="1">
      <c r="A55" s="1" t="str">
        <f>+A4</f>
        <v>Pharmaniaga Berhad (467709-M)</v>
      </c>
      <c r="B55" s="2"/>
      <c r="C55" s="140"/>
      <c r="D55" s="140"/>
      <c r="E55" s="140"/>
      <c r="F55" s="140"/>
      <c r="G55" s="140"/>
      <c r="H55" s="140"/>
      <c r="I55" s="140"/>
      <c r="J55" s="140"/>
      <c r="K55" s="140"/>
      <c r="L55" s="140"/>
      <c r="M55" s="140"/>
    </row>
    <row r="56" spans="1:14" s="8" customFormat="1" ht="15.75" customHeight="1">
      <c r="A56" s="1"/>
      <c r="B56" s="2"/>
      <c r="C56" s="131"/>
      <c r="D56" s="10"/>
      <c r="E56" s="10"/>
      <c r="F56" s="10"/>
      <c r="G56" s="55"/>
      <c r="H56" s="55"/>
      <c r="I56" s="55"/>
      <c r="J56" s="10"/>
      <c r="K56" s="66"/>
      <c r="L56" s="66"/>
      <c r="M56" s="66"/>
    </row>
    <row r="57" spans="1:14" s="8" customFormat="1" ht="15.75" customHeight="1">
      <c r="A57" s="1" t="s">
        <v>149</v>
      </c>
      <c r="B57" s="2"/>
      <c r="C57" s="131"/>
      <c r="D57" s="10"/>
      <c r="E57" s="10"/>
      <c r="F57" s="10"/>
      <c r="G57" s="14"/>
      <c r="H57" s="14"/>
      <c r="I57" s="14"/>
      <c r="J57" s="10"/>
      <c r="K57" s="15"/>
      <c r="L57" s="15"/>
      <c r="M57" s="15"/>
    </row>
    <row r="58" spans="1:14" s="8" customFormat="1" ht="15.75" customHeight="1">
      <c r="B58" s="2"/>
      <c r="C58" s="2"/>
      <c r="D58" s="2"/>
      <c r="E58" s="2"/>
      <c r="F58" s="2"/>
      <c r="G58" s="2"/>
      <c r="H58" s="2"/>
      <c r="I58" s="2"/>
      <c r="J58" s="2"/>
      <c r="K58" s="2"/>
      <c r="L58" s="2"/>
      <c r="M58" s="2"/>
    </row>
    <row r="59" spans="1:14" s="8" customFormat="1" ht="15.75" customHeight="1">
      <c r="B59" s="2"/>
      <c r="C59" s="2"/>
      <c r="D59" s="2"/>
      <c r="E59" s="2"/>
      <c r="F59" s="2"/>
      <c r="G59" s="2"/>
      <c r="H59" s="2"/>
      <c r="I59" s="2"/>
      <c r="J59" s="2"/>
      <c r="K59" s="2"/>
      <c r="L59" s="2"/>
      <c r="M59" s="2"/>
    </row>
    <row r="60" spans="1:14" s="8" customFormat="1" ht="15.75" customHeight="1">
      <c r="A60" s="141" t="str">
        <f>+A9</f>
        <v>For the quarter ended 31 March 2011</v>
      </c>
      <c r="B60" s="141"/>
      <c r="C60" s="421" t="str">
        <f>+C9</f>
        <v>Current Period</v>
      </c>
      <c r="D60" s="421"/>
      <c r="E60" s="421"/>
      <c r="F60" s="141">
        <f>+F9</f>
        <v>0</v>
      </c>
      <c r="G60" s="421" t="str">
        <f>+G9</f>
        <v>Cumulative Period</v>
      </c>
      <c r="H60" s="421"/>
      <c r="I60" s="421"/>
      <c r="J60" s="2"/>
      <c r="K60" s="423"/>
      <c r="L60" s="423"/>
      <c r="M60" s="423"/>
    </row>
    <row r="61" spans="1:14" s="8" customFormat="1" ht="5.0999999999999996" customHeight="1" thickBot="1">
      <c r="A61" s="142"/>
      <c r="B61" s="6"/>
      <c r="C61" s="6"/>
      <c r="D61" s="6"/>
      <c r="E61" s="6"/>
      <c r="F61" s="143"/>
      <c r="G61" s="143"/>
      <c r="H61" s="143"/>
      <c r="I61" s="143"/>
      <c r="J61" s="17"/>
      <c r="K61" s="16"/>
      <c r="L61" s="16"/>
      <c r="M61" s="16"/>
    </row>
    <row r="62" spans="1:14" s="8" customFormat="1" ht="5.0999999999999996" customHeight="1">
      <c r="B62" s="2"/>
      <c r="C62" s="2"/>
      <c r="D62" s="2"/>
      <c r="E62" s="2"/>
      <c r="F62" s="2"/>
      <c r="G62" s="2"/>
      <c r="H62" s="2"/>
      <c r="I62" s="2"/>
      <c r="J62" s="2"/>
      <c r="K62" s="2"/>
      <c r="L62" s="2"/>
      <c r="M62" s="2"/>
    </row>
    <row r="63" spans="1:14" s="8" customFormat="1" ht="15.75" customHeight="1">
      <c r="A63" s="14"/>
      <c r="B63" s="55"/>
      <c r="C63" s="208">
        <f>C12</f>
        <v>2011</v>
      </c>
      <c r="D63" s="208"/>
      <c r="E63" s="208">
        <f>E12</f>
        <v>2010</v>
      </c>
      <c r="F63" s="208"/>
      <c r="G63" s="209">
        <f>G12</f>
        <v>2011</v>
      </c>
      <c r="H63" s="209"/>
      <c r="I63" s="209">
        <f>I12</f>
        <v>2010</v>
      </c>
      <c r="J63" s="144"/>
      <c r="K63" s="144"/>
      <c r="L63" s="144"/>
      <c r="M63" s="144"/>
      <c r="N63" s="135"/>
    </row>
    <row r="64" spans="1:14" s="135" customFormat="1" ht="4.5" customHeight="1">
      <c r="A64" s="16"/>
      <c r="B64" s="18"/>
      <c r="C64" s="55"/>
      <c r="D64" s="18"/>
      <c r="E64" s="55"/>
      <c r="F64" s="18"/>
      <c r="G64" s="144"/>
      <c r="H64" s="145"/>
      <c r="I64" s="144"/>
      <c r="J64" s="146"/>
      <c r="K64" s="146"/>
      <c r="L64" s="146"/>
      <c r="M64" s="146"/>
      <c r="N64" s="132"/>
    </row>
    <row r="65" spans="1:14" s="132" customFormat="1" ht="15.75" customHeight="1">
      <c r="A65" s="10"/>
      <c r="B65" s="10"/>
      <c r="C65" s="133" t="str">
        <f>C14</f>
        <v xml:space="preserve">       RM'000</v>
      </c>
      <c r="D65" s="46"/>
      <c r="E65" s="133" t="str">
        <f>E14</f>
        <v xml:space="preserve">       RM'000</v>
      </c>
      <c r="F65" s="46"/>
      <c r="G65" s="116" t="str">
        <f>G14</f>
        <v xml:space="preserve">       RM'000</v>
      </c>
      <c r="H65" s="150"/>
      <c r="I65" s="116" t="str">
        <f>I14</f>
        <v xml:space="preserve">       RM'000</v>
      </c>
      <c r="J65" s="8"/>
      <c r="K65" s="146"/>
      <c r="L65" s="146"/>
      <c r="M65" s="146"/>
      <c r="N65" s="8"/>
    </row>
    <row r="66" spans="1:14" s="8" customFormat="1" ht="15.75" customHeight="1"/>
    <row r="67" spans="1:14" s="8" customFormat="1" ht="25.5" customHeight="1">
      <c r="A67" s="179" t="s">
        <v>102</v>
      </c>
      <c r="B67" s="186"/>
      <c r="C67" s="246">
        <f t="shared" ref="C67:I67" si="1">C29</f>
        <v>15599</v>
      </c>
      <c r="D67" s="247">
        <f t="shared" si="1"/>
        <v>0</v>
      </c>
      <c r="E67" s="247">
        <f t="shared" si="1"/>
        <v>9309</v>
      </c>
      <c r="F67" s="247">
        <f t="shared" si="1"/>
        <v>0</v>
      </c>
      <c r="G67" s="246">
        <f t="shared" si="1"/>
        <v>15599</v>
      </c>
      <c r="H67" s="247">
        <f t="shared" si="1"/>
        <v>0</v>
      </c>
      <c r="I67" s="247">
        <f t="shared" si="1"/>
        <v>9309</v>
      </c>
    </row>
    <row r="68" spans="1:14" s="8" customFormat="1" ht="36" customHeight="1">
      <c r="A68" s="422" t="s">
        <v>365</v>
      </c>
      <c r="B68" s="422"/>
      <c r="C68" s="155">
        <f>G68</f>
        <v>351</v>
      </c>
      <c r="D68" s="156"/>
      <c r="E68" s="156">
        <v>-408</v>
      </c>
      <c r="F68" s="156"/>
      <c r="G68" s="155">
        <f>III!G24</f>
        <v>351</v>
      </c>
      <c r="H68" s="159"/>
      <c r="I68" s="159">
        <v>-408</v>
      </c>
    </row>
    <row r="69" spans="1:14" s="8" customFormat="1" ht="25.5" customHeight="1" thickBot="1">
      <c r="A69" s="180" t="s">
        <v>208</v>
      </c>
      <c r="B69" s="248"/>
      <c r="C69" s="244">
        <f>SUM(C67:C68)</f>
        <v>15950</v>
      </c>
      <c r="D69" s="158"/>
      <c r="E69" s="249">
        <f>SUM(E67:E68)</f>
        <v>8901</v>
      </c>
      <c r="F69" s="158"/>
      <c r="G69" s="244">
        <f>SUM(G67:G68)</f>
        <v>15950</v>
      </c>
      <c r="H69" s="159"/>
      <c r="I69" s="249">
        <f>SUM(I67:I68)</f>
        <v>8901</v>
      </c>
    </row>
    <row r="70" spans="1:14" s="8" customFormat="1" ht="25.5" customHeight="1">
      <c r="A70" s="87"/>
      <c r="B70" s="87"/>
      <c r="C70" s="162"/>
      <c r="D70" s="163"/>
      <c r="E70" s="163"/>
      <c r="F70" s="163"/>
      <c r="G70" s="162"/>
      <c r="H70" s="161"/>
      <c r="I70" s="163"/>
    </row>
    <row r="71" spans="1:14" s="38" customFormat="1" ht="25.5" customHeight="1">
      <c r="A71" s="180" t="s">
        <v>20</v>
      </c>
      <c r="B71" s="50"/>
      <c r="C71" s="75"/>
      <c r="D71" s="81"/>
      <c r="E71" s="81"/>
      <c r="F71" s="81"/>
      <c r="G71" s="75"/>
      <c r="H71" s="81"/>
      <c r="I71" s="81"/>
    </row>
    <row r="72" spans="1:14" s="38" customFormat="1" ht="25.5" customHeight="1">
      <c r="A72" s="153" t="s">
        <v>184</v>
      </c>
      <c r="B72" s="151"/>
      <c r="C72" s="155">
        <f>C69-C73</f>
        <v>15835</v>
      </c>
      <c r="D72" s="156"/>
      <c r="E72" s="156">
        <f>E69-E73</f>
        <v>9083</v>
      </c>
      <c r="F72" s="156"/>
      <c r="G72" s="155">
        <f>G69-G73</f>
        <v>15835</v>
      </c>
      <c r="H72" s="156"/>
      <c r="I72" s="156">
        <f>I69-I73</f>
        <v>9083</v>
      </c>
      <c r="J72" s="38">
        <v>64264</v>
      </c>
      <c r="L72" s="137">
        <f>I72-J72</f>
        <v>-55181</v>
      </c>
    </row>
    <row r="73" spans="1:14" s="38" customFormat="1" ht="25.5" customHeight="1">
      <c r="A73" s="153" t="s">
        <v>83</v>
      </c>
      <c r="B73" s="151"/>
      <c r="C73" s="155">
        <f>G73</f>
        <v>115</v>
      </c>
      <c r="D73" s="156"/>
      <c r="E73" s="202">
        <v>-182</v>
      </c>
      <c r="F73" s="156"/>
      <c r="G73" s="155">
        <f>G35</f>
        <v>115</v>
      </c>
      <c r="H73" s="156"/>
      <c r="I73" s="156">
        <v>-182</v>
      </c>
    </row>
    <row r="74" spans="1:14" s="38" customFormat="1" ht="25.5" customHeight="1" thickBot="1">
      <c r="A74" s="180" t="s">
        <v>208</v>
      </c>
      <c r="B74" s="151"/>
      <c r="C74" s="244">
        <f>SUM(C72:C73)</f>
        <v>15950</v>
      </c>
      <c r="D74" s="156"/>
      <c r="E74" s="157">
        <f>SUM(E72:E73)</f>
        <v>8901</v>
      </c>
      <c r="F74" s="156"/>
      <c r="G74" s="244">
        <f>SUM(G72:G73)</f>
        <v>15950</v>
      </c>
      <c r="H74" s="156"/>
      <c r="I74" s="245">
        <f>SUM(I72:I73)</f>
        <v>8901</v>
      </c>
    </row>
    <row r="75" spans="1:14" s="8" customFormat="1" ht="19.5" customHeight="1">
      <c r="A75" s="87"/>
      <c r="B75" s="87"/>
      <c r="C75" s="91"/>
      <c r="D75" s="91"/>
      <c r="E75" s="91"/>
      <c r="F75" s="91"/>
      <c r="G75" s="91"/>
    </row>
    <row r="76" spans="1:14" s="38" customFormat="1" ht="21" customHeight="1">
      <c r="A76" s="50"/>
      <c r="B76" s="50"/>
      <c r="C76" s="50"/>
      <c r="D76" s="50"/>
      <c r="E76" s="50"/>
      <c r="F76" s="50"/>
      <c r="G76" s="50"/>
    </row>
    <row r="77" spans="1:14" s="38" customFormat="1" ht="21" customHeight="1">
      <c r="A77" s="50"/>
      <c r="B77" s="50"/>
      <c r="C77" s="50"/>
      <c r="D77" s="50"/>
      <c r="E77" s="50"/>
      <c r="F77" s="50"/>
      <c r="G77" s="50"/>
    </row>
    <row r="78" spans="1:14" s="38" customFormat="1" ht="21" customHeight="1">
      <c r="A78" s="50"/>
      <c r="B78" s="50"/>
      <c r="C78" s="50"/>
      <c r="D78" s="50"/>
      <c r="E78" s="50"/>
      <c r="F78" s="50"/>
      <c r="G78" s="50"/>
    </row>
    <row r="79" spans="1:14" s="38" customFormat="1" ht="15.75" customHeight="1">
      <c r="A79" s="420" t="s">
        <v>183</v>
      </c>
      <c r="B79" s="420"/>
      <c r="C79" s="420"/>
      <c r="D79" s="420"/>
      <c r="E79" s="420"/>
      <c r="F79" s="420"/>
      <c r="G79" s="420"/>
      <c r="H79" s="420"/>
      <c r="I79" s="420"/>
    </row>
    <row r="80" spans="1:14" s="38" customFormat="1" ht="15.75" customHeight="1">
      <c r="A80" s="420"/>
      <c r="B80" s="420"/>
      <c r="C80" s="420"/>
      <c r="D80" s="420"/>
      <c r="E80" s="420"/>
      <c r="F80" s="420"/>
      <c r="G80" s="420"/>
      <c r="H80" s="420"/>
      <c r="I80" s="420"/>
    </row>
    <row r="81" spans="1:9" s="38" customFormat="1" ht="15.75" customHeight="1">
      <c r="A81" s="50"/>
      <c r="B81" s="50"/>
      <c r="C81" s="50"/>
      <c r="D81" s="50"/>
      <c r="E81" s="50"/>
      <c r="F81" s="50"/>
      <c r="G81" s="50"/>
    </row>
    <row r="82" spans="1:9" s="38" customFormat="1" ht="15.75" customHeight="1">
      <c r="A82" s="50"/>
      <c r="B82" s="50"/>
      <c r="C82" s="50"/>
      <c r="D82" s="50"/>
      <c r="E82" s="50"/>
      <c r="F82" s="50"/>
      <c r="G82" s="50"/>
    </row>
    <row r="83" spans="1:9" s="38" customFormat="1" ht="15.75" customHeight="1">
      <c r="A83" s="50"/>
      <c r="B83" s="50"/>
      <c r="C83" s="50"/>
      <c r="D83" s="50"/>
      <c r="E83" s="50"/>
      <c r="F83" s="50"/>
      <c r="G83" s="50"/>
    </row>
    <row r="84" spans="1:9" s="38" customFormat="1" ht="15.75" customHeight="1">
      <c r="A84" s="50"/>
      <c r="B84" s="50"/>
      <c r="C84" s="50"/>
      <c r="D84" s="50"/>
      <c r="E84" s="50"/>
      <c r="F84" s="50"/>
      <c r="G84" s="50"/>
    </row>
    <row r="85" spans="1:9" s="38" customFormat="1" ht="15.75" customHeight="1">
      <c r="A85" s="50"/>
      <c r="B85" s="50"/>
      <c r="C85" s="50"/>
      <c r="D85" s="50"/>
      <c r="E85" s="50"/>
      <c r="F85" s="50"/>
      <c r="G85" s="50"/>
    </row>
    <row r="86" spans="1:9" s="8" customFormat="1" ht="15.75" customHeight="1">
      <c r="A86" s="10"/>
      <c r="B86" s="10"/>
      <c r="C86" s="10"/>
      <c r="D86" s="10"/>
      <c r="E86" s="10"/>
      <c r="F86" s="10"/>
      <c r="G86" s="11"/>
    </row>
    <row r="87" spans="1:9" s="29" customFormat="1">
      <c r="A87" s="24"/>
      <c r="B87" s="28"/>
      <c r="C87" s="28"/>
      <c r="D87" s="28"/>
      <c r="E87" s="28"/>
      <c r="F87" s="28"/>
      <c r="G87" s="28"/>
      <c r="I87" s="28"/>
    </row>
    <row r="88" spans="1:9" s="29" customFormat="1">
      <c r="A88" s="24"/>
      <c r="B88" s="28"/>
      <c r="C88" s="28"/>
      <c r="D88" s="28"/>
      <c r="E88" s="28"/>
      <c r="F88" s="28"/>
      <c r="G88" s="28"/>
      <c r="I88" s="28"/>
    </row>
    <row r="89" spans="1:9" s="29" customFormat="1">
      <c r="A89" s="24"/>
      <c r="B89" s="28"/>
      <c r="C89" s="28"/>
      <c r="D89" s="28"/>
      <c r="E89" s="28"/>
      <c r="F89" s="28"/>
      <c r="G89" s="28"/>
      <c r="I89" s="28"/>
    </row>
    <row r="90" spans="1:9" s="29" customFormat="1">
      <c r="A90" s="24"/>
      <c r="B90" s="28"/>
      <c r="C90" s="28"/>
      <c r="D90" s="28"/>
      <c r="E90" s="28"/>
      <c r="F90" s="28"/>
      <c r="G90" s="28"/>
      <c r="I90" s="28"/>
    </row>
    <row r="91" spans="1:9" s="29" customFormat="1">
      <c r="A91" s="24"/>
      <c r="B91" s="28"/>
      <c r="C91" s="28"/>
      <c r="D91" s="28"/>
      <c r="E91" s="28"/>
      <c r="F91" s="28"/>
      <c r="G91" s="28"/>
      <c r="I91" s="28"/>
    </row>
    <row r="92" spans="1:9" s="29" customFormat="1">
      <c r="A92" s="24"/>
      <c r="B92" s="28"/>
      <c r="C92" s="28"/>
      <c r="D92" s="28"/>
      <c r="E92" s="28"/>
      <c r="F92" s="28"/>
      <c r="G92" s="28"/>
      <c r="I92" s="28"/>
    </row>
    <row r="93" spans="1:9" s="29" customFormat="1">
      <c r="A93" s="24"/>
      <c r="B93" s="28"/>
      <c r="C93" s="28"/>
      <c r="D93" s="28"/>
      <c r="E93" s="28"/>
      <c r="F93" s="28"/>
      <c r="G93" s="28"/>
      <c r="I93" s="28"/>
    </row>
    <row r="94" spans="1:9" s="29" customFormat="1">
      <c r="A94" s="24"/>
      <c r="B94" s="28"/>
      <c r="C94" s="28"/>
      <c r="D94" s="28"/>
      <c r="E94" s="28"/>
      <c r="F94" s="28"/>
      <c r="G94" s="28"/>
      <c r="I94" s="28"/>
    </row>
    <row r="95" spans="1:9" s="29" customFormat="1">
      <c r="A95" s="24"/>
      <c r="B95" s="28"/>
      <c r="C95" s="28"/>
      <c r="D95" s="28"/>
      <c r="E95" s="28"/>
      <c r="F95" s="28"/>
      <c r="G95" s="28"/>
      <c r="I95" s="28"/>
    </row>
    <row r="96" spans="1:9" s="29" customFormat="1">
      <c r="A96" s="24"/>
      <c r="B96" s="28"/>
      <c r="C96" s="28"/>
      <c r="D96" s="28"/>
      <c r="E96" s="28"/>
      <c r="F96" s="28"/>
      <c r="G96" s="28"/>
      <c r="I96" s="28"/>
    </row>
    <row r="97" spans="1:9" s="29" customFormat="1">
      <c r="A97" s="24"/>
      <c r="B97" s="28"/>
      <c r="C97" s="28"/>
      <c r="D97" s="28"/>
      <c r="E97" s="28"/>
      <c r="F97" s="28"/>
      <c r="G97" s="28"/>
      <c r="I97" s="28"/>
    </row>
    <row r="98" spans="1:9" s="29" customFormat="1">
      <c r="A98" s="24"/>
      <c r="B98" s="28"/>
      <c r="C98" s="28"/>
      <c r="D98" s="28"/>
      <c r="E98" s="28"/>
      <c r="F98" s="28"/>
      <c r="G98" s="28"/>
      <c r="I98" s="28"/>
    </row>
    <row r="99" spans="1:9" s="38" customFormat="1" ht="15.75" customHeight="1">
      <c r="A99" s="50"/>
      <c r="B99" s="50"/>
      <c r="C99" s="50"/>
      <c r="D99" s="50"/>
      <c r="E99" s="50"/>
      <c r="F99" s="50"/>
      <c r="G99" s="50"/>
    </row>
    <row r="100" spans="1:9" s="38" customFormat="1" ht="15.75" customHeight="1">
      <c r="A100" s="50"/>
      <c r="B100" s="50"/>
      <c r="C100" s="50"/>
      <c r="D100" s="50"/>
      <c r="E100" s="50"/>
      <c r="F100" s="50"/>
      <c r="G100" s="50"/>
    </row>
    <row r="101" spans="1:9" s="38" customFormat="1" ht="15.75" customHeight="1">
      <c r="A101" s="50"/>
      <c r="B101" s="50"/>
      <c r="C101" s="50"/>
      <c r="D101" s="50"/>
      <c r="E101" s="50"/>
      <c r="F101" s="50"/>
      <c r="G101" s="50"/>
    </row>
    <row r="102" spans="1:9" s="38" customFormat="1" ht="15.75" customHeight="1">
      <c r="A102" s="50"/>
      <c r="B102" s="50"/>
      <c r="C102" s="50"/>
      <c r="D102" s="50"/>
      <c r="E102" s="50"/>
      <c r="F102" s="50"/>
      <c r="G102" s="50"/>
    </row>
    <row r="103" spans="1:9" s="38" customFormat="1">
      <c r="A103" s="50"/>
      <c r="B103" s="50"/>
      <c r="C103" s="50"/>
      <c r="D103" s="50"/>
      <c r="E103" s="50"/>
      <c r="F103" s="50"/>
      <c r="G103" s="50"/>
    </row>
    <row r="104" spans="1:9" s="38" customFormat="1">
      <c r="A104" s="50"/>
      <c r="B104" s="50"/>
      <c r="C104" s="50"/>
      <c r="D104" s="50"/>
      <c r="E104" s="50"/>
      <c r="F104" s="50"/>
      <c r="G104" s="50"/>
    </row>
    <row r="105" spans="1:9" s="38" customFormat="1" ht="15.75" customHeight="1">
      <c r="A105" s="50"/>
      <c r="B105" s="50"/>
      <c r="C105" s="50"/>
      <c r="D105" s="50"/>
      <c r="E105" s="50"/>
      <c r="F105" s="50"/>
      <c r="G105" s="50"/>
    </row>
    <row r="106" spans="1:9" s="38" customFormat="1" ht="15.75" customHeight="1">
      <c r="A106" s="50"/>
      <c r="B106" s="50"/>
      <c r="C106" s="50"/>
      <c r="D106" s="50"/>
      <c r="E106" s="50"/>
      <c r="F106" s="50"/>
      <c r="G106" s="50"/>
    </row>
    <row r="107" spans="1:9" s="38" customFormat="1" ht="15.75" customHeight="1">
      <c r="A107" s="50"/>
      <c r="B107" s="50"/>
      <c r="C107" s="50"/>
      <c r="D107" s="50"/>
      <c r="E107" s="50"/>
      <c r="F107" s="50"/>
      <c r="G107" s="50"/>
    </row>
    <row r="108" spans="1:9" ht="15.75" customHeight="1">
      <c r="A108" s="50"/>
      <c r="B108" s="50"/>
      <c r="C108" s="50"/>
      <c r="D108" s="50"/>
      <c r="E108" s="50"/>
      <c r="F108" s="50"/>
      <c r="G108" s="50"/>
    </row>
    <row r="109" spans="1:9" ht="15.75" customHeight="1">
      <c r="A109" s="50"/>
      <c r="B109" s="50"/>
      <c r="C109" s="50"/>
      <c r="D109" s="50"/>
      <c r="E109" s="50"/>
      <c r="F109" s="50"/>
      <c r="G109" s="50"/>
    </row>
    <row r="110" spans="1:9" ht="15.75" customHeight="1">
      <c r="A110" s="50"/>
      <c r="B110" s="50"/>
      <c r="C110" s="50"/>
      <c r="D110" s="50"/>
      <c r="E110" s="50"/>
      <c r="F110" s="50"/>
      <c r="G110" s="50"/>
    </row>
    <row r="111" spans="1:9" ht="15.75" customHeight="1">
      <c r="A111" s="50"/>
      <c r="B111" s="50"/>
      <c r="C111" s="50"/>
      <c r="D111" s="50"/>
      <c r="E111" s="50"/>
      <c r="F111" s="50"/>
      <c r="G111" s="50"/>
    </row>
    <row r="112" spans="1:9" ht="15.75" customHeight="1">
      <c r="A112" s="50"/>
      <c r="B112" s="50"/>
      <c r="C112" s="50"/>
      <c r="D112" s="50"/>
      <c r="E112" s="50"/>
      <c r="F112" s="50"/>
      <c r="G112" s="50"/>
    </row>
    <row r="113" spans="1:7" ht="15.75" customHeight="1">
      <c r="A113" s="50"/>
      <c r="B113" s="50"/>
      <c r="C113" s="50"/>
      <c r="D113" s="50"/>
      <c r="E113" s="50"/>
      <c r="F113" s="50"/>
      <c r="G113" s="50"/>
    </row>
    <row r="114" spans="1:7" ht="15.75" customHeight="1">
      <c r="A114" s="50"/>
      <c r="B114" s="50"/>
      <c r="C114" s="50"/>
      <c r="D114" s="50"/>
      <c r="E114" s="50"/>
      <c r="F114" s="50"/>
      <c r="G114" s="50"/>
    </row>
    <row r="115" spans="1:7" ht="15.75" customHeight="1">
      <c r="A115" s="50"/>
      <c r="B115" s="50"/>
      <c r="C115" s="50"/>
      <c r="D115" s="50"/>
      <c r="E115" s="50"/>
      <c r="F115" s="50"/>
      <c r="G115" s="50"/>
    </row>
    <row r="116" spans="1:7" ht="15.75" customHeight="1">
      <c r="A116" s="50"/>
      <c r="B116" s="50"/>
      <c r="C116" s="50"/>
      <c r="D116" s="50"/>
      <c r="E116" s="50"/>
      <c r="F116" s="50"/>
      <c r="G116" s="50"/>
    </row>
    <row r="117" spans="1:7" ht="15.75" customHeight="1">
      <c r="A117" s="50"/>
      <c r="B117" s="50"/>
      <c r="C117" s="50"/>
      <c r="D117" s="50"/>
      <c r="E117" s="50"/>
      <c r="F117" s="50"/>
      <c r="G117" s="50"/>
    </row>
    <row r="118" spans="1:7" ht="15.75" customHeight="1">
      <c r="A118" s="50"/>
      <c r="B118" s="50"/>
      <c r="C118" s="50"/>
      <c r="D118" s="50"/>
      <c r="E118" s="50"/>
      <c r="F118" s="50"/>
      <c r="G118" s="50"/>
    </row>
    <row r="119" spans="1:7" ht="15.75" customHeight="1">
      <c r="A119" s="50"/>
      <c r="B119" s="50"/>
      <c r="C119" s="50"/>
      <c r="D119" s="50"/>
      <c r="E119" s="50"/>
      <c r="F119" s="50"/>
      <c r="G119" s="50"/>
    </row>
    <row r="120" spans="1:7" ht="15.75" customHeight="1">
      <c r="A120" s="50"/>
      <c r="B120" s="50"/>
      <c r="C120" s="50"/>
      <c r="D120" s="50"/>
      <c r="E120" s="50"/>
      <c r="F120" s="50"/>
      <c r="G120" s="50"/>
    </row>
    <row r="121" spans="1:7" ht="15.75" customHeight="1">
      <c r="A121" s="50"/>
      <c r="B121" s="50"/>
      <c r="C121" s="50"/>
      <c r="D121" s="50"/>
      <c r="E121" s="50"/>
      <c r="F121" s="50"/>
      <c r="G121" s="50"/>
    </row>
    <row r="122" spans="1:7" ht="15.75" customHeight="1">
      <c r="A122" s="50"/>
      <c r="B122" s="50"/>
      <c r="C122" s="50"/>
      <c r="D122" s="50"/>
      <c r="E122" s="50"/>
      <c r="F122" s="50"/>
      <c r="G122" s="50"/>
    </row>
    <row r="123" spans="1:7" ht="12.75" customHeight="1">
      <c r="A123" s="50"/>
      <c r="B123" s="50"/>
      <c r="C123" s="50"/>
      <c r="D123" s="50"/>
      <c r="E123" s="50"/>
      <c r="F123" s="50"/>
      <c r="G123" s="50"/>
    </row>
    <row r="124" spans="1:7" ht="12.75" customHeight="1">
      <c r="A124" s="50"/>
      <c r="B124" s="50"/>
      <c r="C124" s="50"/>
      <c r="D124" s="50"/>
      <c r="E124" s="50"/>
      <c r="F124" s="50"/>
      <c r="G124" s="50"/>
    </row>
    <row r="125" spans="1:7" ht="12.75" customHeight="1">
      <c r="A125" s="50"/>
      <c r="B125" s="50"/>
      <c r="C125" s="50"/>
      <c r="D125" s="50"/>
      <c r="E125" s="50"/>
      <c r="F125" s="50"/>
      <c r="G125" s="50"/>
    </row>
    <row r="126" spans="1:7" ht="12.75" customHeight="1">
      <c r="A126" s="50"/>
      <c r="B126" s="50"/>
      <c r="C126" s="50"/>
      <c r="D126" s="50"/>
      <c r="E126" s="50"/>
      <c r="F126" s="50"/>
      <c r="G126" s="50"/>
    </row>
    <row r="127" spans="1:7" ht="12.75" customHeight="1">
      <c r="A127" s="50"/>
      <c r="B127" s="50"/>
      <c r="C127" s="50"/>
      <c r="D127" s="50"/>
      <c r="E127" s="50"/>
      <c r="F127" s="50"/>
      <c r="G127" s="50"/>
    </row>
    <row r="128" spans="1:7" ht="12.75" customHeight="1">
      <c r="A128" s="50"/>
      <c r="B128" s="50"/>
      <c r="C128" s="50"/>
      <c r="D128" s="50"/>
      <c r="E128" s="50"/>
      <c r="F128" s="50"/>
      <c r="G128" s="50"/>
    </row>
    <row r="129" spans="1:7" ht="12.75" customHeight="1">
      <c r="A129" s="50"/>
      <c r="B129" s="50"/>
      <c r="C129" s="50"/>
      <c r="D129" s="50"/>
      <c r="E129" s="50"/>
      <c r="F129" s="50"/>
      <c r="G129" s="50"/>
    </row>
    <row r="130" spans="1:7" ht="12.75" customHeight="1">
      <c r="A130" s="50"/>
      <c r="B130" s="50"/>
      <c r="C130" s="50"/>
      <c r="D130" s="50"/>
      <c r="E130" s="50"/>
      <c r="F130" s="50"/>
      <c r="G130" s="50"/>
    </row>
    <row r="131" spans="1:7" ht="12.75" customHeight="1">
      <c r="A131" s="50"/>
      <c r="B131" s="50"/>
      <c r="C131" s="50"/>
      <c r="D131" s="50"/>
      <c r="E131" s="50"/>
      <c r="F131" s="50"/>
      <c r="G131" s="50"/>
    </row>
    <row r="132" spans="1:7" ht="12.75" customHeight="1">
      <c r="A132" s="50"/>
      <c r="B132" s="50"/>
      <c r="C132" s="50"/>
      <c r="D132" s="50"/>
      <c r="E132" s="50"/>
      <c r="F132" s="50"/>
      <c r="G132" s="50"/>
    </row>
    <row r="133" spans="1:7" ht="12.75" customHeight="1">
      <c r="A133" s="50"/>
      <c r="B133" s="50"/>
      <c r="C133" s="50"/>
      <c r="D133" s="50"/>
      <c r="E133" s="50"/>
      <c r="F133" s="50"/>
      <c r="G133" s="50"/>
    </row>
    <row r="134" spans="1:7" ht="12.75" customHeight="1">
      <c r="A134" s="50"/>
      <c r="B134" s="50"/>
      <c r="C134" s="50"/>
      <c r="D134" s="50"/>
      <c r="E134" s="50"/>
      <c r="F134" s="50"/>
      <c r="G134" s="50"/>
    </row>
    <row r="135" spans="1:7" ht="12.75" customHeight="1">
      <c r="A135" s="50"/>
      <c r="B135" s="50"/>
      <c r="C135" s="50"/>
      <c r="D135" s="50"/>
      <c r="E135" s="50"/>
      <c r="F135" s="50"/>
      <c r="G135" s="50"/>
    </row>
    <row r="136" spans="1:7" ht="12.75" customHeight="1">
      <c r="A136" s="50"/>
      <c r="B136" s="50"/>
      <c r="C136" s="50"/>
      <c r="D136" s="50"/>
      <c r="E136" s="50"/>
      <c r="F136" s="50"/>
      <c r="G136" s="50"/>
    </row>
    <row r="137" spans="1:7" ht="12.75" customHeight="1">
      <c r="A137" s="50"/>
      <c r="B137" s="50"/>
      <c r="C137" s="50"/>
      <c r="D137" s="50"/>
      <c r="E137" s="50"/>
      <c r="F137" s="50"/>
      <c r="G137" s="50"/>
    </row>
    <row r="138" spans="1:7" ht="12.75" customHeight="1">
      <c r="A138" s="50"/>
      <c r="B138" s="50"/>
      <c r="C138" s="50"/>
      <c r="D138" s="50"/>
      <c r="E138" s="50"/>
      <c r="F138" s="50"/>
      <c r="G138" s="50"/>
    </row>
    <row r="139" spans="1:7" ht="12.75" customHeight="1">
      <c r="A139" s="50"/>
      <c r="B139" s="50"/>
      <c r="C139" s="50"/>
      <c r="D139" s="50"/>
      <c r="E139" s="50"/>
      <c r="F139" s="50"/>
      <c r="G139" s="50"/>
    </row>
    <row r="140" spans="1:7" ht="12.75" customHeight="1">
      <c r="A140" s="50"/>
      <c r="B140" s="50"/>
      <c r="C140" s="50"/>
      <c r="D140" s="50"/>
      <c r="E140" s="50"/>
      <c r="F140" s="50"/>
      <c r="G140" s="50"/>
    </row>
    <row r="141" spans="1:7" ht="12.75" customHeight="1">
      <c r="A141" s="50"/>
      <c r="B141" s="50"/>
      <c r="C141" s="50"/>
      <c r="D141" s="50"/>
      <c r="E141" s="50"/>
      <c r="F141" s="50"/>
      <c r="G141" s="50"/>
    </row>
    <row r="142" spans="1:7" ht="12.75" customHeight="1"/>
    <row r="143" spans="1:7" ht="12.75" customHeight="1"/>
    <row r="144" spans="1:7"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sheetData>
  <mergeCells count="10">
    <mergeCell ref="A24:B24"/>
    <mergeCell ref="A26:B26"/>
    <mergeCell ref="C9:E9"/>
    <mergeCell ref="G9:I9"/>
    <mergeCell ref="A48:I49"/>
    <mergeCell ref="A79:I80"/>
    <mergeCell ref="G60:I60"/>
    <mergeCell ref="A68:B68"/>
    <mergeCell ref="K60:M60"/>
    <mergeCell ref="C60:E60"/>
  </mergeCells>
  <phoneticPr fontId="0" type="noConversion"/>
  <pageMargins left="0.61" right="0.17" top="0.51181102362204722" bottom="0.51181102362204722" header="0.51181102362204722" footer="0.51181102362204722"/>
  <pageSetup paperSize="9" scale="85" orientation="portrait" blackAndWhite="1" useFirstPageNumber="1" r:id="rId1"/>
  <headerFooter alignWithMargins="0">
    <oddFooter>&amp;C&amp;P</oddFooter>
  </headerFooter>
  <rowBreaks count="1" manualBreakCount="1">
    <brk id="50" max="8" man="1"/>
  </rowBreaks>
  <drawing r:id="rId2"/>
</worksheet>
</file>

<file path=xl/worksheets/sheet2.xml><?xml version="1.0" encoding="utf-8"?>
<worksheet xmlns="http://schemas.openxmlformats.org/spreadsheetml/2006/main" xmlns:r="http://schemas.openxmlformats.org/officeDocument/2006/relationships">
  <dimension ref="A1:DR238"/>
  <sheetViews>
    <sheetView view="pageBreakPreview" zoomScale="75" zoomScaleNormal="75" zoomScaleSheetLayoutView="65" workbookViewId="0">
      <selection activeCell="E48" sqref="E48"/>
    </sheetView>
  </sheetViews>
  <sheetFormatPr defaultColWidth="12" defaultRowHeight="15.75"/>
  <cols>
    <col min="1" max="1" width="5" style="175" customWidth="1"/>
    <col min="2" max="2" width="3.625" style="26" customWidth="1"/>
    <col min="3" max="3" width="42.375" style="26" customWidth="1"/>
    <col min="4" max="4" width="1.25" style="26" hidden="1" customWidth="1"/>
    <col min="5" max="5" width="22.375" style="102" customWidth="1"/>
    <col min="6" max="6" width="1.25" style="26" customWidth="1"/>
    <col min="7" max="7" width="22.375" style="26" customWidth="1"/>
    <col min="8" max="8" width="1.25" style="4" customWidth="1"/>
    <col min="9" max="9" width="0.625" style="4" customWidth="1"/>
    <col min="10" max="10" width="1.625" style="4" customWidth="1"/>
    <col min="11" max="11" width="11.625" style="4" customWidth="1"/>
    <col min="12" max="16384" width="12" style="4"/>
  </cols>
  <sheetData>
    <row r="1" spans="1:10" s="29" customFormat="1">
      <c r="A1" s="435" t="str">
        <f>+I!A4</f>
        <v>Pharmaniaga Berhad (467709-M)</v>
      </c>
      <c r="B1" s="435"/>
      <c r="C1" s="435"/>
      <c r="D1" s="435"/>
      <c r="E1" s="435"/>
      <c r="F1" s="435"/>
      <c r="G1" s="435"/>
      <c r="H1" s="435"/>
      <c r="I1" s="35"/>
      <c r="J1" s="35"/>
    </row>
    <row r="2" spans="1:10" s="29" customFormat="1">
      <c r="A2" s="435"/>
      <c r="B2" s="435"/>
      <c r="C2" s="435"/>
      <c r="D2" s="435"/>
      <c r="E2" s="435"/>
      <c r="F2" s="435"/>
      <c r="G2" s="435"/>
      <c r="H2" s="435"/>
      <c r="I2" s="35"/>
      <c r="J2" s="35"/>
    </row>
    <row r="3" spans="1:10" s="29" customFormat="1">
      <c r="A3" s="435" t="s">
        <v>150</v>
      </c>
      <c r="B3" s="435"/>
      <c r="C3" s="435"/>
      <c r="D3" s="435"/>
      <c r="E3" s="435"/>
      <c r="F3" s="435"/>
      <c r="G3" s="435"/>
      <c r="H3" s="435"/>
      <c r="I3" s="35"/>
      <c r="J3" s="35"/>
    </row>
    <row r="4" spans="1:10" s="29" customFormat="1" ht="7.5" customHeight="1">
      <c r="A4" s="165"/>
      <c r="B4" s="35"/>
      <c r="C4" s="35"/>
      <c r="D4" s="35"/>
      <c r="E4" s="34"/>
      <c r="F4" s="35"/>
      <c r="G4" s="35"/>
      <c r="H4" s="35"/>
      <c r="I4" s="35"/>
      <c r="J4" s="35"/>
    </row>
    <row r="5" spans="1:10" s="38" customFormat="1" ht="15.75" customHeight="1">
      <c r="A5" s="23"/>
      <c r="B5" s="50"/>
      <c r="C5" s="50"/>
      <c r="D5" s="50"/>
      <c r="E5" s="31"/>
      <c r="F5" s="16"/>
      <c r="G5" s="32" t="s">
        <v>130</v>
      </c>
    </row>
    <row r="6" spans="1:10" s="38" customFormat="1" ht="15.75" customHeight="1">
      <c r="A6" s="166" t="s">
        <v>151</v>
      </c>
      <c r="B6" s="166"/>
      <c r="C6" s="166"/>
      <c r="D6" s="166"/>
      <c r="E6" s="24"/>
      <c r="G6" s="167" t="s">
        <v>152</v>
      </c>
      <c r="H6" s="166"/>
    </row>
    <row r="7" spans="1:10" s="38" customFormat="1" ht="5.0999999999999996" customHeight="1" thickBot="1">
      <c r="A7" s="168"/>
      <c r="B7" s="169"/>
      <c r="C7" s="169"/>
      <c r="D7" s="169"/>
      <c r="E7" s="211"/>
      <c r="F7" s="169"/>
      <c r="G7" s="169"/>
    </row>
    <row r="8" spans="1:10" s="10" customFormat="1" ht="5.0999999999999996" customHeight="1">
      <c r="A8" s="170"/>
      <c r="B8" s="171"/>
      <c r="D8" s="55"/>
      <c r="E8" s="13"/>
    </row>
    <row r="9" spans="1:10" s="151" customFormat="1">
      <c r="A9" s="172"/>
      <c r="B9" s="173"/>
      <c r="D9" s="174"/>
      <c r="E9" s="203">
        <f>+I!C12</f>
        <v>2011</v>
      </c>
      <c r="F9" s="204"/>
      <c r="G9" s="203">
        <f>+I!E12</f>
        <v>2010</v>
      </c>
    </row>
    <row r="10" spans="1:10" s="10" customFormat="1" ht="5.0999999999999996" customHeight="1">
      <c r="A10" s="170"/>
      <c r="D10" s="16"/>
      <c r="E10" s="12"/>
      <c r="F10" s="16"/>
      <c r="G10" s="31"/>
    </row>
    <row r="11" spans="1:10" s="10" customFormat="1" ht="15.75" customHeight="1">
      <c r="A11" s="170"/>
      <c r="D11" s="16"/>
      <c r="E11" s="115" t="str">
        <f>+I!C14</f>
        <v xml:space="preserve">       RM'000</v>
      </c>
      <c r="F11" s="16"/>
      <c r="G11" s="115" t="str">
        <f>+I!E14</f>
        <v xml:space="preserve">       RM'000</v>
      </c>
    </row>
    <row r="12" spans="1:10" s="10" customFormat="1" ht="5.0999999999999996" customHeight="1">
      <c r="A12" s="170"/>
      <c r="D12" s="16"/>
      <c r="E12" s="13"/>
    </row>
    <row r="13" spans="1:10" s="186" customFormat="1" ht="18" customHeight="1">
      <c r="A13" s="180" t="s">
        <v>11</v>
      </c>
      <c r="B13" s="217"/>
      <c r="C13" s="217"/>
      <c r="D13" s="151"/>
      <c r="E13" s="174"/>
      <c r="F13" s="151"/>
      <c r="G13" s="348"/>
    </row>
    <row r="14" spans="1:10" s="174" customFormat="1" ht="18" customHeight="1">
      <c r="A14" s="425" t="s">
        <v>12</v>
      </c>
      <c r="B14" s="425"/>
      <c r="C14" s="425"/>
    </row>
    <row r="15" spans="1:10" s="151" customFormat="1" ht="18" customHeight="1">
      <c r="A15" s="433" t="s">
        <v>13</v>
      </c>
      <c r="B15" s="433"/>
      <c r="C15" s="433"/>
      <c r="E15" s="246">
        <v>270673</v>
      </c>
      <c r="F15" s="349"/>
      <c r="G15" s="202">
        <v>276976</v>
      </c>
    </row>
    <row r="16" spans="1:10" s="151" customFormat="1" ht="18" customHeight="1">
      <c r="A16" s="433" t="s">
        <v>55</v>
      </c>
      <c r="B16" s="433"/>
      <c r="C16" s="433"/>
      <c r="E16" s="246">
        <v>3022</v>
      </c>
      <c r="F16" s="349"/>
      <c r="G16" s="202">
        <v>2950</v>
      </c>
    </row>
    <row r="17" spans="1:9" s="186" customFormat="1" ht="18" customHeight="1">
      <c r="A17" s="433" t="s">
        <v>14</v>
      </c>
      <c r="B17" s="433"/>
      <c r="C17" s="433"/>
      <c r="D17" s="156"/>
      <c r="E17" s="155">
        <v>28820</v>
      </c>
      <c r="F17" s="156"/>
      <c r="G17" s="202">
        <v>28820</v>
      </c>
    </row>
    <row r="18" spans="1:9" s="186" customFormat="1" ht="18" customHeight="1">
      <c r="A18" s="433" t="s">
        <v>15</v>
      </c>
      <c r="B18" s="433"/>
      <c r="C18" s="433"/>
      <c r="D18" s="156"/>
      <c r="E18" s="155">
        <v>5272</v>
      </c>
      <c r="F18" s="156"/>
      <c r="G18" s="202">
        <v>5427</v>
      </c>
      <c r="I18" s="186">
        <v>9307</v>
      </c>
    </row>
    <row r="19" spans="1:9" s="186" customFormat="1" ht="18" customHeight="1">
      <c r="A19" s="433" t="s">
        <v>123</v>
      </c>
      <c r="B19" s="433"/>
      <c r="C19" s="433"/>
      <c r="D19" s="156"/>
      <c r="E19" s="155">
        <v>3912</v>
      </c>
      <c r="F19" s="156"/>
      <c r="G19" s="321">
        <v>0</v>
      </c>
    </row>
    <row r="20" spans="1:9" s="186" customFormat="1" ht="18" customHeight="1">
      <c r="A20" s="433" t="s">
        <v>16</v>
      </c>
      <c r="B20" s="433"/>
      <c r="C20" s="433"/>
      <c r="D20" s="156"/>
      <c r="E20" s="155">
        <v>12543</v>
      </c>
      <c r="F20" s="156"/>
      <c r="G20" s="202">
        <v>10945</v>
      </c>
    </row>
    <row r="21" spans="1:9" s="186" customFormat="1" ht="18" customHeight="1">
      <c r="A21" s="350"/>
      <c r="B21" s="328"/>
      <c r="C21" s="334"/>
      <c r="E21" s="351">
        <f>SUM(E15:E20)</f>
        <v>324242</v>
      </c>
      <c r="F21" s="155"/>
      <c r="G21" s="352">
        <f>SUM(G15:G20)</f>
        <v>325118</v>
      </c>
    </row>
    <row r="22" spans="1:9" s="186" customFormat="1" ht="5.0999999999999996" customHeight="1">
      <c r="A22" s="350"/>
      <c r="C22" s="188"/>
      <c r="D22" s="155"/>
      <c r="E22" s="155"/>
      <c r="F22" s="155"/>
      <c r="G22" s="353"/>
    </row>
    <row r="23" spans="1:9" s="186" customFormat="1" ht="18" customHeight="1">
      <c r="A23" s="180" t="s">
        <v>17</v>
      </c>
      <c r="B23" s="188"/>
      <c r="D23" s="156"/>
      <c r="E23" s="155"/>
      <c r="F23" s="156"/>
      <c r="G23" s="202"/>
    </row>
    <row r="24" spans="1:9" s="186" customFormat="1" ht="18" customHeight="1">
      <c r="A24" s="424" t="s">
        <v>80</v>
      </c>
      <c r="B24" s="424"/>
      <c r="C24" s="424"/>
      <c r="D24" s="156"/>
      <c r="E24" s="155">
        <v>214634</v>
      </c>
      <c r="F24" s="156"/>
      <c r="G24" s="202">
        <v>230013</v>
      </c>
    </row>
    <row r="25" spans="1:9" s="186" customFormat="1" ht="18" customHeight="1">
      <c r="A25" s="424" t="s">
        <v>18</v>
      </c>
      <c r="B25" s="424"/>
      <c r="C25" s="424"/>
      <c r="D25" s="156"/>
      <c r="E25" s="155">
        <v>254993</v>
      </c>
      <c r="F25" s="156"/>
      <c r="G25" s="202">
        <v>127295</v>
      </c>
    </row>
    <row r="26" spans="1:9" s="186" customFormat="1" ht="18" customHeight="1">
      <c r="A26" s="434" t="s">
        <v>58</v>
      </c>
      <c r="B26" s="434"/>
      <c r="C26" s="434"/>
      <c r="D26" s="156"/>
      <c r="E26" s="155">
        <v>8438</v>
      </c>
      <c r="F26" s="156"/>
      <c r="G26" s="202">
        <v>9614</v>
      </c>
    </row>
    <row r="27" spans="1:9" s="186" customFormat="1" ht="18" customHeight="1">
      <c r="A27" s="424" t="s">
        <v>96</v>
      </c>
      <c r="B27" s="424"/>
      <c r="C27" s="424"/>
      <c r="D27" s="156"/>
      <c r="E27" s="155">
        <v>659</v>
      </c>
      <c r="F27" s="156"/>
      <c r="G27" s="202">
        <v>559</v>
      </c>
    </row>
    <row r="28" spans="1:9" s="186" customFormat="1" ht="18" customHeight="1">
      <c r="A28" s="431" t="s">
        <v>19</v>
      </c>
      <c r="B28" s="424"/>
      <c r="C28" s="424"/>
      <c r="D28" s="328"/>
      <c r="E28" s="155">
        <v>46626</v>
      </c>
      <c r="F28" s="354"/>
      <c r="G28" s="202">
        <v>102977</v>
      </c>
    </row>
    <row r="29" spans="1:9" s="186" customFormat="1" ht="18" customHeight="1">
      <c r="A29" s="424" t="s">
        <v>56</v>
      </c>
      <c r="B29" s="424"/>
      <c r="C29" s="424"/>
      <c r="D29" s="328"/>
      <c r="E29" s="155">
        <v>5326</v>
      </c>
      <c r="F29" s="354"/>
      <c r="G29" s="202">
        <v>6304</v>
      </c>
    </row>
    <row r="30" spans="1:9" s="186" customFormat="1" ht="18" customHeight="1">
      <c r="A30" s="313"/>
      <c r="B30" s="248"/>
      <c r="C30" s="334"/>
      <c r="D30" s="328"/>
      <c r="E30" s="351">
        <f>SUM(E24:E29)</f>
        <v>530676</v>
      </c>
      <c r="F30" s="354"/>
      <c r="G30" s="352">
        <f>SUM(G24:G29)</f>
        <v>476762</v>
      </c>
    </row>
    <row r="31" spans="1:9" s="186" customFormat="1" ht="5.0999999999999996" customHeight="1">
      <c r="A31" s="350"/>
      <c r="B31" s="248"/>
      <c r="C31" s="248"/>
      <c r="D31" s="328"/>
      <c r="E31" s="355"/>
      <c r="F31" s="354"/>
      <c r="G31" s="275"/>
    </row>
    <row r="32" spans="1:9" s="188" customFormat="1" ht="18.75" customHeight="1" thickBot="1">
      <c r="A32" s="180" t="s">
        <v>153</v>
      </c>
      <c r="E32" s="356">
        <f>E30+E21</f>
        <v>854918</v>
      </c>
      <c r="F32" s="282"/>
      <c r="G32" s="357">
        <f>G30+G21</f>
        <v>801880</v>
      </c>
    </row>
    <row r="33" spans="1:12" s="188" customFormat="1" ht="5.0999999999999996" customHeight="1">
      <c r="A33" s="287"/>
      <c r="E33" s="260"/>
      <c r="F33" s="282"/>
      <c r="G33" s="282"/>
    </row>
    <row r="34" spans="1:12" s="179" customFormat="1" ht="18.75" customHeight="1">
      <c r="A34" s="180" t="s">
        <v>21</v>
      </c>
      <c r="C34" s="188"/>
      <c r="D34" s="188"/>
      <c r="E34" s="260"/>
      <c r="F34" s="282"/>
      <c r="G34" s="282"/>
    </row>
    <row r="35" spans="1:12" s="179" customFormat="1" ht="7.5" customHeight="1">
      <c r="A35" s="180"/>
      <c r="C35" s="188"/>
      <c r="D35" s="188"/>
      <c r="E35" s="260"/>
      <c r="F35" s="282"/>
      <c r="G35" s="282"/>
    </row>
    <row r="36" spans="1:12" s="179" customFormat="1" ht="18" customHeight="1">
      <c r="A36" s="180" t="s">
        <v>209</v>
      </c>
      <c r="C36" s="188"/>
      <c r="D36" s="188"/>
      <c r="E36" s="260"/>
      <c r="F36" s="282"/>
      <c r="G36" s="282"/>
    </row>
    <row r="37" spans="1:12" s="179" customFormat="1" ht="18" customHeight="1">
      <c r="A37" s="424" t="s">
        <v>22</v>
      </c>
      <c r="B37" s="424"/>
      <c r="C37" s="424"/>
      <c r="D37" s="188"/>
      <c r="E37" s="288">
        <v>106978</v>
      </c>
      <c r="F37" s="282"/>
      <c r="G37" s="284">
        <v>106978</v>
      </c>
    </row>
    <row r="38" spans="1:12" s="179" customFormat="1" ht="18" customHeight="1">
      <c r="A38" s="424" t="s">
        <v>23</v>
      </c>
      <c r="B38" s="424"/>
      <c r="C38" s="424"/>
      <c r="D38" s="188"/>
      <c r="E38" s="260">
        <f>SUM(E39:E41)</f>
        <v>330701</v>
      </c>
      <c r="F38" s="282"/>
      <c r="G38" s="263">
        <f>SUM(G39:G41)</f>
        <v>314866</v>
      </c>
    </row>
    <row r="39" spans="1:12" s="179" customFormat="1" ht="18" hidden="1" customHeight="1">
      <c r="A39" s="424" t="s">
        <v>24</v>
      </c>
      <c r="B39" s="424"/>
      <c r="C39" s="424"/>
      <c r="D39" s="188"/>
      <c r="E39" s="288">
        <v>22447</v>
      </c>
      <c r="F39" s="282"/>
      <c r="G39" s="284">
        <v>22447</v>
      </c>
    </row>
    <row r="40" spans="1:12" s="179" customFormat="1" ht="18" hidden="1" customHeight="1">
      <c r="A40" s="424" t="s">
        <v>71</v>
      </c>
      <c r="B40" s="424"/>
      <c r="C40" s="424"/>
      <c r="D40" s="188"/>
      <c r="E40" s="288">
        <v>-3534</v>
      </c>
      <c r="F40" s="282"/>
      <c r="G40" s="284">
        <v>-3885</v>
      </c>
    </row>
    <row r="41" spans="1:12" s="179" customFormat="1" ht="18" hidden="1" customHeight="1">
      <c r="A41" s="424" t="s">
        <v>66</v>
      </c>
      <c r="B41" s="424"/>
      <c r="C41" s="424"/>
      <c r="D41" s="188"/>
      <c r="E41" s="288">
        <v>311788</v>
      </c>
      <c r="F41" s="282"/>
      <c r="G41" s="284">
        <v>296304</v>
      </c>
      <c r="K41" s="340">
        <f>III!I34</f>
        <v>312936</v>
      </c>
      <c r="L41" s="340">
        <f>G41-K41</f>
        <v>-16632</v>
      </c>
    </row>
    <row r="42" spans="1:12" s="179" customFormat="1" ht="18" customHeight="1">
      <c r="A42" s="432" t="s">
        <v>154</v>
      </c>
      <c r="B42" s="432"/>
      <c r="C42" s="432"/>
      <c r="D42" s="188"/>
      <c r="E42" s="358">
        <f>E38+E37</f>
        <v>437679</v>
      </c>
      <c r="F42" s="282"/>
      <c r="G42" s="359">
        <f>G38+G37</f>
        <v>421844</v>
      </c>
      <c r="K42" s="340">
        <f>E41-III!I26</f>
        <v>0</v>
      </c>
    </row>
    <row r="43" spans="1:12" s="179" customFormat="1" ht="18" customHeight="1">
      <c r="A43" s="180" t="s">
        <v>82</v>
      </c>
      <c r="C43" s="188"/>
      <c r="D43" s="188"/>
      <c r="E43" s="288">
        <v>15744</v>
      </c>
      <c r="F43" s="282"/>
      <c r="G43" s="284">
        <v>15629</v>
      </c>
    </row>
    <row r="44" spans="1:12" s="179" customFormat="1" ht="18" customHeight="1">
      <c r="A44" s="179" t="s">
        <v>25</v>
      </c>
      <c r="C44" s="188"/>
      <c r="D44" s="188"/>
      <c r="E44" s="351">
        <f>SUM(E42:E43)</f>
        <v>453423</v>
      </c>
      <c r="F44" s="282"/>
      <c r="G44" s="360">
        <f>SUM(G42:G43)</f>
        <v>437473</v>
      </c>
    </row>
    <row r="45" spans="1:12" s="179" customFormat="1" ht="15" customHeight="1">
      <c r="A45" s="361"/>
      <c r="B45" s="188"/>
      <c r="C45" s="188"/>
      <c r="D45" s="188"/>
      <c r="E45" s="260"/>
      <c r="F45" s="282"/>
      <c r="G45" s="284"/>
    </row>
    <row r="46" spans="1:12" s="179" customFormat="1" ht="18" customHeight="1">
      <c r="A46" s="180" t="s">
        <v>26</v>
      </c>
      <c r="B46" s="188"/>
      <c r="D46" s="188"/>
      <c r="E46" s="260"/>
      <c r="F46" s="282"/>
      <c r="G46" s="284"/>
    </row>
    <row r="47" spans="1:12" s="179" customFormat="1" ht="18" customHeight="1">
      <c r="A47" s="188" t="s">
        <v>81</v>
      </c>
      <c r="D47" s="188"/>
      <c r="E47" s="288">
        <v>3429</v>
      </c>
      <c r="F47" s="282"/>
      <c r="G47" s="284">
        <v>3175</v>
      </c>
    </row>
    <row r="48" spans="1:12" s="179" customFormat="1" ht="18" customHeight="1">
      <c r="A48" s="424" t="s">
        <v>27</v>
      </c>
      <c r="B48" s="424"/>
      <c r="C48" s="424"/>
      <c r="D48" s="188"/>
      <c r="E48" s="288">
        <v>55</v>
      </c>
      <c r="F48" s="282"/>
      <c r="G48" s="284">
        <v>59</v>
      </c>
    </row>
    <row r="49" spans="1:122" s="179" customFormat="1" ht="18" customHeight="1">
      <c r="A49" s="424" t="s">
        <v>28</v>
      </c>
      <c r="B49" s="424"/>
      <c r="C49" s="424"/>
      <c r="D49" s="188"/>
      <c r="E49" s="288">
        <v>1530</v>
      </c>
      <c r="F49" s="282"/>
      <c r="G49" s="284">
        <v>1530</v>
      </c>
    </row>
    <row r="50" spans="1:122" s="179" customFormat="1" ht="18" customHeight="1">
      <c r="A50" s="361"/>
      <c r="B50" s="188"/>
      <c r="C50" s="188"/>
      <c r="D50" s="188"/>
      <c r="E50" s="351">
        <f>SUM(E47:E49)</f>
        <v>5014</v>
      </c>
      <c r="F50" s="282"/>
      <c r="G50" s="360">
        <f>SUM(G47:G49)</f>
        <v>4764</v>
      </c>
    </row>
    <row r="51" spans="1:122" s="179" customFormat="1" ht="5.25" customHeight="1">
      <c r="A51" s="361"/>
      <c r="B51" s="188"/>
      <c r="C51" s="188"/>
      <c r="D51" s="188"/>
      <c r="E51" s="260"/>
      <c r="F51" s="282"/>
      <c r="G51" s="282"/>
    </row>
    <row r="52" spans="1:122" s="179" customFormat="1" ht="18" customHeight="1">
      <c r="A52" s="180" t="s">
        <v>30</v>
      </c>
      <c r="C52" s="188"/>
      <c r="D52" s="188"/>
      <c r="E52" s="260"/>
      <c r="F52" s="282"/>
      <c r="G52" s="282"/>
    </row>
    <row r="53" spans="1:122" s="179" customFormat="1" ht="18" customHeight="1">
      <c r="A53" s="424" t="s">
        <v>31</v>
      </c>
      <c r="B53" s="424"/>
      <c r="C53" s="424"/>
      <c r="D53" s="188"/>
      <c r="E53" s="288">
        <v>357966</v>
      </c>
      <c r="F53" s="282"/>
      <c r="G53" s="284">
        <v>325020</v>
      </c>
    </row>
    <row r="54" spans="1:122" s="179" customFormat="1" ht="18" customHeight="1">
      <c r="A54" s="424" t="s">
        <v>86</v>
      </c>
      <c r="B54" s="424"/>
      <c r="C54" s="424"/>
      <c r="D54" s="188"/>
      <c r="E54" s="288">
        <v>31</v>
      </c>
      <c r="F54" s="282"/>
      <c r="G54" s="284">
        <v>31</v>
      </c>
    </row>
    <row r="55" spans="1:122" s="179" customFormat="1" ht="18" customHeight="1">
      <c r="A55" s="424" t="s">
        <v>54</v>
      </c>
      <c r="B55" s="424"/>
      <c r="C55" s="424"/>
      <c r="D55" s="188"/>
      <c r="E55" s="288">
        <v>97</v>
      </c>
      <c r="F55" s="282"/>
      <c r="G55" s="284">
        <v>97</v>
      </c>
    </row>
    <row r="56" spans="1:122" s="179" customFormat="1" ht="18" customHeight="1">
      <c r="A56" s="424" t="s">
        <v>32</v>
      </c>
      <c r="B56" s="424"/>
      <c r="C56" s="424"/>
      <c r="D56" s="188"/>
      <c r="E56" s="288">
        <v>33069</v>
      </c>
      <c r="F56" s="282"/>
      <c r="G56" s="284">
        <v>33067</v>
      </c>
    </row>
    <row r="57" spans="1:122" s="179" customFormat="1" ht="18" customHeight="1">
      <c r="A57" s="431" t="s">
        <v>305</v>
      </c>
      <c r="B57" s="424"/>
      <c r="C57" s="424"/>
      <c r="D57" s="188"/>
      <c r="E57" s="288">
        <v>5318</v>
      </c>
      <c r="F57" s="282"/>
      <c r="G57" s="284">
        <v>1428</v>
      </c>
    </row>
    <row r="58" spans="1:122" s="179" customFormat="1" ht="18" customHeight="1">
      <c r="A58" s="287"/>
      <c r="B58" s="186"/>
      <c r="C58" s="186"/>
      <c r="D58" s="186"/>
      <c r="E58" s="362">
        <f>SUM(E53:E57)</f>
        <v>396481</v>
      </c>
      <c r="F58" s="321"/>
      <c r="G58" s="360">
        <f>SUM(G53:G57)</f>
        <v>359643</v>
      </c>
    </row>
    <row r="59" spans="1:122" s="179" customFormat="1" ht="5.0999999999999996" customHeight="1">
      <c r="A59" s="350"/>
      <c r="B59" s="186"/>
      <c r="C59" s="186"/>
      <c r="D59" s="186"/>
      <c r="E59" s="260"/>
      <c r="F59" s="321"/>
      <c r="G59" s="321"/>
    </row>
    <row r="60" spans="1:122" s="179" customFormat="1" ht="18" customHeight="1">
      <c r="A60" s="180" t="s">
        <v>33</v>
      </c>
      <c r="C60" s="188"/>
      <c r="D60" s="188"/>
      <c r="E60" s="280">
        <f>E58+E50</f>
        <v>401495</v>
      </c>
      <c r="F60" s="282"/>
      <c r="G60" s="363">
        <f>G58+G50</f>
        <v>364407</v>
      </c>
    </row>
    <row r="61" spans="1:122" s="179" customFormat="1" ht="8.25" customHeight="1">
      <c r="A61" s="269"/>
      <c r="C61" s="188"/>
      <c r="D61" s="188"/>
      <c r="E61" s="260"/>
      <c r="F61" s="282"/>
      <c r="G61" s="282"/>
      <c r="H61" s="364"/>
      <c r="I61" s="364"/>
      <c r="J61" s="364"/>
      <c r="K61" s="364"/>
      <c r="L61" s="364"/>
      <c r="M61" s="364"/>
      <c r="N61" s="364"/>
      <c r="O61" s="364"/>
      <c r="P61" s="364"/>
    </row>
    <row r="62" spans="1:122" s="179" customFormat="1" ht="18" customHeight="1" thickBot="1">
      <c r="A62" s="180" t="s">
        <v>155</v>
      </c>
      <c r="C62" s="188"/>
      <c r="D62" s="188"/>
      <c r="E62" s="356">
        <f>E60+E44</f>
        <v>854918</v>
      </c>
      <c r="F62" s="282"/>
      <c r="G62" s="365">
        <f>G60+G44</f>
        <v>801880</v>
      </c>
      <c r="H62" s="364"/>
      <c r="I62" s="364"/>
      <c r="J62" s="364"/>
      <c r="K62" s="364"/>
      <c r="L62" s="364"/>
      <c r="M62" s="364"/>
      <c r="N62" s="364"/>
      <c r="O62" s="364"/>
      <c r="P62" s="364"/>
    </row>
    <row r="63" spans="1:122" s="179" customFormat="1" ht="9" customHeight="1">
      <c r="A63" s="287"/>
      <c r="B63" s="188"/>
      <c r="C63" s="188"/>
      <c r="D63" s="188"/>
      <c r="E63" s="217"/>
      <c r="F63" s="188"/>
      <c r="G63" s="188"/>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c r="BH63" s="364"/>
      <c r="BI63" s="364"/>
      <c r="BJ63" s="364"/>
      <c r="BK63" s="364"/>
      <c r="BL63" s="364"/>
      <c r="BM63" s="364"/>
      <c r="BN63" s="364"/>
      <c r="BO63" s="364"/>
      <c r="BP63" s="364"/>
      <c r="BQ63" s="364"/>
      <c r="BR63" s="364"/>
      <c r="BS63" s="364"/>
      <c r="BT63" s="364"/>
      <c r="BU63" s="364"/>
      <c r="BV63" s="364"/>
      <c r="BW63" s="364"/>
      <c r="BX63" s="364"/>
      <c r="BY63" s="364"/>
      <c r="BZ63" s="364"/>
      <c r="CA63" s="364"/>
      <c r="CB63" s="364"/>
      <c r="CC63" s="364"/>
      <c r="CD63" s="364"/>
      <c r="CE63" s="364"/>
      <c r="CF63" s="364"/>
      <c r="CG63" s="364"/>
      <c r="CH63" s="364"/>
      <c r="CI63" s="364"/>
      <c r="CJ63" s="364"/>
      <c r="CK63" s="364"/>
      <c r="CL63" s="364"/>
      <c r="CM63" s="364"/>
      <c r="CN63" s="364"/>
      <c r="CO63" s="364"/>
      <c r="CP63" s="364"/>
      <c r="CQ63" s="364"/>
      <c r="CR63" s="364"/>
      <c r="CS63" s="364"/>
      <c r="CT63" s="364"/>
      <c r="CU63" s="364"/>
      <c r="CV63" s="364"/>
      <c r="CW63" s="364"/>
      <c r="CX63" s="364"/>
      <c r="CY63" s="364"/>
      <c r="CZ63" s="364"/>
      <c r="DA63" s="364"/>
      <c r="DB63" s="364"/>
      <c r="DC63" s="364"/>
      <c r="DD63" s="364"/>
      <c r="DE63" s="364"/>
      <c r="DF63" s="364"/>
      <c r="DG63" s="364"/>
      <c r="DH63" s="364"/>
      <c r="DI63" s="364"/>
      <c r="DJ63" s="364"/>
      <c r="DK63" s="364"/>
      <c r="DL63" s="364"/>
      <c r="DM63" s="364"/>
      <c r="DN63" s="364"/>
      <c r="DO63" s="364"/>
      <c r="DP63" s="364"/>
      <c r="DQ63" s="364"/>
      <c r="DR63" s="364"/>
    </row>
    <row r="64" spans="1:122" s="364" customFormat="1" ht="18" customHeight="1">
      <c r="A64" s="180" t="s">
        <v>211</v>
      </c>
      <c r="C64" s="188"/>
      <c r="D64" s="188"/>
      <c r="E64" s="217"/>
      <c r="F64" s="188"/>
      <c r="G64" s="188"/>
      <c r="K64" s="364">
        <f>E62-E32</f>
        <v>0</v>
      </c>
      <c r="L64" s="364">
        <f>G62-G32</f>
        <v>0</v>
      </c>
    </row>
    <row r="65" spans="1:8" s="364" customFormat="1" ht="18" customHeight="1" thickBot="1">
      <c r="A65" s="180" t="s">
        <v>210</v>
      </c>
      <c r="C65" s="188"/>
      <c r="D65" s="188"/>
      <c r="E65" s="366">
        <f>E42/E37</f>
        <v>4.0912991456187253</v>
      </c>
      <c r="F65" s="188"/>
      <c r="G65" s="367">
        <f>G42/G37</f>
        <v>3.9432780571706334</v>
      </c>
    </row>
    <row r="66" spans="1:8" ht="6" customHeight="1">
      <c r="B66" s="50"/>
      <c r="C66" s="50"/>
      <c r="D66" s="50"/>
      <c r="E66" s="51"/>
      <c r="F66" s="50"/>
      <c r="G66" s="50"/>
    </row>
    <row r="67" spans="1:8" ht="15.75" customHeight="1">
      <c r="B67" s="50"/>
      <c r="C67" s="50"/>
      <c r="D67" s="50"/>
      <c r="E67" s="51"/>
      <c r="F67" s="50"/>
      <c r="G67" s="50"/>
    </row>
    <row r="68" spans="1:8" ht="15.75" customHeight="1">
      <c r="A68" s="430" t="s">
        <v>185</v>
      </c>
      <c r="B68" s="430"/>
      <c r="C68" s="430"/>
      <c r="D68" s="430"/>
      <c r="E68" s="430"/>
      <c r="F68" s="430"/>
      <c r="G68" s="430"/>
      <c r="H68" s="430"/>
    </row>
    <row r="69" spans="1:8" ht="15.75" customHeight="1">
      <c r="A69" s="430"/>
      <c r="B69" s="430"/>
      <c r="C69" s="430"/>
      <c r="D69" s="430"/>
      <c r="E69" s="430"/>
      <c r="F69" s="430"/>
      <c r="G69" s="430"/>
      <c r="H69" s="430"/>
    </row>
    <row r="70" spans="1:8" ht="15.75" customHeight="1">
      <c r="B70" s="50"/>
      <c r="C70" s="50"/>
      <c r="D70" s="50"/>
      <c r="E70" s="51"/>
      <c r="F70" s="50"/>
      <c r="G70" s="50"/>
    </row>
    <row r="71" spans="1:8" ht="15.75" customHeight="1">
      <c r="B71" s="50"/>
      <c r="C71" s="50"/>
      <c r="D71" s="50"/>
      <c r="E71" s="51"/>
      <c r="F71" s="50"/>
      <c r="G71" s="50"/>
    </row>
    <row r="72" spans="1:8" ht="15.75" customHeight="1">
      <c r="B72" s="50"/>
      <c r="C72" s="50"/>
      <c r="D72" s="50"/>
      <c r="E72" s="51"/>
      <c r="F72" s="50"/>
      <c r="G72" s="50"/>
    </row>
    <row r="73" spans="1:8" ht="15.75" customHeight="1">
      <c r="B73" s="50"/>
      <c r="C73" s="50"/>
      <c r="D73" s="50"/>
      <c r="E73" s="51"/>
      <c r="F73" s="50"/>
      <c r="G73" s="50"/>
    </row>
    <row r="74" spans="1:8" ht="15.75" customHeight="1">
      <c r="B74" s="50"/>
      <c r="C74" s="50"/>
      <c r="D74" s="50"/>
      <c r="E74" s="51"/>
      <c r="F74" s="50"/>
      <c r="G74" s="50"/>
    </row>
    <row r="75" spans="1:8" ht="15.75" customHeight="1">
      <c r="B75" s="50"/>
      <c r="C75" s="50"/>
      <c r="D75" s="50"/>
      <c r="E75" s="213"/>
      <c r="F75" s="50"/>
      <c r="G75" s="72"/>
    </row>
    <row r="76" spans="1:8" ht="15.75" customHeight="1">
      <c r="B76" s="50"/>
      <c r="C76" s="50"/>
      <c r="D76" s="50"/>
      <c r="E76" s="213"/>
      <c r="F76" s="50"/>
      <c r="G76" s="72"/>
    </row>
    <row r="77" spans="1:8" ht="15.75" customHeight="1">
      <c r="B77" s="50"/>
      <c r="C77" s="50"/>
      <c r="D77" s="50"/>
      <c r="E77" s="213"/>
      <c r="F77" s="50"/>
      <c r="G77" s="72"/>
    </row>
    <row r="78" spans="1:8" ht="15.75" customHeight="1">
      <c r="B78" s="50"/>
      <c r="C78" s="50"/>
      <c r="D78" s="50"/>
      <c r="E78" s="213"/>
      <c r="F78" s="50"/>
      <c r="G78" s="72"/>
    </row>
    <row r="79" spans="1:8" ht="15.75" customHeight="1">
      <c r="B79" s="50"/>
      <c r="C79" s="50"/>
      <c r="D79" s="50"/>
      <c r="E79" s="213"/>
      <c r="F79" s="50"/>
      <c r="G79" s="72"/>
    </row>
    <row r="80" spans="1:8" ht="15.75" customHeight="1">
      <c r="B80" s="50"/>
      <c r="C80" s="50"/>
      <c r="D80" s="50"/>
      <c r="E80" s="51"/>
      <c r="F80" s="50"/>
      <c r="G80" s="50"/>
    </row>
    <row r="81" spans="2:7" ht="15.75" customHeight="1">
      <c r="B81" s="50"/>
      <c r="C81" s="50"/>
      <c r="D81" s="50"/>
      <c r="E81" s="51"/>
      <c r="F81" s="50"/>
      <c r="G81" s="50"/>
    </row>
    <row r="82" spans="2:7" ht="15.75" customHeight="1">
      <c r="B82" s="50"/>
      <c r="C82" s="50"/>
      <c r="D82" s="50"/>
      <c r="E82" s="51"/>
      <c r="F82" s="50"/>
      <c r="G82" s="50"/>
    </row>
    <row r="83" spans="2:7" ht="15.75" customHeight="1">
      <c r="B83" s="50"/>
      <c r="C83" s="50"/>
      <c r="D83" s="50"/>
      <c r="E83" s="51"/>
      <c r="F83" s="50"/>
      <c r="G83" s="50"/>
    </row>
    <row r="84" spans="2:7" ht="15.75" customHeight="1">
      <c r="B84" s="50"/>
      <c r="C84" s="50"/>
      <c r="D84" s="50"/>
      <c r="E84" s="51"/>
      <c r="F84" s="50"/>
      <c r="G84" s="50"/>
    </row>
    <row r="85" spans="2:7" ht="15.75" customHeight="1">
      <c r="B85" s="50"/>
      <c r="C85" s="50"/>
      <c r="D85" s="50"/>
      <c r="E85" s="51"/>
      <c r="F85" s="50"/>
      <c r="G85" s="50"/>
    </row>
    <row r="86" spans="2:7" ht="15.75" customHeight="1">
      <c r="B86" s="50"/>
      <c r="C86" s="50"/>
      <c r="D86" s="50"/>
      <c r="E86" s="51"/>
      <c r="F86" s="50"/>
      <c r="G86" s="50"/>
    </row>
    <row r="87" spans="2:7" ht="15.75" customHeight="1">
      <c r="B87" s="50"/>
      <c r="C87" s="50"/>
      <c r="D87" s="50"/>
      <c r="E87" s="51"/>
      <c r="F87" s="50"/>
      <c r="G87" s="50"/>
    </row>
    <row r="88" spans="2:7" ht="12.75" customHeight="1">
      <c r="B88" s="50"/>
      <c r="C88" s="50"/>
      <c r="D88" s="50"/>
      <c r="E88" s="51"/>
      <c r="F88" s="50"/>
      <c r="G88" s="50"/>
    </row>
    <row r="89" spans="2:7" ht="12.75" customHeight="1">
      <c r="B89" s="50"/>
      <c r="C89" s="50"/>
      <c r="D89" s="50"/>
      <c r="E89" s="51"/>
      <c r="F89" s="50"/>
      <c r="G89" s="50"/>
    </row>
    <row r="90" spans="2:7" ht="12.75" customHeight="1">
      <c r="B90" s="50"/>
      <c r="C90" s="50"/>
      <c r="D90" s="50"/>
      <c r="E90" s="51"/>
      <c r="F90" s="50"/>
      <c r="G90" s="50"/>
    </row>
    <row r="91" spans="2:7" ht="12.75" customHeight="1">
      <c r="B91" s="50"/>
      <c r="C91" s="50"/>
      <c r="D91" s="50"/>
      <c r="E91" s="51"/>
      <c r="F91" s="50"/>
      <c r="G91" s="50"/>
    </row>
    <row r="92" spans="2:7" ht="12.75" customHeight="1">
      <c r="B92" s="50"/>
      <c r="C92" s="50"/>
      <c r="D92" s="50"/>
      <c r="E92" s="51"/>
      <c r="F92" s="50"/>
      <c r="G92" s="50"/>
    </row>
    <row r="93" spans="2:7" ht="12.75" customHeight="1">
      <c r="B93" s="50"/>
      <c r="C93" s="50"/>
      <c r="D93" s="50"/>
      <c r="E93" s="51"/>
      <c r="F93" s="50"/>
      <c r="G93" s="50"/>
    </row>
    <row r="94" spans="2:7" ht="12.75" customHeight="1">
      <c r="B94" s="50"/>
      <c r="C94" s="50"/>
      <c r="D94" s="50"/>
      <c r="E94" s="51"/>
      <c r="F94" s="50"/>
      <c r="G94" s="50"/>
    </row>
    <row r="95" spans="2:7" ht="12.75" customHeight="1">
      <c r="B95" s="50"/>
      <c r="C95" s="50"/>
      <c r="D95" s="50"/>
      <c r="E95" s="51"/>
      <c r="F95" s="50"/>
      <c r="G95" s="50"/>
    </row>
    <row r="96" spans="2:7" ht="12.75" customHeight="1">
      <c r="B96" s="50"/>
      <c r="C96" s="50"/>
      <c r="D96" s="50"/>
      <c r="E96" s="51"/>
      <c r="F96" s="50"/>
      <c r="G96" s="50"/>
    </row>
    <row r="97" spans="2:7" ht="12.75" customHeight="1">
      <c r="B97" s="50"/>
      <c r="C97" s="50"/>
      <c r="D97" s="50"/>
      <c r="E97" s="51"/>
      <c r="F97" s="50"/>
      <c r="G97" s="50"/>
    </row>
    <row r="98" spans="2:7" ht="12.75" customHeight="1">
      <c r="B98" s="50"/>
      <c r="C98" s="50"/>
      <c r="D98" s="50"/>
      <c r="E98" s="51"/>
      <c r="F98" s="50"/>
      <c r="G98" s="50"/>
    </row>
    <row r="99" spans="2:7" ht="12.75" customHeight="1">
      <c r="B99" s="50"/>
      <c r="C99" s="50"/>
      <c r="D99" s="50"/>
      <c r="E99" s="51"/>
      <c r="F99" s="50"/>
      <c r="G99" s="50"/>
    </row>
    <row r="100" spans="2:7" ht="12.75" customHeight="1">
      <c r="B100" s="50"/>
      <c r="C100" s="50"/>
      <c r="D100" s="50"/>
      <c r="E100" s="51"/>
      <c r="F100" s="50"/>
      <c r="G100" s="50"/>
    </row>
    <row r="101" spans="2:7" ht="12.75" customHeight="1">
      <c r="B101" s="50"/>
      <c r="C101" s="50"/>
      <c r="D101" s="50"/>
      <c r="E101" s="51"/>
      <c r="F101" s="50"/>
      <c r="G101" s="50"/>
    </row>
    <row r="102" spans="2:7" ht="12.75" customHeight="1">
      <c r="B102" s="50"/>
      <c r="C102" s="50"/>
      <c r="D102" s="50"/>
      <c r="E102" s="51"/>
      <c r="F102" s="50"/>
      <c r="G102" s="50"/>
    </row>
    <row r="103" spans="2:7" ht="12.75" customHeight="1">
      <c r="B103" s="50"/>
      <c r="C103" s="50"/>
      <c r="D103" s="50"/>
      <c r="E103" s="51"/>
      <c r="F103" s="50"/>
      <c r="G103" s="50"/>
    </row>
    <row r="104" spans="2:7" ht="12.75" customHeight="1">
      <c r="B104" s="50"/>
      <c r="C104" s="50"/>
      <c r="D104" s="50"/>
      <c r="E104" s="51"/>
      <c r="F104" s="50"/>
      <c r="G104" s="50"/>
    </row>
    <row r="105" spans="2:7" ht="12.75" customHeight="1">
      <c r="B105" s="50"/>
      <c r="C105" s="50"/>
      <c r="D105" s="50"/>
      <c r="E105" s="51"/>
      <c r="F105" s="50"/>
      <c r="G105" s="50"/>
    </row>
    <row r="106" spans="2:7" ht="12.75" customHeight="1">
      <c r="B106" s="50"/>
      <c r="C106" s="50"/>
      <c r="D106" s="50"/>
      <c r="E106" s="51"/>
      <c r="F106" s="50"/>
      <c r="G106" s="50"/>
    </row>
    <row r="107" spans="2:7" ht="12.75" customHeight="1"/>
    <row r="108" spans="2:7" ht="12.75" customHeight="1"/>
    <row r="109" spans="2:7" ht="12.75" customHeight="1"/>
    <row r="110" spans="2:7" ht="12.75" customHeight="1"/>
    <row r="111" spans="2:7" ht="12.75" customHeight="1"/>
    <row r="112" spans="2:7"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sheetData>
  <mergeCells count="30">
    <mergeCell ref="A1:H1"/>
    <mergeCell ref="A2:H2"/>
    <mergeCell ref="A3:H3"/>
    <mergeCell ref="A14:C14"/>
    <mergeCell ref="A16:C16"/>
    <mergeCell ref="A17:C17"/>
    <mergeCell ref="A27:C27"/>
    <mergeCell ref="A28:C28"/>
    <mergeCell ref="A15:C15"/>
    <mergeCell ref="A18:C18"/>
    <mergeCell ref="A19:C19"/>
    <mergeCell ref="A20:C20"/>
    <mergeCell ref="A24:C24"/>
    <mergeCell ref="A25:C25"/>
    <mergeCell ref="A26:C26"/>
    <mergeCell ref="A41:C41"/>
    <mergeCell ref="A42:C42"/>
    <mergeCell ref="A29:C29"/>
    <mergeCell ref="A37:C37"/>
    <mergeCell ref="A38:C38"/>
    <mergeCell ref="A39:C39"/>
    <mergeCell ref="A40:C40"/>
    <mergeCell ref="A48:C48"/>
    <mergeCell ref="A49:C49"/>
    <mergeCell ref="A53:C53"/>
    <mergeCell ref="A54:C54"/>
    <mergeCell ref="A68:H69"/>
    <mergeCell ref="A55:C55"/>
    <mergeCell ref="A56:C56"/>
    <mergeCell ref="A57:C57"/>
  </mergeCells>
  <phoneticPr fontId="0" type="noConversion"/>
  <pageMargins left="0.75" right="0.5" top="0.5" bottom="0.3" header="0.5" footer="0.38"/>
  <pageSetup paperSize="9" scale="79" firstPageNumber="3" orientation="portrait" blackAndWhite="1" useFirstPageNumber="1"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dimension ref="A1:P40"/>
  <sheetViews>
    <sheetView view="pageBreakPreview" zoomScale="75" workbookViewId="0">
      <selection activeCell="E47" sqref="E47"/>
    </sheetView>
  </sheetViews>
  <sheetFormatPr defaultRowHeight="15.75"/>
  <cols>
    <col min="1" max="1" width="4" style="38" customWidth="1"/>
    <col min="2" max="2" width="25.75" style="38" customWidth="1"/>
    <col min="3" max="3" width="11.625" style="38" customWidth="1"/>
    <col min="4" max="4" width="0.75" style="38" customWidth="1"/>
    <col min="5" max="5" width="11.625" style="38" customWidth="1"/>
    <col min="6" max="6" width="1.125" style="38" customWidth="1"/>
    <col min="7" max="7" width="11.625" style="38" customWidth="1"/>
    <col min="8" max="8" width="1.375" style="38" customWidth="1"/>
    <col min="9" max="9" width="13.25" style="38" customWidth="1"/>
    <col min="10" max="10" width="0.75" style="38" customWidth="1"/>
    <col min="11" max="11" width="11.625" style="38" customWidth="1"/>
    <col min="12" max="12" width="0.875" style="38" customWidth="1"/>
    <col min="13" max="13" width="11.625" style="38" customWidth="1"/>
    <col min="14" max="14" width="0.875" style="38" customWidth="1"/>
    <col min="15" max="15" width="11.625" style="38" customWidth="1"/>
    <col min="16" max="16384" width="9" style="38"/>
  </cols>
  <sheetData>
    <row r="1" spans="1:15">
      <c r="A1" s="436"/>
      <c r="B1" s="436"/>
      <c r="C1" s="436"/>
      <c r="D1" s="436"/>
      <c r="E1" s="436"/>
      <c r="F1" s="436"/>
      <c r="G1" s="436"/>
      <c r="H1" s="436"/>
      <c r="I1" s="436"/>
      <c r="J1" s="436"/>
      <c r="K1" s="436"/>
      <c r="L1" s="436"/>
      <c r="M1" s="436"/>
      <c r="N1" s="436"/>
      <c r="O1" s="436"/>
    </row>
    <row r="2" spans="1:15">
      <c r="A2" s="436"/>
      <c r="B2" s="436"/>
      <c r="C2" s="436"/>
      <c r="D2" s="436"/>
      <c r="E2" s="436"/>
      <c r="F2" s="436"/>
      <c r="G2" s="436"/>
      <c r="H2" s="436"/>
      <c r="I2" s="436"/>
      <c r="J2" s="436"/>
      <c r="K2" s="436"/>
      <c r="L2" s="436"/>
      <c r="M2" s="436"/>
      <c r="N2" s="436"/>
      <c r="O2" s="436"/>
    </row>
    <row r="3" spans="1:15">
      <c r="A3" s="436"/>
      <c r="B3" s="436"/>
      <c r="C3" s="436"/>
      <c r="D3" s="436"/>
      <c r="E3" s="436"/>
      <c r="F3" s="436"/>
      <c r="G3" s="436"/>
      <c r="H3" s="436"/>
      <c r="I3" s="436"/>
      <c r="J3" s="436"/>
      <c r="K3" s="436"/>
      <c r="L3" s="436"/>
      <c r="M3" s="436"/>
      <c r="N3" s="436"/>
      <c r="O3" s="436"/>
    </row>
    <row r="4" spans="1:15">
      <c r="A4" s="178" t="str">
        <f>+I!A4</f>
        <v>Pharmaniaga Berhad (467709-M)</v>
      </c>
    </row>
    <row r="6" spans="1:15">
      <c r="A6" s="24" t="s">
        <v>212</v>
      </c>
      <c r="C6" s="74"/>
      <c r="D6" s="74"/>
      <c r="E6" s="74"/>
      <c r="F6" s="74"/>
      <c r="G6" s="74"/>
      <c r="H6" s="74"/>
      <c r="I6" s="74"/>
      <c r="J6" s="74"/>
      <c r="K6" s="74"/>
      <c r="L6" s="149"/>
      <c r="M6" s="74"/>
      <c r="N6" s="179"/>
      <c r="O6" s="74"/>
    </row>
    <row r="7" spans="1:15">
      <c r="A7" s="24"/>
      <c r="C7" s="74"/>
      <c r="D7" s="74"/>
      <c r="E7" s="74"/>
      <c r="F7" s="74"/>
      <c r="G7" s="74"/>
      <c r="H7" s="74"/>
      <c r="I7" s="74"/>
      <c r="J7" s="74"/>
      <c r="K7" s="74"/>
      <c r="L7" s="149"/>
      <c r="M7" s="74"/>
      <c r="N7" s="179"/>
      <c r="O7" s="74"/>
    </row>
    <row r="8" spans="1:15">
      <c r="A8" s="24"/>
      <c r="C8" s="74"/>
      <c r="D8" s="74"/>
      <c r="E8" s="74"/>
      <c r="F8" s="74"/>
      <c r="G8" s="74"/>
      <c r="H8" s="74"/>
      <c r="I8" s="74"/>
      <c r="J8" s="74"/>
      <c r="K8" s="74"/>
      <c r="L8" s="149"/>
      <c r="M8" s="74"/>
      <c r="N8" s="179"/>
      <c r="O8" s="74"/>
    </row>
    <row r="9" spans="1:15">
      <c r="A9" s="24"/>
      <c r="C9" s="74"/>
      <c r="D9" s="74"/>
      <c r="E9" s="74"/>
      <c r="F9" s="74"/>
      <c r="G9" s="74"/>
      <c r="H9" s="74"/>
      <c r="I9" s="74"/>
      <c r="J9" s="74"/>
      <c r="K9" s="74"/>
      <c r="L9" s="149"/>
      <c r="M9" s="74"/>
      <c r="N9" s="179"/>
      <c r="O9" s="74"/>
    </row>
    <row r="10" spans="1:15">
      <c r="A10" s="24"/>
      <c r="C10" s="74"/>
      <c r="D10" s="74"/>
      <c r="E10" s="74"/>
      <c r="F10" s="74"/>
      <c r="G10" s="74"/>
      <c r="H10" s="74"/>
      <c r="I10" s="74"/>
      <c r="J10" s="74"/>
      <c r="K10" s="74"/>
      <c r="L10" s="149"/>
      <c r="M10" s="74"/>
      <c r="N10" s="179"/>
      <c r="O10" s="74"/>
    </row>
    <row r="11" spans="1:15">
      <c r="A11" s="24"/>
      <c r="C11" s="74"/>
      <c r="D11" s="74"/>
      <c r="E11" s="74"/>
      <c r="F11" s="74"/>
      <c r="G11" s="74"/>
      <c r="H11" s="74"/>
      <c r="I11" s="74"/>
      <c r="J11" s="74"/>
      <c r="K11" s="74"/>
      <c r="L11" s="149"/>
      <c r="M11" s="74"/>
      <c r="N11" s="179"/>
      <c r="O11" s="74"/>
    </row>
    <row r="12" spans="1:15" ht="5.0999999999999996" customHeight="1">
      <c r="A12" s="24"/>
      <c r="C12" s="74"/>
      <c r="D12" s="74"/>
      <c r="E12" s="74"/>
      <c r="F12" s="74"/>
      <c r="G12" s="74"/>
      <c r="H12" s="74"/>
      <c r="I12" s="74"/>
      <c r="J12" s="74"/>
      <c r="K12" s="74"/>
      <c r="L12" s="149"/>
      <c r="M12" s="74"/>
      <c r="N12" s="179"/>
      <c r="O12" s="74"/>
    </row>
    <row r="13" spans="1:15" s="179" customFormat="1" ht="30" customHeight="1">
      <c r="A13" s="180"/>
      <c r="C13" s="437" t="s">
        <v>210</v>
      </c>
      <c r="D13" s="437"/>
      <c r="E13" s="437"/>
      <c r="F13" s="437"/>
      <c r="G13" s="437"/>
      <c r="H13" s="437"/>
      <c r="I13" s="437"/>
      <c r="J13" s="437"/>
      <c r="K13" s="437"/>
      <c r="L13" s="181"/>
    </row>
    <row r="14" spans="1:15" ht="5.0999999999999996" customHeight="1">
      <c r="A14" s="24"/>
      <c r="C14" s="74"/>
      <c r="D14" s="74"/>
      <c r="E14" s="31"/>
      <c r="F14" s="31"/>
      <c r="G14" s="31"/>
      <c r="H14" s="74"/>
      <c r="J14" s="74"/>
      <c r="K14" s="74"/>
      <c r="L14" s="149"/>
    </row>
    <row r="15" spans="1:15" s="179" customFormat="1" ht="5.0999999999999996" customHeight="1">
      <c r="A15" s="152"/>
      <c r="B15" s="152"/>
      <c r="D15" s="182"/>
      <c r="E15" s="180"/>
      <c r="F15" s="180"/>
      <c r="G15" s="180"/>
      <c r="H15" s="180"/>
      <c r="I15" s="154"/>
      <c r="J15" s="182"/>
      <c r="K15" s="183"/>
      <c r="L15" s="182"/>
      <c r="M15" s="183"/>
      <c r="O15" s="183"/>
    </row>
    <row r="16" spans="1:15" ht="18" customHeight="1">
      <c r="A16" s="12" t="s">
        <v>309</v>
      </c>
      <c r="B16" s="74"/>
      <c r="C16" s="184" t="s">
        <v>34</v>
      </c>
      <c r="D16" s="81"/>
      <c r="E16" s="255" t="s">
        <v>312</v>
      </c>
      <c r="F16" s="184"/>
      <c r="G16" s="228" t="s">
        <v>313</v>
      </c>
      <c r="H16" s="81"/>
      <c r="I16" s="184" t="s">
        <v>186</v>
      </c>
      <c r="J16" s="81"/>
      <c r="K16" s="184"/>
      <c r="L16" s="81"/>
      <c r="M16" s="184" t="s">
        <v>84</v>
      </c>
      <c r="N16" s="229"/>
      <c r="O16" s="184" t="s">
        <v>135</v>
      </c>
    </row>
    <row r="17" spans="1:16" ht="18" customHeight="1">
      <c r="A17" s="250" t="s">
        <v>351</v>
      </c>
      <c r="B17" s="74"/>
      <c r="C17" s="184" t="s">
        <v>85</v>
      </c>
      <c r="D17" s="81"/>
      <c r="E17" s="184" t="s">
        <v>41</v>
      </c>
      <c r="F17" s="184"/>
      <c r="G17" s="228" t="s">
        <v>23</v>
      </c>
      <c r="H17" s="81"/>
      <c r="I17" s="184" t="s">
        <v>133</v>
      </c>
      <c r="J17" s="81"/>
      <c r="K17" s="184" t="s">
        <v>135</v>
      </c>
      <c r="L17" s="81"/>
      <c r="M17" s="184" t="s">
        <v>52</v>
      </c>
      <c r="N17" s="229"/>
      <c r="O17" s="184" t="s">
        <v>35</v>
      </c>
    </row>
    <row r="18" spans="1:16" ht="5.0999999999999996" customHeight="1" thickBot="1">
      <c r="A18" s="80"/>
      <c r="B18" s="80"/>
      <c r="C18" s="220"/>
      <c r="D18" s="78"/>
      <c r="E18" s="220"/>
      <c r="F18" s="220"/>
      <c r="G18" s="251"/>
      <c r="H18" s="78"/>
      <c r="I18" s="252"/>
      <c r="J18" s="78"/>
      <c r="K18" s="252"/>
      <c r="L18" s="78"/>
      <c r="M18" s="220"/>
      <c r="N18" s="253"/>
      <c r="O18" s="220"/>
    </row>
    <row r="19" spans="1:16" ht="15.75" customHeight="1">
      <c r="A19" s="74"/>
      <c r="B19" s="74"/>
      <c r="C19" s="184" t="s">
        <v>1</v>
      </c>
      <c r="D19" s="81"/>
      <c r="E19" s="184" t="s">
        <v>131</v>
      </c>
      <c r="F19" s="184"/>
      <c r="G19" s="184" t="s">
        <v>125</v>
      </c>
      <c r="H19" s="81"/>
      <c r="I19" s="184" t="s">
        <v>1</v>
      </c>
      <c r="J19" s="81"/>
      <c r="K19" s="184" t="s">
        <v>1</v>
      </c>
      <c r="L19" s="81"/>
      <c r="M19" s="184" t="s">
        <v>1</v>
      </c>
      <c r="N19" s="229"/>
      <c r="O19" s="184" t="s">
        <v>1</v>
      </c>
    </row>
    <row r="20" spans="1:16" s="50" customFormat="1" ht="15.75" customHeight="1">
      <c r="B20" s="149"/>
      <c r="C20" s="72"/>
      <c r="D20" s="72"/>
      <c r="E20" s="72"/>
      <c r="F20" s="72"/>
      <c r="G20" s="72"/>
      <c r="H20" s="72"/>
      <c r="I20" s="72"/>
      <c r="J20" s="72"/>
      <c r="K20" s="72"/>
      <c r="L20" s="72"/>
      <c r="M20" s="72"/>
      <c r="N20" s="72"/>
      <c r="O20" s="72"/>
    </row>
    <row r="21" spans="1:16" s="50" customFormat="1" ht="15.75" customHeight="1">
      <c r="A21" s="254" t="s">
        <v>310</v>
      </c>
      <c r="B21" s="16"/>
      <c r="C21" s="136">
        <f>C34</f>
        <v>106978</v>
      </c>
      <c r="D21" s="136"/>
      <c r="E21" s="136">
        <f>E34</f>
        <v>22447</v>
      </c>
      <c r="F21" s="136"/>
      <c r="G21" s="136">
        <v>-3885</v>
      </c>
      <c r="H21" s="136"/>
      <c r="I21" s="136">
        <v>296304</v>
      </c>
      <c r="J21" s="136"/>
      <c r="K21" s="136">
        <f>SUM(C21:J21)</f>
        <v>421844</v>
      </c>
      <c r="L21" s="136"/>
      <c r="M21" s="136">
        <v>15629</v>
      </c>
      <c r="N21" s="136"/>
      <c r="O21" s="136">
        <f>SUM(K21:M21)</f>
        <v>437473</v>
      </c>
    </row>
    <row r="22" spans="1:16" s="50" customFormat="1" ht="5.0999999999999996" customHeight="1">
      <c r="A22" s="8"/>
      <c r="B22" s="16"/>
      <c r="C22" s="136"/>
      <c r="D22" s="136"/>
      <c r="E22" s="136"/>
      <c r="F22" s="136"/>
      <c r="G22" s="136"/>
      <c r="H22" s="136"/>
      <c r="I22" s="136"/>
      <c r="J22" s="136"/>
      <c r="K22" s="136"/>
      <c r="L22" s="136"/>
      <c r="M22" s="136"/>
      <c r="N22" s="136"/>
      <c r="O22" s="136"/>
    </row>
    <row r="23" spans="1:16" s="50" customFormat="1" ht="15.75" customHeight="1">
      <c r="A23" s="8" t="s">
        <v>156</v>
      </c>
      <c r="B23" s="16"/>
      <c r="C23" s="51"/>
      <c r="D23" s="51"/>
      <c r="E23" s="51"/>
      <c r="F23" s="51"/>
      <c r="G23" s="51"/>
      <c r="H23" s="51"/>
      <c r="I23" s="51"/>
      <c r="J23" s="51"/>
      <c r="K23" s="51"/>
      <c r="L23" s="51"/>
      <c r="M23" s="51"/>
      <c r="N23" s="51"/>
      <c r="O23" s="51"/>
      <c r="P23" s="72">
        <f>O24-I!G74</f>
        <v>0</v>
      </c>
    </row>
    <row r="24" spans="1:16" s="50" customFormat="1" ht="15.75" customHeight="1">
      <c r="A24" s="8"/>
      <c r="B24" s="19" t="s">
        <v>157</v>
      </c>
      <c r="C24" s="160">
        <v>0</v>
      </c>
      <c r="D24" s="215"/>
      <c r="E24" s="160">
        <v>0</v>
      </c>
      <c r="F24" s="14"/>
      <c r="G24" s="216">
        <f>II!E40-II!G40</f>
        <v>351</v>
      </c>
      <c r="H24" s="14"/>
      <c r="I24" s="191">
        <f>K24-G24</f>
        <v>15484</v>
      </c>
      <c r="J24" s="14"/>
      <c r="K24" s="136">
        <f>I!G72</f>
        <v>15835</v>
      </c>
      <c r="L24" s="14"/>
      <c r="M24" s="216">
        <f>I!G35</f>
        <v>115</v>
      </c>
      <c r="N24" s="217"/>
      <c r="O24" s="136">
        <f>SUM(K24:M24)</f>
        <v>15950</v>
      </c>
      <c r="P24" s="72"/>
    </row>
    <row r="25" spans="1:16" s="50" customFormat="1" ht="5.0999999999999996" customHeight="1">
      <c r="A25" s="10"/>
      <c r="B25" s="16"/>
      <c r="C25" s="136"/>
      <c r="D25" s="136"/>
      <c r="E25" s="136"/>
      <c r="F25" s="136"/>
      <c r="G25" s="136"/>
      <c r="H25" s="136"/>
      <c r="I25" s="136"/>
      <c r="J25" s="136"/>
      <c r="K25" s="136"/>
      <c r="L25" s="136"/>
      <c r="M25" s="136"/>
      <c r="N25" s="136"/>
      <c r="O25" s="136"/>
    </row>
    <row r="26" spans="1:16" s="50" customFormat="1" ht="18" customHeight="1" thickBot="1">
      <c r="A26" s="24" t="s">
        <v>101</v>
      </c>
      <c r="B26" s="149"/>
      <c r="C26" s="218">
        <f>SUM(C21:C25)</f>
        <v>106978</v>
      </c>
      <c r="D26" s="213"/>
      <c r="E26" s="218">
        <f>SUM(E21:E25)</f>
        <v>22447</v>
      </c>
      <c r="F26" s="136"/>
      <c r="G26" s="218">
        <f>SUM(G21:G25)</f>
        <v>-3534</v>
      </c>
      <c r="H26" s="136"/>
      <c r="I26" s="218">
        <f>SUM(I21:I25)</f>
        <v>311788</v>
      </c>
      <c r="J26" s="136"/>
      <c r="K26" s="218">
        <f>SUM(K21:K25)</f>
        <v>437679</v>
      </c>
      <c r="L26" s="136"/>
      <c r="M26" s="218">
        <f>SUM(M21:M25)</f>
        <v>15744</v>
      </c>
      <c r="N26" s="136"/>
      <c r="O26" s="218">
        <f>SUM(O21:O25)</f>
        <v>453423</v>
      </c>
      <c r="P26" s="72">
        <f>O26-II!E44</f>
        <v>0</v>
      </c>
    </row>
    <row r="27" spans="1:16" s="50" customFormat="1" ht="15.75" customHeight="1">
      <c r="B27" s="149"/>
      <c r="C27" s="72"/>
      <c r="D27" s="72"/>
      <c r="E27" s="72"/>
      <c r="F27" s="72"/>
      <c r="G27" s="72"/>
      <c r="H27" s="72"/>
      <c r="I27" s="72"/>
      <c r="J27" s="72"/>
      <c r="K27" s="72"/>
      <c r="L27" s="72"/>
      <c r="M27" s="72"/>
      <c r="N27" s="72"/>
      <c r="O27" s="72"/>
    </row>
    <row r="28" spans="1:16" s="50" customFormat="1" ht="15.75" customHeight="1">
      <c r="A28" s="51"/>
      <c r="C28" s="177"/>
      <c r="D28" s="177"/>
      <c r="E28" s="177"/>
      <c r="F28" s="177"/>
      <c r="G28" s="177"/>
      <c r="H28" s="147"/>
      <c r="I28" s="147"/>
      <c r="J28" s="147"/>
      <c r="K28" s="147"/>
      <c r="L28" s="147"/>
      <c r="M28" s="147"/>
      <c r="N28" s="147"/>
      <c r="O28" s="147"/>
    </row>
    <row r="29" spans="1:16" s="50" customFormat="1" ht="15.75" customHeight="1">
      <c r="A29" s="254" t="s">
        <v>311</v>
      </c>
      <c r="C29" s="177">
        <v>106978</v>
      </c>
      <c r="D29" s="177"/>
      <c r="E29" s="177">
        <v>22447</v>
      </c>
      <c r="F29" s="177"/>
      <c r="G29" s="177">
        <v>-2421</v>
      </c>
      <c r="H29" s="147"/>
      <c r="I29" s="147">
        <v>303629</v>
      </c>
      <c r="J29" s="147"/>
      <c r="K29" s="72">
        <f>SUM(C29:I29)</f>
        <v>430633</v>
      </c>
      <c r="L29" s="149"/>
      <c r="M29" s="187">
        <v>15703</v>
      </c>
      <c r="N29" s="188"/>
      <c r="O29" s="72">
        <f>SUM(K29:M29)</f>
        <v>446336</v>
      </c>
    </row>
    <row r="30" spans="1:16" s="50" customFormat="1" ht="5.0999999999999996" customHeight="1">
      <c r="A30" s="8"/>
      <c r="C30" s="177"/>
      <c r="D30" s="177"/>
      <c r="E30" s="177"/>
      <c r="F30" s="177"/>
      <c r="G30" s="177"/>
      <c r="H30" s="147"/>
      <c r="I30" s="147"/>
      <c r="J30" s="147"/>
      <c r="K30" s="72"/>
      <c r="L30" s="149"/>
      <c r="M30" s="187"/>
      <c r="N30" s="188"/>
      <c r="O30" s="72"/>
    </row>
    <row r="31" spans="1:16" s="10" customFormat="1" ht="15.75" customHeight="1">
      <c r="A31" s="8" t="s">
        <v>156</v>
      </c>
    </row>
    <row r="32" spans="1:16" s="10" customFormat="1" ht="15.75" customHeight="1">
      <c r="A32" s="8"/>
      <c r="B32" s="10" t="s">
        <v>157</v>
      </c>
      <c r="C32" s="42">
        <v>0</v>
      </c>
      <c r="D32" s="177"/>
      <c r="E32" s="42">
        <v>0</v>
      </c>
      <c r="F32" s="177"/>
      <c r="G32" s="177">
        <v>-408</v>
      </c>
      <c r="H32" s="177"/>
      <c r="I32" s="177">
        <v>9307</v>
      </c>
      <c r="J32" s="177"/>
      <c r="K32" s="72">
        <f>SUM(C32:I32)</f>
        <v>8899</v>
      </c>
      <c r="L32" s="16"/>
      <c r="M32" s="40">
        <v>2</v>
      </c>
      <c r="N32" s="186"/>
      <c r="O32" s="47">
        <f>SUM(K32:M32)</f>
        <v>8901</v>
      </c>
    </row>
    <row r="33" spans="1:16" s="50" customFormat="1" ht="5.0999999999999996" customHeight="1">
      <c r="M33" s="187"/>
    </row>
    <row r="34" spans="1:16" s="50" customFormat="1" ht="18" customHeight="1" thickBot="1">
      <c r="A34" s="38" t="s">
        <v>103</v>
      </c>
      <c r="C34" s="210">
        <f>SUM(C29:C33)</f>
        <v>106978</v>
      </c>
      <c r="E34" s="210">
        <f>SUM(E29:E33)</f>
        <v>22447</v>
      </c>
      <c r="F34" s="72"/>
      <c r="G34" s="210">
        <f>SUM(G29:G33)</f>
        <v>-2829</v>
      </c>
      <c r="I34" s="210">
        <f>SUM(I29:I33)</f>
        <v>312936</v>
      </c>
      <c r="K34" s="210">
        <f>SUM(K29:K33)</f>
        <v>439532</v>
      </c>
      <c r="M34" s="210">
        <f>SUM(M29:M33)</f>
        <v>15705</v>
      </c>
      <c r="O34" s="210">
        <f>SUM(O29:O33)</f>
        <v>455237</v>
      </c>
      <c r="P34" s="72"/>
    </row>
    <row r="35" spans="1:16" s="50" customFormat="1" ht="15.75" customHeight="1"/>
    <row r="36" spans="1:16" s="50" customFormat="1" ht="15.75" customHeight="1"/>
    <row r="37" spans="1:16" s="50" customFormat="1" ht="15.75" customHeight="1">
      <c r="I37" s="72"/>
    </row>
    <row r="38" spans="1:16" s="50" customFormat="1" ht="15.75" customHeight="1">
      <c r="A38" s="257" t="s">
        <v>314</v>
      </c>
      <c r="B38" s="256" t="s">
        <v>315</v>
      </c>
      <c r="I38" s="72"/>
    </row>
    <row r="39" spans="1:16">
      <c r="A39" s="438" t="s">
        <v>213</v>
      </c>
      <c r="B39" s="439"/>
      <c r="C39" s="439"/>
      <c r="D39" s="439"/>
      <c r="E39" s="439"/>
      <c r="F39" s="439"/>
      <c r="G39" s="439"/>
      <c r="H39" s="439"/>
      <c r="I39" s="439"/>
      <c r="J39" s="439"/>
      <c r="K39" s="439"/>
      <c r="L39" s="439"/>
      <c r="M39" s="439"/>
      <c r="N39" s="439"/>
      <c r="O39" s="439"/>
    </row>
    <row r="40" spans="1:16">
      <c r="A40" s="439"/>
      <c r="B40" s="439"/>
      <c r="C40" s="439"/>
      <c r="D40" s="439"/>
      <c r="E40" s="439"/>
      <c r="F40" s="439"/>
      <c r="G40" s="439"/>
      <c r="H40" s="439"/>
      <c r="I40" s="439"/>
      <c r="J40" s="439"/>
      <c r="K40" s="439"/>
      <c r="L40" s="439"/>
      <c r="M40" s="439"/>
      <c r="N40" s="439"/>
      <c r="O40" s="439"/>
    </row>
  </sheetData>
  <mergeCells count="5">
    <mergeCell ref="A1:O1"/>
    <mergeCell ref="C13:K13"/>
    <mergeCell ref="A39:O40"/>
    <mergeCell ref="A3:O3"/>
    <mergeCell ref="A2:O2"/>
  </mergeCells>
  <phoneticPr fontId="47" type="noConversion"/>
  <pageMargins left="0.59055118110236227" right="0.23622047244094491" top="0.51181102362204722" bottom="0.51181102362204722" header="0.51181102362204722" footer="0.51181102362204722"/>
  <pageSetup paperSize="9" scale="75" firstPageNumber="4"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dimension ref="A1:DO251"/>
  <sheetViews>
    <sheetView view="pageBreakPreview" topLeftCell="A10" zoomScale="75" zoomScaleNormal="75" workbookViewId="0">
      <selection activeCell="J28" sqref="J28"/>
    </sheetView>
  </sheetViews>
  <sheetFormatPr defaultColWidth="12" defaultRowHeight="15.75"/>
  <cols>
    <col min="1" max="1" width="5" style="175" customWidth="1"/>
    <col min="2" max="2" width="2.75" style="26" customWidth="1"/>
    <col min="3" max="3" width="48.75" style="26" customWidth="1"/>
    <col min="4" max="4" width="14.125" style="102" customWidth="1"/>
    <col min="5" max="5" width="1.25" style="26" customWidth="1"/>
    <col min="6" max="6" width="14.125" style="26" customWidth="1"/>
    <col min="7" max="7" width="1.625" style="4" customWidth="1"/>
    <col min="8" max="8" width="11.625" style="4" customWidth="1"/>
    <col min="9" max="9" width="0.625" style="4" customWidth="1"/>
    <col min="10" max="16384" width="12" style="4"/>
  </cols>
  <sheetData>
    <row r="1" spans="1:7" s="29" customFormat="1">
      <c r="A1" s="443"/>
      <c r="B1" s="444"/>
      <c r="C1" s="444"/>
      <c r="D1" s="444"/>
      <c r="E1" s="444"/>
      <c r="F1" s="444"/>
      <c r="G1" s="35"/>
    </row>
    <row r="2" spans="1:7" s="29" customFormat="1">
      <c r="A2" s="443"/>
      <c r="B2" s="444"/>
      <c r="C2" s="444"/>
      <c r="D2" s="444"/>
      <c r="E2" s="444"/>
      <c r="F2" s="444"/>
      <c r="G2" s="35"/>
    </row>
    <row r="3" spans="1:7" s="29" customFormat="1">
      <c r="A3" s="443"/>
      <c r="B3" s="444"/>
      <c r="C3" s="444"/>
      <c r="D3" s="444"/>
      <c r="E3" s="444"/>
      <c r="F3" s="444"/>
      <c r="G3" s="35"/>
    </row>
    <row r="4" spans="1:7" s="29" customFormat="1">
      <c r="A4" s="164" t="str">
        <f>+I!A4</f>
        <v>Pharmaniaga Berhad (467709-M)</v>
      </c>
      <c r="B4" s="35"/>
      <c r="C4" s="35"/>
      <c r="D4" s="34"/>
      <c r="E4" s="35"/>
      <c r="F4" s="35"/>
      <c r="G4" s="35"/>
    </row>
    <row r="5" spans="1:7" s="38" customFormat="1" ht="15.75" customHeight="1">
      <c r="A5" s="164"/>
      <c r="B5" s="50"/>
      <c r="C5" s="50"/>
      <c r="D5" s="51"/>
      <c r="E5" s="50"/>
      <c r="F5" s="50"/>
    </row>
    <row r="6" spans="1:7" s="38" customFormat="1" ht="15.75" customHeight="1">
      <c r="A6" s="435" t="s">
        <v>216</v>
      </c>
      <c r="B6" s="435"/>
      <c r="C6" s="435"/>
      <c r="D6" s="435"/>
      <c r="E6" s="435"/>
      <c r="F6" s="435"/>
    </row>
    <row r="7" spans="1:7" s="38" customFormat="1" ht="15.75" customHeight="1">
      <c r="A7" s="175"/>
      <c r="B7" s="50"/>
      <c r="C7" s="50"/>
      <c r="D7" s="51"/>
      <c r="E7" s="50"/>
      <c r="F7" s="50"/>
    </row>
    <row r="8" spans="1:7" s="10" customFormat="1" ht="15.75" customHeight="1">
      <c r="A8" s="435"/>
      <c r="B8" s="435"/>
      <c r="C8" s="435"/>
      <c r="D8" s="219"/>
      <c r="F8" s="189"/>
    </row>
    <row r="9" spans="1:7" s="10" customFormat="1">
      <c r="A9" s="435" t="s">
        <v>144</v>
      </c>
      <c r="B9" s="435"/>
      <c r="C9" s="435"/>
      <c r="D9" s="22"/>
      <c r="E9" s="16"/>
      <c r="F9" s="81"/>
    </row>
    <row r="10" spans="1:7" s="10" customFormat="1" ht="5.0999999999999996" customHeight="1" thickBot="1">
      <c r="A10" s="128"/>
      <c r="B10" s="190"/>
      <c r="C10" s="6"/>
      <c r="D10" s="220"/>
      <c r="E10" s="143"/>
      <c r="F10" s="78"/>
    </row>
    <row r="11" spans="1:7" s="10" customFormat="1" ht="5.0999999999999996" customHeight="1">
      <c r="A11" s="170"/>
      <c r="D11" s="22"/>
      <c r="E11" s="16"/>
      <c r="F11" s="81"/>
    </row>
    <row r="12" spans="1:7" s="10" customFormat="1" ht="15.75" customHeight="1">
      <c r="A12" s="170"/>
      <c r="D12" s="205">
        <f>+I!G12</f>
        <v>2011</v>
      </c>
      <c r="E12" s="205"/>
      <c r="F12" s="205">
        <f>+I!I12</f>
        <v>2010</v>
      </c>
    </row>
    <row r="13" spans="1:7" s="10" customFormat="1" ht="5.0999999999999996" customHeight="1">
      <c r="A13" s="170"/>
      <c r="D13" s="133"/>
      <c r="E13" s="46"/>
      <c r="F13" s="222"/>
    </row>
    <row r="14" spans="1:7" s="10" customFormat="1" ht="15.75" customHeight="1">
      <c r="A14" s="170"/>
      <c r="D14" s="221" t="str">
        <f>+I!G14</f>
        <v xml:space="preserve">       RM'000</v>
      </c>
      <c r="E14" s="222"/>
      <c r="F14" s="221" t="str">
        <f>+I!I14</f>
        <v xml:space="preserve">       RM'000</v>
      </c>
    </row>
    <row r="15" spans="1:7" s="14" customFormat="1" ht="15.75" customHeight="1">
      <c r="A15" s="33"/>
      <c r="B15" s="50"/>
    </row>
    <row r="16" spans="1:7" s="151" customFormat="1" ht="20.25" customHeight="1">
      <c r="A16" s="180" t="s">
        <v>36</v>
      </c>
      <c r="B16" s="267"/>
      <c r="D16" s="174"/>
      <c r="F16" s="268"/>
    </row>
    <row r="17" spans="1:9" s="151" customFormat="1" ht="20.25" customHeight="1">
      <c r="A17" s="431" t="s">
        <v>316</v>
      </c>
      <c r="B17" s="424"/>
      <c r="C17" s="424"/>
      <c r="D17" s="246">
        <v>280689</v>
      </c>
      <c r="E17" s="202"/>
      <c r="F17" s="202">
        <v>242112</v>
      </c>
    </row>
    <row r="18" spans="1:9" s="186" customFormat="1" ht="20.25" customHeight="1">
      <c r="A18" s="431" t="s">
        <v>317</v>
      </c>
      <c r="B18" s="424"/>
      <c r="C18" s="424"/>
      <c r="D18" s="246">
        <f>-284717-126-1</f>
        <v>-284844</v>
      </c>
      <c r="E18" s="202"/>
      <c r="F18" s="202">
        <v>-240672</v>
      </c>
    </row>
    <row r="19" spans="1:9" s="186" customFormat="1" ht="20.25" customHeight="1">
      <c r="A19" s="431" t="s">
        <v>318</v>
      </c>
      <c r="B19" s="424"/>
      <c r="C19" s="424"/>
      <c r="D19" s="258">
        <f>-45858</f>
        <v>-45858</v>
      </c>
      <c r="E19" s="202"/>
      <c r="F19" s="259">
        <v>-25678</v>
      </c>
    </row>
    <row r="20" spans="1:9" s="186" customFormat="1" ht="20.25" customHeight="1">
      <c r="A20" s="425" t="s">
        <v>373</v>
      </c>
      <c r="B20" s="425"/>
      <c r="C20" s="425"/>
      <c r="D20" s="246">
        <f>SUM(D17:D19)</f>
        <v>-50013</v>
      </c>
      <c r="E20" s="202"/>
      <c r="F20" s="202">
        <f>SUM(F17:F19)</f>
        <v>-24238</v>
      </c>
      <c r="I20" s="186">
        <v>9307</v>
      </c>
    </row>
    <row r="21" spans="1:9" s="186" customFormat="1" ht="20.25" customHeight="1">
      <c r="A21" s="424" t="s">
        <v>59</v>
      </c>
      <c r="B21" s="424"/>
      <c r="C21" s="424"/>
      <c r="D21" s="246">
        <v>-857</v>
      </c>
      <c r="E21" s="202"/>
      <c r="F21" s="202">
        <v>-1038</v>
      </c>
    </row>
    <row r="22" spans="1:9" s="186" customFormat="1" ht="20.25" customHeight="1">
      <c r="A22" s="424" t="s">
        <v>37</v>
      </c>
      <c r="B22" s="424"/>
      <c r="C22" s="424"/>
      <c r="D22" s="246">
        <v>-4116</v>
      </c>
      <c r="E22" s="202"/>
      <c r="F22" s="261">
        <v>-6574</v>
      </c>
    </row>
    <row r="23" spans="1:9" s="186" customFormat="1" ht="20.25" customHeight="1">
      <c r="A23" s="424" t="s">
        <v>60</v>
      </c>
      <c r="B23" s="424"/>
      <c r="C23" s="424"/>
      <c r="D23" s="258">
        <v>376</v>
      </c>
      <c r="E23" s="202"/>
      <c r="F23" s="264">
        <v>324</v>
      </c>
    </row>
    <row r="24" spans="1:9" s="186" customFormat="1" ht="20.25" customHeight="1">
      <c r="A24" s="425" t="s">
        <v>104</v>
      </c>
      <c r="B24" s="425"/>
      <c r="C24" s="425"/>
      <c r="D24" s="265">
        <f>SUM(D20:D23)</f>
        <v>-54610</v>
      </c>
      <c r="E24" s="246"/>
      <c r="F24" s="266">
        <f>SUM(F20:F23)</f>
        <v>-31526</v>
      </c>
    </row>
    <row r="25" spans="1:9" s="10" customFormat="1" ht="15.75" customHeight="1">
      <c r="A25" s="170"/>
      <c r="D25" s="160"/>
      <c r="E25" s="42"/>
      <c r="F25" s="223"/>
    </row>
    <row r="26" spans="1:9" s="186" customFormat="1" ht="20.100000000000001" customHeight="1">
      <c r="A26" s="269" t="s">
        <v>38</v>
      </c>
      <c r="B26" s="267"/>
      <c r="D26" s="246"/>
      <c r="E26" s="202"/>
      <c r="F26" s="261"/>
    </row>
    <row r="27" spans="1:9" s="186" customFormat="1" ht="20.100000000000001" customHeight="1">
      <c r="A27" s="424" t="s">
        <v>61</v>
      </c>
      <c r="B27" s="424"/>
      <c r="C27" s="424"/>
      <c r="D27" s="246">
        <v>-1360</v>
      </c>
      <c r="E27" s="202"/>
      <c r="F27" s="261">
        <v>-1682</v>
      </c>
    </row>
    <row r="28" spans="1:9" s="186" customFormat="1" ht="20.100000000000001" customHeight="1">
      <c r="A28" s="424" t="s">
        <v>62</v>
      </c>
      <c r="B28" s="424"/>
      <c r="C28" s="424"/>
      <c r="D28" s="258">
        <v>99</v>
      </c>
      <c r="E28" s="202"/>
      <c r="F28" s="264">
        <v>13</v>
      </c>
    </row>
    <row r="29" spans="1:9" s="186" customFormat="1" ht="15.75" hidden="1" customHeight="1">
      <c r="A29" s="153" t="s">
        <v>92</v>
      </c>
      <c r="B29" s="262"/>
      <c r="C29" s="262"/>
      <c r="D29" s="270">
        <v>0</v>
      </c>
      <c r="E29" s="202"/>
      <c r="F29" s="271">
        <v>0</v>
      </c>
    </row>
    <row r="30" spans="1:9" s="186" customFormat="1" ht="15.75" hidden="1" customHeight="1">
      <c r="A30" s="153" t="s">
        <v>93</v>
      </c>
      <c r="B30" s="262"/>
      <c r="C30" s="262"/>
      <c r="D30" s="272"/>
      <c r="E30" s="202"/>
      <c r="F30" s="273"/>
    </row>
    <row r="31" spans="1:9" s="186" customFormat="1" ht="19.5" customHeight="1">
      <c r="A31" s="425" t="s">
        <v>105</v>
      </c>
      <c r="B31" s="425"/>
      <c r="C31" s="425"/>
      <c r="D31" s="274">
        <f>SUM(D27:D30)</f>
        <v>-1261</v>
      </c>
      <c r="E31" s="275"/>
      <c r="F31" s="276">
        <f>SUM(F27:F30)</f>
        <v>-1669</v>
      </c>
    </row>
    <row r="32" spans="1:9" s="10" customFormat="1" ht="15.75" customHeight="1">
      <c r="A32" s="9"/>
      <c r="B32" s="87"/>
      <c r="C32" s="52"/>
      <c r="D32" s="224"/>
      <c r="E32" s="214"/>
      <c r="F32" s="225"/>
    </row>
    <row r="33" spans="1:6" s="186" customFormat="1" ht="20.100000000000001" customHeight="1">
      <c r="A33" s="180" t="s">
        <v>39</v>
      </c>
      <c r="C33" s="248"/>
      <c r="D33" s="277"/>
      <c r="E33" s="275"/>
      <c r="F33" s="278"/>
    </row>
    <row r="34" spans="1:6" s="186" customFormat="1" ht="20.100000000000001" customHeight="1">
      <c r="A34" s="424" t="s">
        <v>106</v>
      </c>
      <c r="B34" s="424"/>
      <c r="C34" s="424"/>
      <c r="D34" s="260">
        <v>0</v>
      </c>
      <c r="E34" s="275"/>
      <c r="F34" s="278">
        <v>1649</v>
      </c>
    </row>
    <row r="35" spans="1:6" s="186" customFormat="1" ht="15.75" hidden="1" customHeight="1">
      <c r="A35" s="153" t="s">
        <v>95</v>
      </c>
      <c r="B35" s="262"/>
      <c r="C35" s="262"/>
      <c r="D35" s="260">
        <v>0</v>
      </c>
      <c r="E35" s="275"/>
      <c r="F35" s="263">
        <v>0</v>
      </c>
    </row>
    <row r="36" spans="1:6" s="186" customFormat="1" ht="15.75" hidden="1" customHeight="1">
      <c r="A36" s="153" t="s">
        <v>68</v>
      </c>
      <c r="B36" s="262"/>
      <c r="C36" s="262"/>
      <c r="D36" s="260">
        <v>0</v>
      </c>
      <c r="E36" s="275"/>
      <c r="F36" s="263">
        <v>0</v>
      </c>
    </row>
    <row r="37" spans="1:6" s="186" customFormat="1" ht="15.75" hidden="1" customHeight="1">
      <c r="A37" s="153" t="s">
        <v>91</v>
      </c>
      <c r="B37" s="262"/>
      <c r="C37" s="262"/>
      <c r="D37" s="260">
        <v>0</v>
      </c>
      <c r="E37" s="275"/>
      <c r="F37" s="263">
        <v>0</v>
      </c>
    </row>
    <row r="38" spans="1:6" s="188" customFormat="1" ht="20.100000000000001" customHeight="1">
      <c r="A38" s="424" t="s">
        <v>63</v>
      </c>
      <c r="B38" s="424"/>
      <c r="C38" s="424"/>
      <c r="D38" s="246">
        <v>-398</v>
      </c>
      <c r="E38" s="275"/>
      <c r="F38" s="278">
        <v>-8550</v>
      </c>
    </row>
    <row r="39" spans="1:6" s="188" customFormat="1" ht="20.100000000000001" customHeight="1">
      <c r="A39" s="424" t="s">
        <v>64</v>
      </c>
      <c r="B39" s="424"/>
      <c r="C39" s="424"/>
      <c r="D39" s="246">
        <v>-11</v>
      </c>
      <c r="E39" s="247"/>
      <c r="F39" s="279">
        <v>-496</v>
      </c>
    </row>
    <row r="40" spans="1:6" s="188" customFormat="1" ht="19.5" customHeight="1">
      <c r="A40" s="180" t="s">
        <v>65</v>
      </c>
      <c r="D40" s="281">
        <f>SUM(D34:D39)</f>
        <v>-409</v>
      </c>
      <c r="E40" s="282"/>
      <c r="F40" s="283">
        <f>SUM(F34:F39)</f>
        <v>-7397</v>
      </c>
    </row>
    <row r="41" spans="1:6" s="50" customFormat="1" ht="15.75" customHeight="1">
      <c r="A41" s="192"/>
      <c r="B41" s="176"/>
      <c r="D41" s="136"/>
      <c r="E41" s="72"/>
      <c r="F41" s="226"/>
    </row>
    <row r="42" spans="1:6" s="50" customFormat="1" ht="15.75" customHeight="1">
      <c r="A42" s="192"/>
      <c r="B42" s="176"/>
      <c r="D42" s="136"/>
      <c r="E42" s="72"/>
      <c r="F42" s="147"/>
    </row>
    <row r="43" spans="1:6" s="289" customFormat="1" ht="20.25" customHeight="1">
      <c r="A43" s="154" t="s">
        <v>40</v>
      </c>
      <c r="D43" s="290">
        <v>-71</v>
      </c>
      <c r="E43" s="291"/>
      <c r="F43" s="291">
        <v>-115</v>
      </c>
    </row>
    <row r="44" spans="1:6" s="289" customFormat="1" ht="20.25" customHeight="1">
      <c r="D44" s="292"/>
      <c r="E44" s="293"/>
      <c r="F44" s="294"/>
    </row>
    <row r="45" spans="1:6" s="289" customFormat="1" ht="20.25" customHeight="1">
      <c r="A45" s="425" t="s">
        <v>214</v>
      </c>
      <c r="B45" s="425"/>
      <c r="C45" s="425"/>
      <c r="D45" s="295">
        <f>D24+D31+D40+D43</f>
        <v>-56351</v>
      </c>
      <c r="E45" s="293"/>
      <c r="F45" s="291">
        <f>F24+F31+F40+F43</f>
        <v>-40707</v>
      </c>
    </row>
    <row r="46" spans="1:6" s="289" customFormat="1" ht="20.25" customHeight="1">
      <c r="A46" s="431" t="s">
        <v>320</v>
      </c>
      <c r="B46" s="424"/>
      <c r="C46" s="424"/>
      <c r="D46" s="290">
        <f>II!G28</f>
        <v>102977</v>
      </c>
      <c r="E46" s="291"/>
      <c r="F46" s="291">
        <v>104408</v>
      </c>
    </row>
    <row r="47" spans="1:6" s="289" customFormat="1" ht="20.25" customHeight="1" thickBot="1">
      <c r="A47" s="425" t="s">
        <v>319</v>
      </c>
      <c r="B47" s="425"/>
      <c r="C47" s="425"/>
      <c r="D47" s="296">
        <f>SUM(D45:D46)</f>
        <v>46626</v>
      </c>
      <c r="E47" s="293"/>
      <c r="F47" s="297">
        <f>SUM(F45:F46)</f>
        <v>63701</v>
      </c>
    </row>
    <row r="48" spans="1:6" s="289" customFormat="1" ht="20.25" customHeight="1">
      <c r="A48" s="298"/>
      <c r="D48" s="295"/>
      <c r="E48" s="293"/>
      <c r="F48" s="293"/>
    </row>
    <row r="49" spans="1:6" s="289" customFormat="1" ht="20.25" customHeight="1">
      <c r="A49" s="154" t="s">
        <v>215</v>
      </c>
      <c r="D49" s="299"/>
      <c r="E49" s="293"/>
      <c r="F49" s="293"/>
    </row>
    <row r="50" spans="1:6" s="289" customFormat="1" ht="20.25" customHeight="1">
      <c r="A50" s="154"/>
      <c r="D50" s="299"/>
      <c r="E50" s="293"/>
      <c r="F50" s="293"/>
    </row>
    <row r="51" spans="1:6" s="289" customFormat="1" ht="20.25" customHeight="1">
      <c r="A51" s="440" t="s">
        <v>19</v>
      </c>
      <c r="B51" s="440"/>
      <c r="C51" s="440"/>
      <c r="D51" s="290">
        <f>+D47</f>
        <v>46626</v>
      </c>
      <c r="E51" s="291"/>
      <c r="F51" s="291">
        <f>+F47</f>
        <v>63701</v>
      </c>
    </row>
    <row r="52" spans="1:6" s="289" customFormat="1" ht="10.5" customHeight="1">
      <c r="D52" s="295"/>
      <c r="E52" s="293"/>
      <c r="F52" s="293"/>
    </row>
    <row r="53" spans="1:6" s="289" customFormat="1" ht="20.25" customHeight="1" thickBot="1">
      <c r="A53" s="154" t="str">
        <f>A47</f>
        <v>Cash and cash equivalent at end of period</v>
      </c>
      <c r="D53" s="296">
        <f>SUM(D51:D52)</f>
        <v>46626</v>
      </c>
      <c r="E53" s="293"/>
      <c r="F53" s="300">
        <f>SUM(F51:F52)</f>
        <v>63701</v>
      </c>
    </row>
    <row r="54" spans="1:6" s="50" customFormat="1" ht="15.75" customHeight="1">
      <c r="A54" s="192"/>
      <c r="B54" s="176"/>
      <c r="D54" s="13"/>
    </row>
    <row r="55" spans="1:6" s="50" customFormat="1" ht="15.75" hidden="1" customHeight="1">
      <c r="A55" s="192"/>
      <c r="B55" s="176"/>
      <c r="D55" s="13"/>
    </row>
    <row r="56" spans="1:6" s="50" customFormat="1" ht="15.75" hidden="1" customHeight="1">
      <c r="A56" s="192"/>
      <c r="B56" s="176"/>
      <c r="D56" s="13"/>
    </row>
    <row r="57" spans="1:6" s="50" customFormat="1" ht="15.75" customHeight="1">
      <c r="A57" s="441" t="s">
        <v>187</v>
      </c>
      <c r="B57" s="442"/>
      <c r="C57" s="442"/>
      <c r="D57" s="442"/>
      <c r="E57" s="442"/>
      <c r="F57" s="442"/>
    </row>
    <row r="58" spans="1:6" s="50" customFormat="1" ht="15.75" customHeight="1">
      <c r="A58" s="442"/>
      <c r="B58" s="442"/>
      <c r="C58" s="442"/>
      <c r="D58" s="442"/>
      <c r="E58" s="442"/>
      <c r="F58" s="442"/>
    </row>
    <row r="59" spans="1:6" s="50" customFormat="1" ht="15.75" customHeight="1">
      <c r="A59" s="192"/>
      <c r="B59" s="176"/>
      <c r="C59" s="52"/>
      <c r="D59" s="51"/>
    </row>
    <row r="60" spans="1:6" s="50" customFormat="1">
      <c r="A60" s="192"/>
      <c r="B60" s="176"/>
      <c r="C60" s="52"/>
      <c r="D60" s="51"/>
    </row>
    <row r="61" spans="1:6" s="50" customFormat="1">
      <c r="A61" s="192"/>
      <c r="B61" s="176"/>
      <c r="C61" s="52"/>
      <c r="D61" s="51"/>
    </row>
    <row r="62" spans="1:6" s="50" customFormat="1">
      <c r="A62" s="192"/>
      <c r="B62" s="176"/>
      <c r="D62" s="51"/>
    </row>
    <row r="63" spans="1:6" s="194" customFormat="1" ht="15.75" customHeight="1">
      <c r="A63" s="23"/>
      <c r="B63" s="50"/>
      <c r="C63" s="193"/>
      <c r="D63" s="51"/>
    </row>
    <row r="64" spans="1:6" s="194" customFormat="1" ht="15.75" customHeight="1">
      <c r="A64" s="195"/>
      <c r="D64" s="51"/>
    </row>
    <row r="65" spans="1:6" s="194" customFormat="1" ht="15.75" customHeight="1">
      <c r="A65" s="195"/>
      <c r="D65" s="51"/>
    </row>
    <row r="66" spans="1:6" s="194" customFormat="1" ht="15.75" customHeight="1">
      <c r="A66" s="195"/>
      <c r="D66" s="51"/>
    </row>
    <row r="67" spans="1:6" s="194" customFormat="1" ht="15.75" customHeight="1">
      <c r="A67" s="195"/>
      <c r="C67" s="196"/>
      <c r="D67" s="51"/>
    </row>
    <row r="68" spans="1:6" s="194" customFormat="1" ht="15.75" customHeight="1">
      <c r="A68" s="195"/>
      <c r="C68" s="196"/>
      <c r="D68" s="51"/>
    </row>
    <row r="69" spans="1:6" s="194" customFormat="1" ht="15.75" customHeight="1">
      <c r="A69" s="195"/>
      <c r="C69" s="196"/>
      <c r="D69" s="51"/>
    </row>
    <row r="70" spans="1:6" s="194" customFormat="1" ht="15.75" customHeight="1">
      <c r="A70" s="195"/>
      <c r="C70" s="196"/>
      <c r="D70" s="51"/>
    </row>
    <row r="71" spans="1:6" s="194" customFormat="1" ht="15.75" customHeight="1">
      <c r="A71" s="195"/>
      <c r="C71" s="196"/>
      <c r="D71" s="51"/>
    </row>
    <row r="72" spans="1:6" s="194" customFormat="1" ht="15.75" customHeight="1">
      <c r="A72" s="195"/>
      <c r="C72" s="196"/>
      <c r="D72" s="51"/>
    </row>
    <row r="73" spans="1:6" s="194" customFormat="1" ht="15.75" customHeight="1">
      <c r="A73" s="195"/>
      <c r="C73" s="196"/>
      <c r="D73" s="51"/>
    </row>
    <row r="74" spans="1:6" s="194" customFormat="1" ht="15.75" customHeight="1">
      <c r="A74" s="195"/>
      <c r="C74" s="196"/>
      <c r="D74" s="51"/>
    </row>
    <row r="75" spans="1:6" s="194" customFormat="1" ht="15.75" customHeight="1">
      <c r="A75" s="195"/>
      <c r="C75" s="196"/>
      <c r="D75" s="51"/>
    </row>
    <row r="76" spans="1:6" s="194" customFormat="1" ht="15.75" customHeight="1">
      <c r="A76" s="195"/>
      <c r="B76" s="197"/>
      <c r="C76" s="197"/>
      <c r="D76" s="13"/>
      <c r="E76" s="198"/>
      <c r="F76" s="198"/>
    </row>
    <row r="77" spans="1:6" s="194" customFormat="1" ht="15.75" customHeight="1">
      <c r="A77" s="199"/>
      <c r="B77" s="197"/>
      <c r="C77" s="197"/>
      <c r="D77" s="13"/>
      <c r="E77" s="197"/>
      <c r="F77" s="197"/>
    </row>
    <row r="78" spans="1:6" s="194" customFormat="1" ht="15.75" customHeight="1">
      <c r="A78" s="199"/>
      <c r="C78" s="197"/>
      <c r="D78" s="13"/>
      <c r="E78" s="197"/>
      <c r="F78" s="197"/>
    </row>
    <row r="79" spans="1:6" s="194" customFormat="1" ht="15.75" customHeight="1">
      <c r="A79" s="200"/>
      <c r="B79" s="197"/>
      <c r="C79" s="197"/>
      <c r="D79" s="13"/>
      <c r="E79" s="197"/>
      <c r="F79" s="197"/>
    </row>
    <row r="80" spans="1:6" s="194" customFormat="1" ht="15.75" customHeight="1">
      <c r="A80" s="195"/>
      <c r="D80" s="51"/>
    </row>
    <row r="81" spans="1:119" s="194" customFormat="1" ht="15.75" customHeight="1">
      <c r="A81" s="195"/>
      <c r="D81" s="51"/>
      <c r="G81" s="201"/>
      <c r="H81" s="201"/>
      <c r="I81" s="201"/>
      <c r="J81" s="201"/>
      <c r="K81" s="201"/>
      <c r="L81" s="201"/>
      <c r="M81" s="201"/>
    </row>
    <row r="82" spans="1:119" s="194" customFormat="1" ht="15.75" customHeight="1">
      <c r="A82" s="195"/>
      <c r="D82" s="51"/>
      <c r="G82" s="201"/>
      <c r="H82" s="201"/>
      <c r="I82" s="201"/>
      <c r="J82" s="201"/>
      <c r="K82" s="201"/>
      <c r="L82" s="201"/>
      <c r="M82" s="201"/>
    </row>
    <row r="83" spans="1:119" s="194" customFormat="1" ht="15.75" customHeight="1">
      <c r="A83" s="195"/>
      <c r="D83" s="5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201"/>
      <c r="BX83" s="201"/>
      <c r="BY83" s="201"/>
      <c r="BZ83" s="201"/>
      <c r="CA83" s="201"/>
      <c r="CB83" s="201"/>
      <c r="CC83" s="201"/>
      <c r="CD83" s="201"/>
      <c r="CE83" s="201"/>
      <c r="CF83" s="201"/>
      <c r="CG83" s="201"/>
      <c r="CH83" s="201"/>
      <c r="CI83" s="201"/>
      <c r="CJ83" s="201"/>
      <c r="CK83" s="201"/>
      <c r="CL83" s="201"/>
      <c r="CM83" s="201"/>
      <c r="CN83" s="201"/>
      <c r="CO83" s="201"/>
      <c r="CP83" s="201"/>
      <c r="CQ83" s="201"/>
      <c r="CR83" s="201"/>
      <c r="CS83" s="201"/>
      <c r="CT83" s="201"/>
      <c r="CU83" s="201"/>
      <c r="CV83" s="201"/>
      <c r="CW83" s="201"/>
      <c r="CX83" s="201"/>
      <c r="CY83" s="201"/>
      <c r="CZ83" s="201"/>
      <c r="DA83" s="201"/>
      <c r="DB83" s="201"/>
      <c r="DC83" s="201"/>
      <c r="DD83" s="201"/>
      <c r="DE83" s="201"/>
      <c r="DF83" s="201"/>
      <c r="DG83" s="201"/>
      <c r="DH83" s="201"/>
      <c r="DI83" s="201"/>
      <c r="DJ83" s="201"/>
      <c r="DK83" s="201"/>
      <c r="DL83" s="201"/>
      <c r="DM83" s="201"/>
      <c r="DN83" s="201"/>
      <c r="DO83" s="201"/>
    </row>
    <row r="84" spans="1:119" s="26" customFormat="1" ht="15.75" customHeight="1">
      <c r="A84" s="195"/>
      <c r="B84" s="51"/>
      <c r="C84" s="50"/>
      <c r="D84" s="51"/>
      <c r="E84" s="50"/>
      <c r="F84" s="50"/>
    </row>
    <row r="85" spans="1:119" s="26" customFormat="1" ht="15.75" customHeight="1">
      <c r="A85" s="175"/>
      <c r="B85" s="51"/>
      <c r="C85" s="50"/>
      <c r="D85" s="51"/>
      <c r="E85" s="50"/>
      <c r="F85" s="50"/>
    </row>
    <row r="86" spans="1:119" s="26" customFormat="1" ht="15.75" customHeight="1">
      <c r="A86" s="175"/>
      <c r="B86" s="50"/>
      <c r="C86" s="50"/>
      <c r="D86" s="51"/>
      <c r="E86" s="50"/>
      <c r="F86" s="50"/>
    </row>
    <row r="87" spans="1:119" s="26" customFormat="1" ht="15.75" customHeight="1">
      <c r="A87" s="175"/>
      <c r="B87" s="50"/>
      <c r="C87" s="50"/>
      <c r="D87" s="51"/>
      <c r="E87" s="50"/>
      <c r="F87" s="50"/>
    </row>
    <row r="88" spans="1:119" s="26" customFormat="1" ht="15.75" customHeight="1">
      <c r="A88" s="175"/>
      <c r="B88" s="50"/>
      <c r="C88" s="50"/>
      <c r="D88" s="51"/>
      <c r="E88" s="50"/>
      <c r="F88" s="50"/>
    </row>
    <row r="89" spans="1:119" ht="15.75" customHeight="1">
      <c r="B89" s="50"/>
      <c r="C89" s="50"/>
      <c r="D89" s="51"/>
      <c r="E89" s="50"/>
      <c r="F89" s="50"/>
    </row>
    <row r="90" spans="1:119" ht="15.75" customHeight="1">
      <c r="B90" s="50"/>
      <c r="C90" s="50"/>
      <c r="D90" s="51"/>
      <c r="E90" s="50"/>
      <c r="F90" s="50"/>
    </row>
    <row r="91" spans="1:119" ht="15.75" customHeight="1">
      <c r="B91" s="50"/>
      <c r="C91" s="50"/>
      <c r="D91" s="51"/>
      <c r="E91" s="50"/>
      <c r="F91" s="50"/>
    </row>
    <row r="92" spans="1:119" ht="15.75" customHeight="1">
      <c r="B92" s="50"/>
      <c r="C92" s="50"/>
      <c r="D92" s="51"/>
      <c r="E92" s="50"/>
      <c r="F92" s="50"/>
    </row>
    <row r="93" spans="1:119" ht="15.75" customHeight="1">
      <c r="B93" s="50"/>
      <c r="C93" s="50"/>
      <c r="D93" s="51"/>
      <c r="E93" s="50"/>
      <c r="F93" s="50"/>
    </row>
    <row r="94" spans="1:119" ht="15.75" customHeight="1">
      <c r="B94" s="50"/>
      <c r="C94" s="50"/>
      <c r="D94" s="51"/>
      <c r="E94" s="50"/>
      <c r="F94" s="50"/>
    </row>
    <row r="95" spans="1:119" ht="15.75" customHeight="1">
      <c r="B95" s="50"/>
      <c r="C95" s="50"/>
      <c r="D95" s="51"/>
      <c r="E95" s="50"/>
      <c r="F95" s="50"/>
    </row>
    <row r="96" spans="1:119" ht="15.75" customHeight="1">
      <c r="B96" s="50"/>
      <c r="C96" s="50"/>
      <c r="D96" s="51"/>
      <c r="E96" s="50"/>
      <c r="F96" s="50"/>
    </row>
    <row r="97" spans="2:6" ht="15.75" customHeight="1">
      <c r="B97" s="50"/>
      <c r="C97" s="50"/>
      <c r="D97" s="51"/>
      <c r="E97" s="50"/>
      <c r="F97" s="50"/>
    </row>
    <row r="98" spans="2:6" ht="15.75" customHeight="1">
      <c r="B98" s="50"/>
      <c r="C98" s="50"/>
      <c r="D98" s="51"/>
      <c r="E98" s="50"/>
      <c r="F98" s="50"/>
    </row>
    <row r="99" spans="2:6" ht="15.75" customHeight="1">
      <c r="B99" s="50"/>
      <c r="C99" s="50"/>
      <c r="D99" s="51"/>
      <c r="E99" s="50"/>
      <c r="F99" s="50"/>
    </row>
    <row r="100" spans="2:6" ht="15.75" customHeight="1">
      <c r="B100" s="50"/>
      <c r="C100" s="50"/>
      <c r="D100" s="51"/>
      <c r="E100" s="50"/>
      <c r="F100" s="50"/>
    </row>
    <row r="101" spans="2:6" ht="12.75" customHeight="1">
      <c r="B101" s="50"/>
      <c r="C101" s="50"/>
      <c r="D101" s="51"/>
      <c r="E101" s="50"/>
      <c r="F101" s="50"/>
    </row>
    <row r="102" spans="2:6" ht="12.75" customHeight="1">
      <c r="B102" s="50"/>
      <c r="C102" s="50"/>
      <c r="D102" s="51"/>
      <c r="E102" s="50"/>
      <c r="F102" s="50"/>
    </row>
    <row r="103" spans="2:6" ht="12.75" customHeight="1">
      <c r="B103" s="50"/>
      <c r="C103" s="50"/>
      <c r="D103" s="51"/>
      <c r="E103" s="50"/>
      <c r="F103" s="50"/>
    </row>
    <row r="104" spans="2:6" ht="12.75" customHeight="1">
      <c r="B104" s="50"/>
      <c r="C104" s="50"/>
      <c r="D104" s="51"/>
      <c r="E104" s="50"/>
      <c r="F104" s="50"/>
    </row>
    <row r="105" spans="2:6" ht="12.75" customHeight="1">
      <c r="B105" s="50"/>
      <c r="C105" s="50"/>
      <c r="D105" s="51"/>
      <c r="E105" s="50"/>
      <c r="F105" s="50"/>
    </row>
    <row r="106" spans="2:6" ht="12.75" customHeight="1">
      <c r="B106" s="50"/>
      <c r="C106" s="50"/>
      <c r="D106" s="51"/>
      <c r="E106" s="50"/>
      <c r="F106" s="50"/>
    </row>
    <row r="107" spans="2:6" ht="12.75" customHeight="1">
      <c r="B107" s="50"/>
      <c r="C107" s="50"/>
      <c r="D107" s="51"/>
      <c r="E107" s="50"/>
      <c r="F107" s="50"/>
    </row>
    <row r="108" spans="2:6" ht="12.75" customHeight="1">
      <c r="B108" s="50"/>
      <c r="C108" s="50"/>
      <c r="D108" s="51"/>
      <c r="E108" s="50"/>
      <c r="F108" s="50"/>
    </row>
    <row r="109" spans="2:6" ht="12.75" customHeight="1">
      <c r="B109" s="50"/>
      <c r="C109" s="50"/>
      <c r="D109" s="51"/>
      <c r="E109" s="50"/>
      <c r="F109" s="50"/>
    </row>
    <row r="110" spans="2:6" ht="12.75" customHeight="1">
      <c r="B110" s="50"/>
      <c r="C110" s="50"/>
      <c r="D110" s="51"/>
      <c r="E110" s="50"/>
      <c r="F110" s="50"/>
    </row>
    <row r="111" spans="2:6" ht="12.75" customHeight="1">
      <c r="B111" s="50"/>
      <c r="C111" s="50"/>
      <c r="D111" s="51"/>
      <c r="E111" s="50"/>
      <c r="F111" s="50"/>
    </row>
    <row r="112" spans="2:6" ht="12.75" customHeight="1">
      <c r="B112" s="50"/>
      <c r="C112" s="50"/>
      <c r="D112" s="51"/>
      <c r="E112" s="50"/>
      <c r="F112" s="50"/>
    </row>
    <row r="113" spans="2:6" ht="12.75" customHeight="1">
      <c r="B113" s="50"/>
      <c r="C113" s="50"/>
      <c r="D113" s="51"/>
      <c r="E113" s="50"/>
      <c r="F113" s="50"/>
    </row>
    <row r="114" spans="2:6" ht="12.75" customHeight="1">
      <c r="B114" s="50"/>
      <c r="C114" s="50"/>
      <c r="D114" s="51"/>
      <c r="E114" s="50"/>
      <c r="F114" s="50"/>
    </row>
    <row r="115" spans="2:6" ht="12.75" customHeight="1">
      <c r="B115" s="50"/>
      <c r="C115" s="50"/>
      <c r="D115" s="51"/>
      <c r="E115" s="50"/>
      <c r="F115" s="50"/>
    </row>
    <row r="116" spans="2:6" ht="12.75" customHeight="1">
      <c r="B116" s="50"/>
      <c r="C116" s="50"/>
      <c r="D116" s="51"/>
      <c r="E116" s="50"/>
      <c r="F116" s="50"/>
    </row>
    <row r="117" spans="2:6" ht="12.75" customHeight="1">
      <c r="B117" s="50"/>
      <c r="C117" s="50"/>
      <c r="D117" s="51"/>
      <c r="E117" s="50"/>
      <c r="F117" s="50"/>
    </row>
    <row r="118" spans="2:6" ht="12.75" customHeight="1">
      <c r="B118" s="50"/>
      <c r="C118" s="50"/>
      <c r="D118" s="51"/>
      <c r="E118" s="50"/>
      <c r="F118" s="50"/>
    </row>
    <row r="119" spans="2:6" ht="12.75" customHeight="1">
      <c r="B119" s="50"/>
      <c r="C119" s="50"/>
      <c r="D119" s="51"/>
      <c r="E119" s="50"/>
      <c r="F119" s="50"/>
    </row>
    <row r="120" spans="2:6" ht="12.75" customHeight="1"/>
    <row r="121" spans="2:6" ht="12.75" customHeight="1"/>
    <row r="122" spans="2:6" ht="12.75" customHeight="1"/>
    <row r="123" spans="2:6" ht="12.75" customHeight="1"/>
    <row r="124" spans="2:6" ht="12.75" customHeight="1"/>
    <row r="125" spans="2:6" ht="12.75" customHeight="1"/>
    <row r="126" spans="2:6" ht="12.75" customHeight="1"/>
    <row r="127" spans="2:6" ht="12.75" customHeight="1"/>
    <row r="128" spans="2:6"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sheetData>
  <mergeCells count="25">
    <mergeCell ref="A9:C9"/>
    <mergeCell ref="A22:C22"/>
    <mergeCell ref="A23:C23"/>
    <mergeCell ref="A24:C24"/>
    <mergeCell ref="A1:F1"/>
    <mergeCell ref="A2:F2"/>
    <mergeCell ref="A3:F3"/>
    <mergeCell ref="A6:F6"/>
    <mergeCell ref="A8:C8"/>
    <mergeCell ref="A17:C17"/>
    <mergeCell ref="A18:C18"/>
    <mergeCell ref="A19:C19"/>
    <mergeCell ref="A20:C20"/>
    <mergeCell ref="A21:C21"/>
    <mergeCell ref="A51:C51"/>
    <mergeCell ref="A57:F58"/>
    <mergeCell ref="A45:C45"/>
    <mergeCell ref="A46:C46"/>
    <mergeCell ref="A47:C47"/>
    <mergeCell ref="A39:C39"/>
    <mergeCell ref="A27:C27"/>
    <mergeCell ref="A28:C28"/>
    <mergeCell ref="A31:C31"/>
    <mergeCell ref="A34:C34"/>
    <mergeCell ref="A38:C38"/>
  </mergeCells>
  <phoneticPr fontId="0" type="noConversion"/>
  <pageMargins left="0.74803149606299213" right="0.51181102362204722" top="0.51181102362204722" bottom="0.51181102362204722" header="0.51181102362204722" footer="0.51181102362204722"/>
  <pageSetup paperSize="9" scale="85" firstPageNumber="5" orientation="portrait" blackAndWhite="1" useFirstPageNumber="1"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dimension ref="A1:S427"/>
  <sheetViews>
    <sheetView tabSelected="1" view="pageBreakPreview" topLeftCell="A269" zoomScale="75" zoomScaleSheetLayoutView="75" workbookViewId="0">
      <selection activeCell="L287" sqref="L287"/>
    </sheetView>
  </sheetViews>
  <sheetFormatPr defaultColWidth="12" defaultRowHeight="15.75"/>
  <cols>
    <col min="1" max="1" width="4.625" style="23" customWidth="1"/>
    <col min="2" max="2" width="0.375" style="26" customWidth="1"/>
    <col min="3" max="3" width="26.625" style="26" customWidth="1"/>
    <col min="4" max="4" width="2.25" style="26" customWidth="1"/>
    <col min="5" max="8" width="12.5" style="26" customWidth="1"/>
    <col min="9" max="9" width="13.75" style="26" customWidth="1"/>
    <col min="10" max="10" width="12.875" style="26" customWidth="1"/>
    <col min="11" max="11" width="9" style="4" customWidth="1"/>
    <col min="12" max="12" width="13.125" style="4" customWidth="1"/>
    <col min="13" max="13" width="13.625" style="4" customWidth="1"/>
    <col min="14" max="14" width="11.625" style="4" customWidth="1"/>
    <col min="15" max="15" width="1.625" style="4" customWidth="1"/>
    <col min="16" max="16" width="11.625" style="4" customWidth="1"/>
    <col min="17" max="16384" width="12" style="4"/>
  </cols>
  <sheetData>
    <row r="1" spans="1:13">
      <c r="A1" s="1" t="str">
        <f>+I!A4</f>
        <v>Pharmaniaga Berhad (467709-M)</v>
      </c>
      <c r="B1" s="2"/>
      <c r="C1" s="2"/>
      <c r="D1" s="2"/>
      <c r="E1" s="2"/>
      <c r="F1" s="2"/>
      <c r="G1" s="2"/>
      <c r="H1" s="2"/>
      <c r="I1" s="2"/>
      <c r="J1" s="2"/>
      <c r="K1" s="2"/>
      <c r="L1" s="2"/>
      <c r="M1" s="3"/>
    </row>
    <row r="2" spans="1:13">
      <c r="A2" s="423"/>
      <c r="B2" s="423"/>
      <c r="C2" s="423"/>
      <c r="D2" s="423"/>
      <c r="E2" s="423"/>
      <c r="F2" s="423"/>
      <c r="G2" s="423"/>
      <c r="H2" s="423"/>
      <c r="I2" s="423"/>
      <c r="J2" s="423"/>
      <c r="K2" s="423"/>
      <c r="L2" s="423"/>
      <c r="M2" s="3"/>
    </row>
    <row r="3" spans="1:13" s="8" customFormat="1" ht="15.75" customHeight="1">
      <c r="A3" s="13" t="s">
        <v>159</v>
      </c>
      <c r="B3" s="10"/>
      <c r="C3" s="13"/>
      <c r="D3" s="13"/>
      <c r="E3" s="10"/>
      <c r="F3" s="10"/>
      <c r="G3" s="10"/>
      <c r="H3" s="10"/>
      <c r="I3" s="10"/>
      <c r="J3" s="11"/>
    </row>
    <row r="4" spans="1:13" s="8" customFormat="1" ht="15.75" customHeight="1" thickBot="1">
      <c r="A4" s="376"/>
      <c r="B4" s="6"/>
      <c r="C4" s="6"/>
      <c r="D4" s="6"/>
      <c r="E4" s="6"/>
      <c r="F4" s="6"/>
      <c r="G4" s="6"/>
      <c r="H4" s="6"/>
      <c r="I4" s="6"/>
      <c r="J4" s="7"/>
    </row>
    <row r="5" spans="1:13" s="327" customFormat="1" ht="25.5" customHeight="1" thickBot="1">
      <c r="A5" s="377" t="s">
        <v>188</v>
      </c>
      <c r="B5" s="378"/>
      <c r="C5" s="378"/>
      <c r="D5" s="378"/>
      <c r="E5" s="378"/>
      <c r="F5" s="378"/>
      <c r="G5" s="378"/>
      <c r="H5" s="378"/>
      <c r="I5" s="378"/>
      <c r="J5" s="379"/>
    </row>
    <row r="6" spans="1:13" s="8" customFormat="1" ht="15.75" customHeight="1">
      <c r="A6" s="9"/>
      <c r="B6" s="10"/>
      <c r="C6" s="10"/>
      <c r="D6" s="10"/>
      <c r="E6" s="10"/>
      <c r="F6" s="10"/>
      <c r="G6" s="10"/>
      <c r="H6" s="10"/>
      <c r="I6" s="10"/>
      <c r="J6" s="11"/>
    </row>
    <row r="7" spans="1:13" s="8" customFormat="1" ht="15.75" customHeight="1">
      <c r="A7" s="9" t="s">
        <v>189</v>
      </c>
      <c r="B7" s="10"/>
      <c r="C7" s="13" t="s">
        <v>217</v>
      </c>
      <c r="D7" s="13"/>
      <c r="E7" s="10"/>
      <c r="F7" s="10"/>
      <c r="G7" s="10"/>
      <c r="H7" s="10"/>
      <c r="I7" s="10"/>
      <c r="J7" s="11"/>
    </row>
    <row r="8" spans="1:13" s="8" customFormat="1" ht="9.9499999999999993" customHeight="1">
      <c r="A8" s="9"/>
      <c r="B8" s="10"/>
      <c r="C8" s="10"/>
      <c r="D8" s="10"/>
      <c r="E8" s="10"/>
      <c r="F8" s="10"/>
      <c r="G8" s="10"/>
      <c r="H8" s="10"/>
      <c r="I8" s="10"/>
      <c r="J8" s="11"/>
    </row>
    <row r="9" spans="1:13" s="8" customFormat="1" ht="15.75" customHeight="1">
      <c r="A9" s="56"/>
      <c r="B9" s="56"/>
      <c r="C9" s="445" t="s">
        <v>331</v>
      </c>
      <c r="D9" s="446"/>
      <c r="E9" s="446"/>
      <c r="F9" s="446"/>
      <c r="G9" s="446"/>
      <c r="H9" s="446"/>
      <c r="I9" s="446"/>
      <c r="J9" s="446"/>
      <c r="K9" s="56"/>
      <c r="L9" s="56"/>
      <c r="M9" s="12"/>
    </row>
    <row r="10" spans="1:13" s="8" customFormat="1" ht="15.75" customHeight="1">
      <c r="A10" s="9"/>
      <c r="B10" s="10"/>
      <c r="C10" s="446"/>
      <c r="D10" s="446"/>
      <c r="E10" s="446"/>
      <c r="F10" s="446"/>
      <c r="G10" s="446"/>
      <c r="H10" s="446"/>
      <c r="I10" s="446"/>
      <c r="J10" s="446"/>
    </row>
    <row r="11" spans="1:13" s="8" customFormat="1" ht="15.75" customHeight="1">
      <c r="A11" s="9"/>
      <c r="B11" s="10"/>
      <c r="C11" s="446"/>
      <c r="D11" s="446"/>
      <c r="E11" s="446"/>
      <c r="F11" s="446"/>
      <c r="G11" s="446"/>
      <c r="H11" s="446"/>
      <c r="I11" s="446"/>
      <c r="J11" s="446"/>
    </row>
    <row r="12" spans="1:13" s="8" customFormat="1" ht="15.75" customHeight="1">
      <c r="A12" s="9"/>
      <c r="B12" s="10"/>
      <c r="C12" s="446"/>
      <c r="D12" s="446"/>
      <c r="E12" s="446"/>
      <c r="F12" s="446"/>
      <c r="G12" s="446"/>
      <c r="H12" s="446"/>
      <c r="I12" s="446"/>
      <c r="J12" s="446"/>
    </row>
    <row r="13" spans="1:13" s="8" customFormat="1" ht="15.75" customHeight="1">
      <c r="A13" s="9" t="s">
        <v>190</v>
      </c>
      <c r="B13" s="13" t="s">
        <v>29</v>
      </c>
      <c r="C13" s="13" t="s">
        <v>191</v>
      </c>
      <c r="D13" s="13"/>
      <c r="E13" s="10"/>
      <c r="F13" s="10"/>
      <c r="G13" s="10"/>
      <c r="H13" s="10"/>
      <c r="I13" s="10"/>
      <c r="J13" s="11"/>
    </row>
    <row r="14" spans="1:13" s="8" customFormat="1" ht="9.75" customHeight="1">
      <c r="A14" s="9"/>
      <c r="B14" s="10"/>
      <c r="C14" s="10"/>
      <c r="D14" s="10"/>
      <c r="E14" s="10"/>
      <c r="F14" s="10"/>
      <c r="G14" s="10"/>
      <c r="H14" s="10"/>
      <c r="I14" s="10"/>
      <c r="J14" s="11"/>
    </row>
    <row r="15" spans="1:13" s="10" customFormat="1" ht="51" customHeight="1">
      <c r="A15" s="9"/>
      <c r="C15" s="449" t="s">
        <v>266</v>
      </c>
      <c r="D15" s="449"/>
      <c r="E15" s="449"/>
      <c r="F15" s="449"/>
      <c r="G15" s="449"/>
      <c r="H15" s="449"/>
      <c r="I15" s="449"/>
      <c r="J15" s="449"/>
      <c r="K15" s="66"/>
      <c r="L15" s="66"/>
      <c r="M15" s="15"/>
    </row>
    <row r="16" spans="1:13" s="10" customFormat="1">
      <c r="A16" s="9"/>
      <c r="G16" s="14"/>
      <c r="H16" s="14"/>
      <c r="J16" s="15"/>
      <c r="K16" s="15"/>
      <c r="L16" s="15"/>
      <c r="M16" s="15"/>
    </row>
    <row r="17" spans="1:13" s="10" customFormat="1">
      <c r="A17" s="9"/>
      <c r="B17" s="18"/>
      <c r="C17" s="13" t="s">
        <v>192</v>
      </c>
      <c r="D17" s="13"/>
      <c r="G17" s="16"/>
      <c r="H17" s="16"/>
      <c r="I17" s="16"/>
      <c r="J17" s="17"/>
      <c r="K17" s="16"/>
      <c r="L17" s="16"/>
      <c r="M17" s="16"/>
    </row>
    <row r="18" spans="1:13" s="10" customFormat="1">
      <c r="A18" s="9"/>
      <c r="G18" s="16"/>
      <c r="H18" s="16"/>
      <c r="I18" s="16"/>
      <c r="J18" s="17"/>
      <c r="K18" s="16"/>
      <c r="L18" s="16"/>
      <c r="M18" s="16"/>
    </row>
    <row r="19" spans="1:13" s="10" customFormat="1">
      <c r="A19" s="9"/>
      <c r="C19" s="231" t="s">
        <v>271</v>
      </c>
      <c r="D19" s="231"/>
      <c r="G19" s="16"/>
      <c r="H19" s="16"/>
      <c r="I19" s="16"/>
      <c r="J19" s="17"/>
      <c r="K19" s="16"/>
      <c r="L19" s="16"/>
      <c r="M19" s="16"/>
    </row>
    <row r="20" spans="1:13" s="10" customFormat="1" ht="16.5" thickBot="1">
      <c r="A20" s="9"/>
      <c r="C20" s="6"/>
      <c r="D20" s="6"/>
      <c r="E20" s="6"/>
      <c r="F20" s="6"/>
      <c r="G20" s="143"/>
      <c r="H20" s="143"/>
      <c r="I20" s="143"/>
      <c r="J20" s="305"/>
      <c r="K20" s="16"/>
      <c r="L20" s="16"/>
      <c r="M20" s="16"/>
    </row>
    <row r="21" spans="1:13" s="10" customFormat="1">
      <c r="A21" s="9"/>
      <c r="C21" s="230" t="s">
        <v>272</v>
      </c>
      <c r="D21" s="230"/>
      <c r="E21" s="230" t="s">
        <v>273</v>
      </c>
      <c r="G21" s="16"/>
      <c r="H21" s="16"/>
      <c r="I21" s="16"/>
      <c r="J21" s="17"/>
      <c r="K21" s="16"/>
      <c r="L21" s="16"/>
      <c r="M21" s="16"/>
    </row>
    <row r="22" spans="1:13" s="10" customFormat="1">
      <c r="A22" s="9"/>
      <c r="C22" s="301" t="s">
        <v>274</v>
      </c>
      <c r="D22" s="301"/>
      <c r="E22" s="301" t="s">
        <v>275</v>
      </c>
      <c r="F22" s="368"/>
      <c r="G22" s="303"/>
      <c r="H22" s="303"/>
      <c r="I22" s="303"/>
      <c r="J22" s="304"/>
      <c r="K22" s="16"/>
      <c r="L22" s="16"/>
      <c r="M22" s="16"/>
    </row>
    <row r="23" spans="1:13" s="10" customFormat="1">
      <c r="A23" s="9"/>
      <c r="C23" s="230" t="s">
        <v>289</v>
      </c>
      <c r="D23" s="230"/>
      <c r="E23" s="230" t="s">
        <v>276</v>
      </c>
      <c r="G23" s="16"/>
      <c r="H23" s="16"/>
      <c r="I23" s="16"/>
      <c r="J23" s="17"/>
      <c r="K23" s="16"/>
      <c r="L23" s="16"/>
      <c r="M23" s="16"/>
    </row>
    <row r="24" spans="1:13" s="10" customFormat="1">
      <c r="A24" s="9"/>
      <c r="C24" s="301" t="s">
        <v>290</v>
      </c>
      <c r="D24" s="301"/>
      <c r="E24" s="301" t="s">
        <v>277</v>
      </c>
      <c r="F24" s="302"/>
      <c r="G24" s="303"/>
      <c r="H24" s="303"/>
      <c r="I24" s="303"/>
      <c r="J24" s="304"/>
      <c r="K24" s="16"/>
      <c r="L24" s="16"/>
      <c r="M24" s="16"/>
    </row>
    <row r="25" spans="1:13" s="10" customFormat="1">
      <c r="A25" s="9"/>
      <c r="C25" s="230" t="s">
        <v>291</v>
      </c>
      <c r="D25" s="230"/>
      <c r="E25" s="230" t="s">
        <v>278</v>
      </c>
      <c r="G25" s="16"/>
      <c r="H25" s="16"/>
      <c r="I25" s="16"/>
      <c r="J25" s="17"/>
      <c r="K25" s="16"/>
      <c r="L25" s="16"/>
      <c r="M25" s="16"/>
    </row>
    <row r="26" spans="1:13" s="10" customFormat="1">
      <c r="A26" s="9"/>
      <c r="C26" s="301" t="s">
        <v>292</v>
      </c>
      <c r="D26" s="301"/>
      <c r="E26" s="301" t="s">
        <v>279</v>
      </c>
      <c r="F26" s="302"/>
      <c r="G26" s="303"/>
      <c r="H26" s="303"/>
      <c r="I26" s="303"/>
      <c r="J26" s="304"/>
      <c r="K26" s="16"/>
      <c r="L26" s="16"/>
      <c r="M26" s="16"/>
    </row>
    <row r="27" spans="1:13" s="10" customFormat="1">
      <c r="A27" s="9"/>
      <c r="C27" s="230" t="s">
        <v>292</v>
      </c>
      <c r="D27" s="230"/>
      <c r="E27" s="230" t="s">
        <v>280</v>
      </c>
      <c r="G27" s="16"/>
      <c r="H27" s="16"/>
      <c r="I27" s="16"/>
      <c r="J27" s="17"/>
      <c r="K27" s="16"/>
      <c r="L27" s="16"/>
      <c r="M27" s="16"/>
    </row>
    <row r="28" spans="1:13" s="10" customFormat="1">
      <c r="A28" s="9"/>
      <c r="C28" s="301" t="s">
        <v>293</v>
      </c>
      <c r="D28" s="301"/>
      <c r="E28" s="301" t="s">
        <v>281</v>
      </c>
      <c r="F28" s="302"/>
      <c r="G28" s="303"/>
      <c r="H28" s="303"/>
      <c r="I28" s="303"/>
      <c r="J28" s="304"/>
      <c r="K28" s="16"/>
      <c r="L28" s="16"/>
      <c r="M28" s="16"/>
    </row>
    <row r="29" spans="1:13" s="10" customFormat="1">
      <c r="A29" s="9"/>
      <c r="C29" s="230" t="s">
        <v>294</v>
      </c>
      <c r="D29" s="230"/>
      <c r="E29" s="230" t="s">
        <v>282</v>
      </c>
      <c r="G29" s="16"/>
      <c r="H29" s="16"/>
      <c r="I29" s="16"/>
      <c r="J29" s="17"/>
      <c r="K29" s="16"/>
      <c r="L29" s="16"/>
      <c r="M29" s="16"/>
    </row>
    <row r="30" spans="1:13" s="10" customFormat="1">
      <c r="A30" s="9"/>
      <c r="C30" s="301" t="s">
        <v>295</v>
      </c>
      <c r="D30" s="301"/>
      <c r="E30" s="301" t="s">
        <v>334</v>
      </c>
      <c r="F30" s="302"/>
      <c r="G30" s="303"/>
      <c r="H30" s="303"/>
      <c r="I30" s="303"/>
      <c r="J30" s="304"/>
      <c r="K30" s="16"/>
      <c r="L30" s="16"/>
      <c r="M30" s="16"/>
    </row>
    <row r="31" spans="1:13" s="10" customFormat="1">
      <c r="A31" s="9"/>
      <c r="C31" s="230" t="s">
        <v>296</v>
      </c>
      <c r="D31" s="230"/>
      <c r="E31" s="230" t="s">
        <v>283</v>
      </c>
      <c r="G31" s="16"/>
      <c r="H31" s="16"/>
      <c r="I31" s="16"/>
      <c r="J31" s="17"/>
      <c r="K31" s="16"/>
      <c r="L31" s="16"/>
      <c r="M31" s="16"/>
    </row>
    <row r="32" spans="1:13" s="10" customFormat="1">
      <c r="A32" s="9"/>
      <c r="C32" s="230" t="s">
        <v>297</v>
      </c>
      <c r="D32" s="230"/>
      <c r="E32" s="230" t="s">
        <v>284</v>
      </c>
      <c r="G32" s="16"/>
      <c r="H32" s="16"/>
      <c r="I32" s="16"/>
      <c r="J32" s="17"/>
      <c r="K32" s="16"/>
      <c r="L32" s="16"/>
      <c r="M32" s="16"/>
    </row>
    <row r="33" spans="1:19" s="10" customFormat="1">
      <c r="A33" s="9"/>
      <c r="C33" s="301" t="s">
        <v>298</v>
      </c>
      <c r="D33" s="301"/>
      <c r="E33" s="301" t="s">
        <v>285</v>
      </c>
      <c r="F33" s="302"/>
      <c r="G33" s="303"/>
      <c r="H33" s="303"/>
      <c r="I33" s="303"/>
      <c r="J33" s="304"/>
      <c r="K33" s="16"/>
      <c r="L33" s="16"/>
      <c r="M33" s="16"/>
    </row>
    <row r="34" spans="1:19" s="10" customFormat="1">
      <c r="A34" s="9"/>
      <c r="C34" s="230" t="s">
        <v>299</v>
      </c>
      <c r="D34" s="230"/>
      <c r="E34" s="230" t="s">
        <v>286</v>
      </c>
      <c r="G34" s="16"/>
      <c r="H34" s="16"/>
      <c r="I34" s="16"/>
      <c r="J34" s="17"/>
      <c r="K34" s="16"/>
      <c r="L34" s="16"/>
      <c r="M34" s="16"/>
    </row>
    <row r="35" spans="1:19" s="10" customFormat="1">
      <c r="A35" s="9"/>
      <c r="C35" s="301" t="s">
        <v>300</v>
      </c>
      <c r="D35" s="301"/>
      <c r="E35" s="301" t="s">
        <v>287</v>
      </c>
      <c r="F35" s="302"/>
      <c r="G35" s="303"/>
      <c r="H35" s="303"/>
      <c r="I35" s="303"/>
      <c r="J35" s="304"/>
      <c r="K35" s="16"/>
      <c r="L35" s="16"/>
      <c r="M35" s="16"/>
    </row>
    <row r="36" spans="1:19" s="10" customFormat="1">
      <c r="A36" s="9"/>
      <c r="C36" s="242" t="s">
        <v>301</v>
      </c>
      <c r="D36" s="242"/>
      <c r="E36" s="230" t="s">
        <v>288</v>
      </c>
      <c r="G36" s="16"/>
      <c r="H36" s="16"/>
      <c r="I36" s="16"/>
      <c r="J36" s="17"/>
      <c r="K36" s="16"/>
      <c r="L36" s="16"/>
      <c r="M36" s="16"/>
    </row>
    <row r="37" spans="1:19" s="10" customFormat="1">
      <c r="A37" s="9"/>
      <c r="C37" s="230" t="s">
        <v>302</v>
      </c>
      <c r="D37" s="230"/>
      <c r="G37" s="16"/>
      <c r="H37" s="16"/>
      <c r="I37" s="16"/>
      <c r="J37" s="17"/>
      <c r="K37" s="16"/>
      <c r="L37" s="16"/>
      <c r="M37" s="16"/>
    </row>
    <row r="38" spans="1:19" s="10" customFormat="1">
      <c r="A38" s="9"/>
      <c r="C38" s="375" t="s">
        <v>335</v>
      </c>
      <c r="D38" s="301"/>
      <c r="E38" s="375" t="s">
        <v>333</v>
      </c>
      <c r="F38" s="302"/>
      <c r="G38" s="303"/>
      <c r="H38" s="303"/>
      <c r="I38" s="303"/>
      <c r="J38" s="304"/>
      <c r="K38" s="16"/>
      <c r="L38" s="16"/>
      <c r="M38" s="16"/>
    </row>
    <row r="39" spans="1:19" s="10" customFormat="1" ht="16.5" thickBot="1">
      <c r="A39" s="9"/>
      <c r="C39" s="306" t="s">
        <v>336</v>
      </c>
      <c r="D39" s="306"/>
      <c r="E39" s="6"/>
      <c r="F39" s="6"/>
      <c r="G39" s="143"/>
      <c r="H39" s="143"/>
      <c r="I39" s="143"/>
      <c r="J39" s="305"/>
      <c r="K39" s="16"/>
      <c r="L39" s="16"/>
      <c r="M39" s="16"/>
    </row>
    <row r="40" spans="1:19" s="10" customFormat="1">
      <c r="A40" s="9"/>
      <c r="C40" s="230"/>
      <c r="D40" s="230"/>
      <c r="G40" s="16"/>
      <c r="H40" s="16"/>
      <c r="I40" s="16"/>
      <c r="J40" s="17"/>
      <c r="K40" s="16"/>
      <c r="L40" s="16"/>
      <c r="M40" s="16"/>
    </row>
    <row r="41" spans="1:19" s="10" customFormat="1" ht="5.25" customHeight="1">
      <c r="A41" s="9"/>
      <c r="K41" s="16"/>
      <c r="L41" s="16"/>
      <c r="M41" s="16"/>
    </row>
    <row r="42" spans="1:19" s="10" customFormat="1" ht="45" customHeight="1">
      <c r="A42" s="9"/>
      <c r="K42" s="16"/>
      <c r="L42" s="457"/>
      <c r="M42" s="457"/>
      <c r="N42" s="457"/>
      <c r="O42" s="457"/>
      <c r="P42" s="457"/>
      <c r="Q42" s="457"/>
      <c r="R42" s="457"/>
      <c r="S42" s="457"/>
    </row>
    <row r="43" spans="1:19" s="10" customFormat="1">
      <c r="A43" s="9"/>
      <c r="G43" s="16"/>
      <c r="H43" s="16"/>
      <c r="I43" s="16"/>
      <c r="J43" s="17"/>
      <c r="K43" s="16"/>
      <c r="L43" s="457"/>
      <c r="M43" s="457"/>
      <c r="N43" s="457"/>
      <c r="O43" s="457"/>
      <c r="P43" s="457"/>
      <c r="Q43" s="457"/>
      <c r="R43" s="457"/>
      <c r="S43" s="457"/>
    </row>
    <row r="44" spans="1:19" s="10" customFormat="1" hidden="1">
      <c r="A44" s="9"/>
      <c r="C44" s="13" t="s">
        <v>337</v>
      </c>
      <c r="G44" s="16"/>
      <c r="H44" s="16"/>
      <c r="I44" s="16"/>
      <c r="J44" s="17"/>
      <c r="K44" s="16"/>
      <c r="L44" s="16"/>
      <c r="M44" s="16"/>
    </row>
    <row r="45" spans="1:19" s="10" customFormat="1" hidden="1">
      <c r="A45" s="9"/>
      <c r="G45" s="16"/>
      <c r="H45" s="16"/>
      <c r="I45" s="16"/>
      <c r="J45" s="17"/>
      <c r="K45" s="16"/>
      <c r="L45" s="16"/>
      <c r="M45" s="16"/>
    </row>
    <row r="46" spans="1:19" s="10" customFormat="1" hidden="1">
      <c r="A46" s="9"/>
      <c r="G46" s="16"/>
      <c r="H46" s="16"/>
      <c r="I46" s="16"/>
      <c r="J46" s="17"/>
      <c r="K46" s="16"/>
      <c r="L46" s="16"/>
      <c r="M46" s="16"/>
    </row>
    <row r="47" spans="1:19" s="10" customFormat="1" hidden="1">
      <c r="A47" s="9"/>
      <c r="G47" s="16"/>
      <c r="H47" s="16"/>
      <c r="I47" s="16"/>
      <c r="J47" s="17"/>
      <c r="K47" s="16"/>
      <c r="L47" s="16"/>
      <c r="M47" s="16"/>
    </row>
    <row r="48" spans="1:19" s="10" customFormat="1" hidden="1">
      <c r="A48" s="9"/>
      <c r="G48" s="16"/>
      <c r="H48" s="16"/>
      <c r="I48" s="16"/>
      <c r="J48" s="17"/>
      <c r="K48" s="16"/>
      <c r="L48" s="16"/>
      <c r="M48" s="16"/>
    </row>
    <row r="49" spans="1:13" s="10" customFormat="1" hidden="1">
      <c r="A49" s="9"/>
      <c r="G49" s="16"/>
      <c r="H49" s="16"/>
      <c r="I49" s="16"/>
      <c r="J49" s="17"/>
      <c r="K49" s="16"/>
      <c r="L49" s="16"/>
      <c r="M49" s="16"/>
    </row>
    <row r="50" spans="1:13" s="10" customFormat="1" hidden="1">
      <c r="A50" s="9"/>
      <c r="G50" s="16"/>
      <c r="H50" s="16"/>
      <c r="I50" s="16"/>
      <c r="J50" s="17"/>
      <c r="K50" s="16"/>
      <c r="L50" s="16"/>
      <c r="M50" s="16"/>
    </row>
    <row r="51" spans="1:13" s="10" customFormat="1" hidden="1">
      <c r="A51" s="9"/>
      <c r="G51" s="16"/>
      <c r="H51" s="16"/>
      <c r="I51" s="16"/>
      <c r="J51" s="17"/>
      <c r="K51" s="16"/>
      <c r="L51" s="16"/>
      <c r="M51" s="16"/>
    </row>
    <row r="52" spans="1:13" s="10" customFormat="1">
      <c r="A52" s="9"/>
      <c r="G52" s="16"/>
      <c r="H52" s="16"/>
      <c r="I52" s="16"/>
      <c r="J52" s="17"/>
      <c r="K52" s="16"/>
      <c r="L52" s="16"/>
      <c r="M52" s="16"/>
    </row>
    <row r="53" spans="1:13" s="10" customFormat="1">
      <c r="A53" s="20" t="str">
        <f>+A1</f>
        <v>Pharmaniaga Berhad (467709-M)</v>
      </c>
      <c r="G53" s="16"/>
      <c r="H53" s="16"/>
      <c r="I53" s="16"/>
      <c r="J53" s="17"/>
      <c r="K53" s="16"/>
      <c r="L53" s="16"/>
      <c r="M53" s="16"/>
    </row>
    <row r="54" spans="1:13" s="10" customFormat="1">
      <c r="A54" s="9"/>
      <c r="G54" s="16"/>
      <c r="H54" s="16"/>
      <c r="I54" s="16"/>
      <c r="J54" s="17"/>
      <c r="K54" s="16"/>
      <c r="L54" s="16"/>
      <c r="M54" s="16"/>
    </row>
    <row r="55" spans="1:13" s="8" customFormat="1" ht="15.75" customHeight="1" thickBot="1">
      <c r="A55" s="5" t="s">
        <v>218</v>
      </c>
      <c r="B55" s="6"/>
      <c r="C55" s="5"/>
      <c r="D55" s="5"/>
      <c r="E55" s="6"/>
      <c r="F55" s="6"/>
      <c r="G55" s="6"/>
      <c r="H55" s="6"/>
      <c r="I55" s="6"/>
      <c r="J55" s="7"/>
    </row>
    <row r="56" spans="1:13" s="10" customFormat="1">
      <c r="A56" s="9"/>
      <c r="G56" s="16"/>
      <c r="H56" s="16"/>
      <c r="I56" s="16"/>
      <c r="J56" s="17"/>
      <c r="K56" s="16"/>
      <c r="L56" s="16"/>
      <c r="M56" s="16"/>
    </row>
    <row r="57" spans="1:13" s="10" customFormat="1">
      <c r="A57" s="9" t="s">
        <v>190</v>
      </c>
      <c r="B57" s="13" t="s">
        <v>29</v>
      </c>
      <c r="C57" s="13" t="s">
        <v>193</v>
      </c>
      <c r="D57" s="13"/>
      <c r="G57" s="16"/>
      <c r="H57" s="16"/>
      <c r="I57" s="16"/>
      <c r="J57" s="17"/>
      <c r="K57" s="16"/>
      <c r="L57" s="16"/>
      <c r="M57" s="16"/>
    </row>
    <row r="58" spans="1:13" s="10" customFormat="1" ht="9.75" customHeight="1">
      <c r="A58" s="9"/>
      <c r="G58" s="16"/>
      <c r="H58" s="16"/>
      <c r="I58" s="16"/>
      <c r="J58" s="17"/>
      <c r="K58" s="16"/>
      <c r="L58" s="16"/>
      <c r="M58" s="16"/>
    </row>
    <row r="59" spans="1:13" s="10" customFormat="1">
      <c r="A59" s="9"/>
      <c r="B59" s="21">
        <v>1.2</v>
      </c>
      <c r="C59" s="13" t="s">
        <v>374</v>
      </c>
      <c r="D59" s="13"/>
      <c r="G59" s="16"/>
      <c r="H59" s="16"/>
      <c r="I59" s="16"/>
      <c r="J59" s="17"/>
      <c r="K59" s="16"/>
      <c r="L59" s="16"/>
      <c r="M59" s="16"/>
    </row>
    <row r="60" spans="1:13" s="10" customFormat="1">
      <c r="A60" s="9"/>
      <c r="C60" s="13"/>
      <c r="D60" s="13"/>
      <c r="G60" s="16"/>
      <c r="H60" s="16"/>
      <c r="I60" s="16"/>
      <c r="J60" s="17"/>
      <c r="K60" s="16"/>
      <c r="L60" s="16"/>
      <c r="M60" s="16"/>
    </row>
    <row r="61" spans="1:13" s="10" customFormat="1">
      <c r="A61" s="9"/>
      <c r="E61" s="13"/>
      <c r="G61" s="16"/>
      <c r="H61" s="16"/>
      <c r="I61" s="16"/>
      <c r="J61" s="17"/>
      <c r="K61" s="16"/>
      <c r="L61" s="16"/>
      <c r="M61" s="16"/>
    </row>
    <row r="62" spans="1:13" s="10" customFormat="1">
      <c r="A62" s="9"/>
      <c r="G62" s="16"/>
      <c r="H62" s="16"/>
      <c r="I62" s="16"/>
      <c r="J62" s="17"/>
      <c r="K62" s="16"/>
      <c r="L62" s="16"/>
      <c r="M62" s="16"/>
    </row>
    <row r="63" spans="1:13" s="10" customFormat="1">
      <c r="A63" s="9"/>
      <c r="G63" s="16"/>
      <c r="H63" s="16"/>
      <c r="I63" s="16"/>
      <c r="J63" s="17"/>
      <c r="K63" s="16"/>
      <c r="L63" s="16"/>
      <c r="M63" s="16"/>
    </row>
    <row r="64" spans="1:13" s="10" customFormat="1">
      <c r="A64" s="9"/>
      <c r="G64" s="16"/>
      <c r="H64" s="16"/>
      <c r="I64" s="16"/>
      <c r="J64" s="22" t="s">
        <v>173</v>
      </c>
      <c r="K64" s="16"/>
      <c r="L64" s="16"/>
      <c r="M64" s="16"/>
    </row>
    <row r="65" spans="1:13" s="10" customFormat="1">
      <c r="A65" s="9"/>
      <c r="G65" s="16"/>
      <c r="H65" s="16"/>
      <c r="I65" s="16"/>
      <c r="J65" s="22" t="s">
        <v>136</v>
      </c>
      <c r="K65" s="16"/>
      <c r="L65" s="16"/>
      <c r="M65" s="16"/>
    </row>
    <row r="66" spans="1:13" s="10" customFormat="1">
      <c r="A66" s="9"/>
      <c r="C66" s="13"/>
      <c r="D66" s="13"/>
      <c r="G66" s="16"/>
      <c r="H66" s="16"/>
      <c r="I66" s="16"/>
      <c r="J66" s="22" t="s">
        <v>170</v>
      </c>
      <c r="K66" s="16"/>
      <c r="L66" s="16"/>
      <c r="M66" s="16"/>
    </row>
    <row r="67" spans="1:13" s="10" customFormat="1">
      <c r="A67" s="9"/>
      <c r="C67" s="13" t="s">
        <v>195</v>
      </c>
      <c r="D67" s="13"/>
      <c r="G67" s="16"/>
      <c r="H67" s="16"/>
      <c r="I67" s="16"/>
      <c r="J67" s="22" t="s">
        <v>171</v>
      </c>
      <c r="K67" s="16"/>
      <c r="L67" s="16"/>
      <c r="M67" s="16"/>
    </row>
    <row r="68" spans="1:13" s="10" customFormat="1">
      <c r="A68" s="9"/>
      <c r="G68" s="16"/>
      <c r="H68" s="16"/>
      <c r="I68" s="16"/>
      <c r="J68" s="22"/>
      <c r="K68" s="16"/>
      <c r="L68" s="16"/>
      <c r="M68" s="16"/>
    </row>
    <row r="69" spans="1:13" s="10" customFormat="1">
      <c r="A69" s="9"/>
      <c r="C69" s="10" t="s">
        <v>196</v>
      </c>
      <c r="F69" s="10" t="s">
        <v>137</v>
      </c>
      <c r="G69" s="16"/>
      <c r="H69" s="16"/>
      <c r="J69" s="233" t="s">
        <v>138</v>
      </c>
      <c r="K69" s="16"/>
      <c r="L69" s="16"/>
      <c r="M69" s="16"/>
    </row>
    <row r="70" spans="1:13" s="10" customFormat="1">
      <c r="A70" s="9"/>
      <c r="C70" s="230" t="s">
        <v>338</v>
      </c>
      <c r="F70" s="374" t="s">
        <v>339</v>
      </c>
      <c r="G70" s="16"/>
      <c r="H70" s="16"/>
      <c r="J70" s="380" t="s">
        <v>138</v>
      </c>
      <c r="K70" s="16"/>
      <c r="L70" s="16"/>
      <c r="M70" s="16"/>
    </row>
    <row r="71" spans="1:13" s="10" customFormat="1">
      <c r="A71" s="9"/>
      <c r="C71" s="230" t="s">
        <v>263</v>
      </c>
      <c r="F71" s="374" t="s">
        <v>339</v>
      </c>
      <c r="G71" s="16"/>
      <c r="H71" s="16"/>
      <c r="J71" s="380" t="s">
        <v>138</v>
      </c>
      <c r="K71" s="16"/>
      <c r="L71" s="16"/>
      <c r="M71" s="16"/>
    </row>
    <row r="72" spans="1:13" s="10" customFormat="1">
      <c r="A72" s="9"/>
      <c r="C72" s="230" t="s">
        <v>340</v>
      </c>
      <c r="F72" s="374"/>
      <c r="G72" s="16"/>
      <c r="H72" s="16"/>
      <c r="J72" s="380"/>
      <c r="K72" s="16"/>
      <c r="L72" s="16"/>
      <c r="M72" s="16"/>
    </row>
    <row r="73" spans="1:13" s="10" customFormat="1">
      <c r="A73" s="9"/>
      <c r="C73" s="10" t="s">
        <v>197</v>
      </c>
      <c r="F73" s="230" t="s">
        <v>262</v>
      </c>
      <c r="G73" s="16"/>
      <c r="H73" s="16"/>
      <c r="J73" s="233" t="s">
        <v>139</v>
      </c>
      <c r="K73" s="16"/>
      <c r="L73" s="16"/>
      <c r="M73" s="16"/>
    </row>
    <row r="74" spans="1:13" s="10" customFormat="1">
      <c r="A74" s="9"/>
      <c r="C74" s="230" t="s">
        <v>263</v>
      </c>
      <c r="D74" s="230"/>
      <c r="F74" s="230" t="s">
        <v>265</v>
      </c>
      <c r="G74" s="16"/>
      <c r="H74" s="16"/>
      <c r="I74" s="450" t="s">
        <v>139</v>
      </c>
      <c r="J74" s="450"/>
      <c r="K74" s="16"/>
      <c r="L74" s="16"/>
      <c r="M74" s="16"/>
    </row>
    <row r="75" spans="1:13" s="10" customFormat="1">
      <c r="A75" s="9"/>
      <c r="C75" s="230" t="s">
        <v>264</v>
      </c>
      <c r="D75" s="230"/>
      <c r="G75" s="16"/>
      <c r="H75" s="16"/>
      <c r="I75" s="16"/>
      <c r="J75" s="17"/>
      <c r="K75" s="16"/>
      <c r="L75" s="16"/>
      <c r="M75" s="16"/>
    </row>
    <row r="76" spans="1:13" s="10" customFormat="1">
      <c r="A76" s="9"/>
      <c r="D76" s="230"/>
      <c r="G76" s="16"/>
      <c r="H76" s="16"/>
      <c r="I76" s="16"/>
      <c r="J76" s="17"/>
      <c r="K76" s="16"/>
      <c r="L76" s="16"/>
      <c r="M76" s="16"/>
    </row>
    <row r="77" spans="1:13">
      <c r="A77" s="23" t="s">
        <v>194</v>
      </c>
      <c r="B77" s="24"/>
      <c r="C77" s="27" t="s">
        <v>107</v>
      </c>
      <c r="D77" s="27"/>
    </row>
    <row r="78" spans="1:13" ht="9.75" customHeight="1">
      <c r="A78" s="27"/>
      <c r="B78" s="25"/>
      <c r="C78" s="25"/>
      <c r="D78" s="25"/>
    </row>
    <row r="79" spans="1:13">
      <c r="A79" s="27"/>
      <c r="B79" s="25"/>
      <c r="C79" s="25" t="s">
        <v>198</v>
      </c>
      <c r="D79" s="25"/>
    </row>
    <row r="80" spans="1:13">
      <c r="A80" s="27"/>
      <c r="B80" s="25"/>
      <c r="C80" s="25"/>
      <c r="D80" s="25"/>
    </row>
    <row r="81" spans="1:10">
      <c r="A81" s="23" t="s">
        <v>199</v>
      </c>
      <c r="B81" s="24"/>
      <c r="C81" s="27" t="s">
        <v>42</v>
      </c>
      <c r="D81" s="27"/>
    </row>
    <row r="82" spans="1:10" ht="9.75" customHeight="1">
      <c r="A82" s="27"/>
      <c r="B82" s="25"/>
      <c r="C82" s="25"/>
      <c r="D82" s="25"/>
    </row>
    <row r="83" spans="1:10">
      <c r="A83" s="27"/>
      <c r="B83" s="25"/>
      <c r="C83" s="25" t="s">
        <v>200</v>
      </c>
      <c r="D83" s="25"/>
    </row>
    <row r="85" spans="1:10">
      <c r="A85" s="23" t="s">
        <v>201</v>
      </c>
      <c r="B85" s="24"/>
      <c r="C85" s="27" t="s">
        <v>43</v>
      </c>
      <c r="D85" s="27"/>
    </row>
    <row r="86" spans="1:10" ht="9.75" customHeight="1">
      <c r="A86" s="27"/>
      <c r="B86" s="25"/>
      <c r="C86" s="25"/>
      <c r="D86" s="25"/>
    </row>
    <row r="87" spans="1:10">
      <c r="A87" s="27"/>
      <c r="B87" s="25"/>
      <c r="C87" s="454" t="s">
        <v>202</v>
      </c>
      <c r="D87" s="454"/>
      <c r="E87" s="454"/>
      <c r="F87" s="454"/>
      <c r="G87" s="454"/>
      <c r="H87" s="454"/>
      <c r="I87" s="454"/>
      <c r="J87" s="454"/>
    </row>
    <row r="88" spans="1:10">
      <c r="A88" s="27"/>
      <c r="B88" s="25"/>
      <c r="C88" s="454"/>
      <c r="D88" s="454"/>
      <c r="E88" s="454"/>
      <c r="F88" s="454"/>
      <c r="G88" s="454"/>
      <c r="H88" s="454"/>
      <c r="I88" s="454"/>
      <c r="J88" s="454"/>
    </row>
    <row r="89" spans="1:10">
      <c r="A89" s="27"/>
      <c r="B89" s="25"/>
      <c r="C89" s="25"/>
      <c r="D89" s="25"/>
    </row>
    <row r="90" spans="1:10">
      <c r="A90" s="23" t="s">
        <v>203</v>
      </c>
      <c r="B90" s="24"/>
      <c r="C90" s="27" t="s">
        <v>44</v>
      </c>
      <c r="D90" s="27"/>
    </row>
    <row r="91" spans="1:10" ht="9.75" customHeight="1">
      <c r="A91" s="27"/>
      <c r="B91" s="25"/>
      <c r="C91" s="25"/>
      <c r="D91" s="25"/>
    </row>
    <row r="92" spans="1:10" ht="31.5" customHeight="1">
      <c r="A92" s="27"/>
      <c r="B92" s="25"/>
      <c r="C92" s="447" t="s">
        <v>341</v>
      </c>
      <c r="D92" s="447"/>
      <c r="E92" s="447"/>
      <c r="F92" s="447"/>
      <c r="G92" s="447"/>
      <c r="H92" s="447"/>
      <c r="I92" s="447"/>
      <c r="J92" s="447"/>
    </row>
    <row r="93" spans="1:10">
      <c r="A93" s="27"/>
      <c r="B93" s="25"/>
      <c r="C93" s="25"/>
      <c r="D93" s="25"/>
    </row>
    <row r="94" spans="1:10">
      <c r="A94" s="23" t="s">
        <v>219</v>
      </c>
      <c r="B94" s="24"/>
      <c r="C94" s="27" t="s">
        <v>45</v>
      </c>
      <c r="D94" s="27"/>
      <c r="H94" s="4"/>
      <c r="I94" s="4"/>
      <c r="J94" s="4"/>
    </row>
    <row r="95" spans="1:10" ht="9.75" customHeight="1">
      <c r="B95" s="25"/>
      <c r="C95" s="25"/>
      <c r="D95" s="25"/>
      <c r="H95" s="4"/>
      <c r="I95" s="4"/>
      <c r="J95" s="4"/>
    </row>
    <row r="96" spans="1:10">
      <c r="B96" s="25"/>
      <c r="C96" s="455" t="s">
        <v>321</v>
      </c>
      <c r="D96" s="455"/>
      <c r="E96" s="456"/>
      <c r="F96" s="456"/>
      <c r="G96" s="456"/>
      <c r="H96" s="456"/>
      <c r="I96" s="456"/>
      <c r="J96" s="456"/>
    </row>
    <row r="97" spans="1:13">
      <c r="B97" s="25"/>
      <c r="C97" s="456"/>
      <c r="D97" s="456"/>
      <c r="E97" s="456"/>
      <c r="F97" s="456"/>
      <c r="G97" s="456"/>
      <c r="H97" s="456"/>
      <c r="I97" s="456"/>
      <c r="J97" s="456"/>
    </row>
    <row r="98" spans="1:13">
      <c r="B98" s="25"/>
      <c r="C98" s="25"/>
      <c r="D98" s="25"/>
      <c r="H98" s="4"/>
      <c r="I98" s="4"/>
      <c r="J98" s="4"/>
    </row>
    <row r="99" spans="1:13">
      <c r="A99" s="23" t="s">
        <v>220</v>
      </c>
      <c r="B99" s="24"/>
      <c r="C99" s="27" t="s">
        <v>124</v>
      </c>
      <c r="D99" s="27"/>
      <c r="H99" s="4"/>
      <c r="I99" s="4"/>
      <c r="J99" s="4"/>
    </row>
    <row r="100" spans="1:13" ht="9.75" customHeight="1">
      <c r="H100" s="4"/>
      <c r="I100" s="4"/>
      <c r="J100" s="4"/>
    </row>
    <row r="101" spans="1:13">
      <c r="C101" s="227" t="s">
        <v>322</v>
      </c>
      <c r="D101" s="227"/>
      <c r="H101" s="4"/>
      <c r="I101" s="4"/>
      <c r="J101" s="4"/>
    </row>
    <row r="102" spans="1:13">
      <c r="H102" s="4"/>
      <c r="I102" s="4"/>
      <c r="J102" s="4"/>
    </row>
    <row r="103" spans="1:13">
      <c r="B103" s="4"/>
      <c r="C103" s="26" t="s">
        <v>204</v>
      </c>
      <c r="H103" s="4"/>
      <c r="I103" s="4"/>
      <c r="J103" s="4"/>
    </row>
    <row r="104" spans="1:13" s="29" customFormat="1">
      <c r="A104" s="9"/>
      <c r="B104" s="28"/>
      <c r="C104" s="28"/>
      <c r="D104" s="28"/>
      <c r="E104" s="28"/>
      <c r="F104" s="28"/>
      <c r="G104" s="28"/>
    </row>
    <row r="105" spans="1:13">
      <c r="A105" s="27"/>
      <c r="B105" s="25"/>
      <c r="C105" s="25"/>
      <c r="D105" s="25"/>
    </row>
    <row r="106" spans="1:13">
      <c r="A106" s="27"/>
      <c r="B106" s="25"/>
      <c r="C106" s="25"/>
      <c r="D106" s="25"/>
    </row>
    <row r="107" spans="1:13" s="10" customFormat="1">
      <c r="A107" s="20" t="str">
        <f>+A1</f>
        <v>Pharmaniaga Berhad (467709-M)</v>
      </c>
      <c r="G107" s="16"/>
      <c r="H107" s="16"/>
      <c r="I107" s="16"/>
      <c r="J107" s="17"/>
      <c r="K107" s="16"/>
      <c r="L107" s="16"/>
      <c r="M107" s="16"/>
    </row>
    <row r="108" spans="1:13" s="10" customFormat="1">
      <c r="A108" s="9"/>
      <c r="G108" s="16"/>
      <c r="H108" s="16"/>
      <c r="I108" s="16"/>
      <c r="J108" s="17"/>
      <c r="K108" s="16"/>
      <c r="L108" s="16"/>
      <c r="M108" s="16"/>
    </row>
    <row r="109" spans="1:13" s="8" customFormat="1" ht="15.75" customHeight="1" thickBot="1">
      <c r="A109" s="5" t="s">
        <v>218</v>
      </c>
      <c r="B109" s="6"/>
      <c r="C109" s="5"/>
      <c r="D109" s="5"/>
      <c r="E109" s="6"/>
      <c r="F109" s="6"/>
      <c r="G109" s="6"/>
      <c r="H109" s="6"/>
      <c r="I109" s="6"/>
      <c r="J109" s="7"/>
    </row>
    <row r="110" spans="1:13">
      <c r="A110" s="27"/>
      <c r="B110" s="25"/>
      <c r="C110" s="25"/>
      <c r="D110" s="25"/>
    </row>
    <row r="111" spans="1:13" s="8" customFormat="1" ht="15.75" customHeight="1">
      <c r="A111" s="9" t="s">
        <v>221</v>
      </c>
      <c r="B111" s="24"/>
      <c r="C111" s="13" t="s">
        <v>87</v>
      </c>
      <c r="D111" s="13"/>
      <c r="E111" s="10"/>
      <c r="F111" s="10"/>
      <c r="G111" s="10"/>
      <c r="H111" s="11"/>
      <c r="I111" s="11"/>
    </row>
    <row r="112" spans="1:13" s="10" customFormat="1" ht="9.75" customHeight="1">
      <c r="A112" s="9"/>
      <c r="B112" s="30"/>
      <c r="G112" s="16"/>
    </row>
    <row r="113" spans="1:10" s="10" customFormat="1" ht="15.75" customHeight="1">
      <c r="A113" s="9"/>
      <c r="B113" s="26"/>
      <c r="C113" s="230" t="s">
        <v>222</v>
      </c>
      <c r="D113" s="230"/>
      <c r="F113" s="16"/>
      <c r="G113" s="16"/>
      <c r="H113" s="17"/>
      <c r="I113" s="17"/>
      <c r="J113" s="16"/>
    </row>
    <row r="114" spans="1:10" s="10" customFormat="1" ht="15.75" customHeight="1">
      <c r="A114" s="9"/>
      <c r="B114" s="30"/>
      <c r="F114" s="16"/>
      <c r="G114" s="16"/>
      <c r="H114" s="17"/>
      <c r="I114" s="17"/>
      <c r="J114" s="16"/>
    </row>
    <row r="115" spans="1:10" s="10" customFormat="1">
      <c r="A115" s="9"/>
      <c r="B115" s="30"/>
      <c r="E115" s="43"/>
      <c r="F115" s="184"/>
      <c r="H115" s="43"/>
      <c r="I115" s="43"/>
      <c r="J115" s="43"/>
    </row>
    <row r="116" spans="1:10" s="10" customFormat="1">
      <c r="A116" s="9"/>
      <c r="B116" s="30"/>
      <c r="E116" s="43"/>
      <c r="F116" s="184" t="s">
        <v>324</v>
      </c>
      <c r="G116" s="184" t="s">
        <v>140</v>
      </c>
      <c r="H116" s="43"/>
      <c r="I116" s="184"/>
      <c r="J116" s="184"/>
    </row>
    <row r="117" spans="1:10" s="10" customFormat="1">
      <c r="A117" s="9"/>
      <c r="B117" s="30"/>
      <c r="E117" s="184"/>
      <c r="F117" s="184" t="s">
        <v>325</v>
      </c>
      <c r="G117" s="184" t="s">
        <v>70</v>
      </c>
      <c r="H117" s="184" t="s">
        <v>172</v>
      </c>
      <c r="I117" s="184"/>
      <c r="J117" s="184"/>
    </row>
    <row r="118" spans="1:10" s="14" customFormat="1" ht="15.75" customHeight="1">
      <c r="A118" s="33"/>
      <c r="B118" s="34"/>
      <c r="D118" s="240"/>
      <c r="E118" s="184" t="s">
        <v>323</v>
      </c>
      <c r="F118" s="184" t="s">
        <v>326</v>
      </c>
      <c r="G118" s="184" t="s">
        <v>328</v>
      </c>
      <c r="H118" s="184" t="s">
        <v>57</v>
      </c>
      <c r="I118" s="184" t="s">
        <v>72</v>
      </c>
      <c r="J118" s="75" t="s">
        <v>134</v>
      </c>
    </row>
    <row r="119" spans="1:10" s="16" customFormat="1" ht="15.75" customHeight="1">
      <c r="A119" s="33"/>
      <c r="B119" s="35"/>
      <c r="E119" s="184" t="s">
        <v>141</v>
      </c>
      <c r="F119" s="184" t="s">
        <v>129</v>
      </c>
      <c r="G119" s="184" t="s">
        <v>132</v>
      </c>
      <c r="H119" s="184" t="s">
        <v>126</v>
      </c>
      <c r="I119" s="184" t="s">
        <v>128</v>
      </c>
      <c r="J119" s="184" t="s">
        <v>1</v>
      </c>
    </row>
    <row r="120" spans="1:10" s="151" customFormat="1" ht="18.75" customHeight="1">
      <c r="A120" s="309"/>
      <c r="B120" s="310"/>
      <c r="C120" s="311">
        <v>2011</v>
      </c>
      <c r="D120" s="311"/>
      <c r="E120" s="312"/>
      <c r="F120" s="312"/>
      <c r="G120" s="312"/>
      <c r="H120" s="312"/>
      <c r="I120" s="312"/>
      <c r="J120" s="312"/>
    </row>
    <row r="121" spans="1:10" s="151" customFormat="1" ht="18.75" customHeight="1">
      <c r="A121" s="309"/>
      <c r="B121" s="310"/>
      <c r="C121" s="311" t="s">
        <v>2</v>
      </c>
      <c r="D121" s="311"/>
      <c r="E121" s="389"/>
      <c r="F121" s="389"/>
      <c r="G121" s="389"/>
      <c r="H121" s="389"/>
      <c r="I121" s="389"/>
      <c r="J121" s="389"/>
    </row>
    <row r="122" spans="1:10" s="186" customFormat="1" ht="18.75" customHeight="1">
      <c r="A122" s="313"/>
      <c r="B122" s="314"/>
      <c r="C122" s="315" t="s">
        <v>223</v>
      </c>
      <c r="D122" s="315"/>
      <c r="E122" s="390">
        <v>31</v>
      </c>
      <c r="F122" s="391">
        <v>383039</v>
      </c>
      <c r="G122" s="316">
        <v>2258</v>
      </c>
      <c r="H122" s="202">
        <v>0</v>
      </c>
      <c r="I122" s="202">
        <v>0</v>
      </c>
      <c r="J122" s="156">
        <f>SUM(E122:I122)</f>
        <v>385328</v>
      </c>
    </row>
    <row r="123" spans="1:10" s="186" customFormat="1" ht="18.75" customHeight="1">
      <c r="A123" s="313"/>
      <c r="B123" s="314"/>
      <c r="C123" s="308" t="s">
        <v>371</v>
      </c>
      <c r="D123" s="179"/>
      <c r="E123" s="390">
        <v>30030</v>
      </c>
      <c r="F123" s="392">
        <v>2766</v>
      </c>
      <c r="G123" s="392">
        <v>93</v>
      </c>
      <c r="H123" s="393">
        <v>945</v>
      </c>
      <c r="I123" s="393">
        <v>-33834</v>
      </c>
      <c r="J123" s="202">
        <v>0</v>
      </c>
    </row>
    <row r="124" spans="1:10" s="186" customFormat="1" ht="18.75" customHeight="1" thickBot="1">
      <c r="A124" s="313"/>
      <c r="B124" s="314"/>
      <c r="C124" s="267" t="s">
        <v>73</v>
      </c>
      <c r="D124" s="267"/>
      <c r="E124" s="394">
        <f t="shared" ref="E124:J124" si="0">SUM(E122:E123)</f>
        <v>30061</v>
      </c>
      <c r="F124" s="394">
        <f t="shared" si="0"/>
        <v>385805</v>
      </c>
      <c r="G124" s="394">
        <f t="shared" si="0"/>
        <v>2351</v>
      </c>
      <c r="H124" s="317">
        <f t="shared" si="0"/>
        <v>945</v>
      </c>
      <c r="I124" s="317">
        <f t="shared" si="0"/>
        <v>-33834</v>
      </c>
      <c r="J124" s="394">
        <f t="shared" si="0"/>
        <v>385328</v>
      </c>
    </row>
    <row r="125" spans="1:10" s="186" customFormat="1" ht="18.75" customHeight="1">
      <c r="A125" s="313"/>
      <c r="B125" s="314"/>
      <c r="C125" s="318"/>
      <c r="D125" s="318"/>
      <c r="H125" s="395"/>
      <c r="I125" s="395"/>
    </row>
    <row r="126" spans="1:10" s="186" customFormat="1" ht="18.75" customHeight="1">
      <c r="A126" s="313"/>
      <c r="B126" s="314"/>
      <c r="C126" s="318" t="s">
        <v>75</v>
      </c>
      <c r="D126" s="318"/>
      <c r="H126" s="395"/>
      <c r="I126" s="395"/>
    </row>
    <row r="127" spans="1:10" s="186" customFormat="1" ht="18.75" customHeight="1">
      <c r="A127" s="313"/>
      <c r="B127" s="314"/>
      <c r="C127" s="267" t="s">
        <v>74</v>
      </c>
      <c r="D127" s="267"/>
      <c r="E127" s="390">
        <v>3607</v>
      </c>
      <c r="F127" s="390">
        <v>19829</v>
      </c>
      <c r="G127" s="396">
        <v>-94</v>
      </c>
      <c r="H127" s="156">
        <v>945</v>
      </c>
      <c r="I127" s="397">
        <v>0</v>
      </c>
      <c r="J127" s="156">
        <f>SUM(E127:I127)</f>
        <v>24287</v>
      </c>
    </row>
    <row r="128" spans="1:10" s="186" customFormat="1" ht="18.75" customHeight="1">
      <c r="A128" s="313"/>
      <c r="B128" s="314"/>
      <c r="C128" s="319" t="s">
        <v>327</v>
      </c>
      <c r="D128" s="320"/>
      <c r="E128" s="335">
        <v>0</v>
      </c>
      <c r="F128" s="335">
        <v>0</v>
      </c>
      <c r="G128" s="335">
        <v>0</v>
      </c>
      <c r="H128" s="398">
        <v>-1842</v>
      </c>
      <c r="I128" s="397">
        <v>0</v>
      </c>
      <c r="J128" s="399">
        <v>-1842</v>
      </c>
    </row>
    <row r="129" spans="1:11" s="186" customFormat="1" ht="18.75" customHeight="1">
      <c r="A129" s="313"/>
      <c r="B129" s="314"/>
      <c r="C129" s="331" t="s">
        <v>372</v>
      </c>
      <c r="D129" s="331"/>
      <c r="E129" s="400">
        <f>SUM(E127:E128)</f>
        <v>3607</v>
      </c>
      <c r="F129" s="400">
        <f t="shared" ref="F129:J129" si="1">SUM(F127:F128)</f>
        <v>19829</v>
      </c>
      <c r="G129" s="325">
        <f t="shared" si="1"/>
        <v>-94</v>
      </c>
      <c r="H129" s="325">
        <f t="shared" si="1"/>
        <v>-897</v>
      </c>
      <c r="I129" s="401">
        <v>0</v>
      </c>
      <c r="J129" s="400">
        <f t="shared" si="1"/>
        <v>22445</v>
      </c>
    </row>
    <row r="130" spans="1:11" s="186" customFormat="1" ht="18.75" customHeight="1">
      <c r="A130" s="313"/>
      <c r="B130" s="314"/>
      <c r="C130" s="267" t="s">
        <v>77</v>
      </c>
      <c r="D130" s="267"/>
      <c r="E130" s="397">
        <v>0</v>
      </c>
      <c r="F130" s="396">
        <v>-849</v>
      </c>
      <c r="G130" s="397">
        <v>0</v>
      </c>
      <c r="H130" s="325">
        <v>-11</v>
      </c>
      <c r="I130" s="397">
        <v>0</v>
      </c>
      <c r="J130" s="156">
        <f>SUM(E130:I130)</f>
        <v>-860</v>
      </c>
    </row>
    <row r="131" spans="1:11" s="186" customFormat="1" ht="18.75" customHeight="1">
      <c r="A131" s="313"/>
      <c r="B131" s="314"/>
      <c r="C131" s="267" t="s">
        <v>78</v>
      </c>
      <c r="D131" s="267"/>
      <c r="E131" s="397">
        <v>0</v>
      </c>
      <c r="F131" s="390">
        <v>363</v>
      </c>
      <c r="G131" s="397">
        <v>0</v>
      </c>
      <c r="H131" s="321">
        <v>0</v>
      </c>
      <c r="I131" s="397">
        <v>0</v>
      </c>
      <c r="J131" s="156">
        <f>SUM(E131:I131)</f>
        <v>363</v>
      </c>
    </row>
    <row r="132" spans="1:11" s="186" customFormat="1" ht="18.75" customHeight="1">
      <c r="A132" s="313"/>
      <c r="B132" s="314"/>
      <c r="C132" s="319" t="s">
        <v>76</v>
      </c>
      <c r="D132" s="319"/>
      <c r="E132" s="397">
        <v>0</v>
      </c>
      <c r="F132" s="397">
        <v>0</v>
      </c>
      <c r="G132" s="397">
        <v>0</v>
      </c>
      <c r="H132" s="402">
        <v>-156</v>
      </c>
      <c r="I132" s="397">
        <v>0</v>
      </c>
      <c r="J132" s="403">
        <f>I!G24</f>
        <v>-156</v>
      </c>
      <c r="K132" s="156"/>
    </row>
    <row r="133" spans="1:11" s="186" customFormat="1" ht="18.75" customHeight="1">
      <c r="A133" s="313"/>
      <c r="B133" s="314"/>
      <c r="C133" s="318" t="s">
        <v>329</v>
      </c>
      <c r="D133" s="318"/>
      <c r="E133" s="404">
        <f>SUM(E129:E132)</f>
        <v>3607</v>
      </c>
      <c r="F133" s="404">
        <f t="shared" ref="F133:H133" si="2">SUM(F129:F132)</f>
        <v>19343</v>
      </c>
      <c r="G133" s="404">
        <f t="shared" si="2"/>
        <v>-94</v>
      </c>
      <c r="H133" s="404">
        <f t="shared" si="2"/>
        <v>-1064</v>
      </c>
      <c r="I133" s="405">
        <v>0</v>
      </c>
      <c r="J133" s="325">
        <f>SUM(J129:J132)</f>
        <v>21792</v>
      </c>
    </row>
    <row r="134" spans="1:11" s="186" customFormat="1" ht="18.75" customHeight="1">
      <c r="A134" s="313"/>
      <c r="B134" s="314"/>
      <c r="C134" s="319" t="s">
        <v>305</v>
      </c>
      <c r="D134" s="267"/>
      <c r="H134" s="395"/>
      <c r="I134" s="395"/>
      <c r="J134" s="399">
        <f>I!G27</f>
        <v>-6193</v>
      </c>
    </row>
    <row r="135" spans="1:11" s="186" customFormat="1" ht="18.75" customHeight="1" thickBot="1">
      <c r="A135" s="313"/>
      <c r="B135" s="314"/>
      <c r="C135" s="322" t="s">
        <v>102</v>
      </c>
      <c r="D135" s="322"/>
      <c r="E135" s="406"/>
      <c r="F135" s="400"/>
      <c r="G135" s="400"/>
      <c r="H135" s="400"/>
      <c r="I135" s="400"/>
      <c r="J135" s="407">
        <f>SUM(J133:J134)</f>
        <v>15599</v>
      </c>
    </row>
    <row r="136" spans="1:11" s="186" customFormat="1" ht="18.75" customHeight="1">
      <c r="A136" s="313"/>
      <c r="B136" s="314"/>
      <c r="C136" s="318"/>
      <c r="D136" s="318"/>
      <c r="H136" s="395"/>
      <c r="I136" s="395"/>
    </row>
    <row r="137" spans="1:11" s="326" customFormat="1" ht="18.75" customHeight="1">
      <c r="A137" s="323"/>
      <c r="B137" s="324"/>
      <c r="C137" s="311">
        <v>2010</v>
      </c>
      <c r="D137" s="311"/>
      <c r="E137" s="389"/>
      <c r="F137" s="389"/>
      <c r="G137" s="389"/>
      <c r="H137" s="389"/>
      <c r="I137" s="389"/>
      <c r="J137" s="389"/>
    </row>
    <row r="138" spans="1:11" s="326" customFormat="1" ht="18.75" customHeight="1">
      <c r="A138" s="323"/>
      <c r="B138" s="324"/>
      <c r="C138" s="311" t="s">
        <v>2</v>
      </c>
      <c r="D138" s="311"/>
      <c r="E138" s="389"/>
      <c r="F138" s="389"/>
      <c r="G138" s="389"/>
      <c r="H138" s="389"/>
      <c r="I138" s="389"/>
      <c r="J138" s="389"/>
    </row>
    <row r="139" spans="1:11" s="326" customFormat="1" ht="18.75" customHeight="1">
      <c r="A139" s="323"/>
      <c r="B139" s="324"/>
      <c r="C139" s="315" t="s">
        <v>223</v>
      </c>
      <c r="D139" s="315"/>
      <c r="E139" s="390">
        <v>10</v>
      </c>
      <c r="F139" s="391">
        <v>317077</v>
      </c>
      <c r="G139" s="316">
        <v>473</v>
      </c>
      <c r="H139" s="202">
        <v>0</v>
      </c>
      <c r="I139" s="202">
        <v>0</v>
      </c>
      <c r="J139" s="156">
        <f>SUM(E139:I139)</f>
        <v>317560</v>
      </c>
    </row>
    <row r="140" spans="1:11" s="326" customFormat="1" ht="18.75" customHeight="1">
      <c r="A140" s="323"/>
      <c r="B140" s="324"/>
      <c r="C140" s="308" t="s">
        <v>371</v>
      </c>
      <c r="D140" s="327"/>
      <c r="E140" s="390">
        <v>32093</v>
      </c>
      <c r="F140" s="392">
        <v>188</v>
      </c>
      <c r="G140" s="392">
        <v>43</v>
      </c>
      <c r="H140" s="393">
        <v>3014</v>
      </c>
      <c r="I140" s="393">
        <v>-35338</v>
      </c>
      <c r="J140" s="202">
        <v>0</v>
      </c>
    </row>
    <row r="141" spans="1:11" s="326" customFormat="1" ht="18.75" customHeight="1" thickBot="1">
      <c r="A141" s="323"/>
      <c r="B141" s="324"/>
      <c r="C141" s="328" t="s">
        <v>73</v>
      </c>
      <c r="D141" s="328"/>
      <c r="E141" s="394">
        <f t="shared" ref="E141:J141" si="3">SUM(E139:E140)</f>
        <v>32103</v>
      </c>
      <c r="F141" s="394">
        <f t="shared" si="3"/>
        <v>317265</v>
      </c>
      <c r="G141" s="394">
        <f t="shared" si="3"/>
        <v>516</v>
      </c>
      <c r="H141" s="317">
        <f t="shared" si="3"/>
        <v>3014</v>
      </c>
      <c r="I141" s="317">
        <f t="shared" si="3"/>
        <v>-35338</v>
      </c>
      <c r="J141" s="394">
        <f t="shared" si="3"/>
        <v>317560</v>
      </c>
    </row>
    <row r="142" spans="1:11" s="326" customFormat="1" ht="18.75" customHeight="1">
      <c r="A142" s="323"/>
      <c r="B142" s="324"/>
      <c r="C142" s="329"/>
      <c r="D142" s="329"/>
      <c r="E142" s="186"/>
      <c r="F142" s="186"/>
      <c r="G142" s="186"/>
      <c r="H142" s="395"/>
      <c r="I142" s="395"/>
      <c r="J142" s="186"/>
    </row>
    <row r="143" spans="1:11" s="326" customFormat="1" ht="18.75" customHeight="1">
      <c r="A143" s="323"/>
      <c r="B143" s="324"/>
      <c r="C143" s="329" t="s">
        <v>75</v>
      </c>
      <c r="D143" s="329"/>
      <c r="E143" s="186"/>
      <c r="F143" s="186"/>
      <c r="G143" s="186"/>
      <c r="H143" s="395"/>
      <c r="I143" s="395"/>
      <c r="J143" s="186"/>
    </row>
    <row r="144" spans="1:11" s="326" customFormat="1" ht="18.75" customHeight="1">
      <c r="A144" s="323"/>
      <c r="B144" s="324"/>
      <c r="C144" s="328" t="s">
        <v>74</v>
      </c>
      <c r="D144" s="328"/>
      <c r="E144" s="396">
        <v>878</v>
      </c>
      <c r="F144" s="390">
        <v>12008</v>
      </c>
      <c r="G144" s="396">
        <v>-80</v>
      </c>
      <c r="H144" s="156">
        <v>3052</v>
      </c>
      <c r="I144" s="397">
        <v>0</v>
      </c>
      <c r="J144" s="156">
        <f>SUM(E144:I144)</f>
        <v>15858</v>
      </c>
    </row>
    <row r="145" spans="1:11" s="326" customFormat="1" ht="18.75" customHeight="1">
      <c r="A145" s="323"/>
      <c r="B145" s="324"/>
      <c r="C145" s="319" t="s">
        <v>327</v>
      </c>
      <c r="D145" s="330"/>
      <c r="E145" s="335">
        <v>0</v>
      </c>
      <c r="F145" s="335">
        <v>0</v>
      </c>
      <c r="G145" s="335">
        <v>0</v>
      </c>
      <c r="H145" s="408">
        <v>-1736</v>
      </c>
      <c r="I145" s="419">
        <v>0</v>
      </c>
      <c r="J145" s="399">
        <v>-1736</v>
      </c>
    </row>
    <row r="146" spans="1:11" s="326" customFormat="1" ht="18.75" customHeight="1">
      <c r="A146" s="323"/>
      <c r="B146" s="324"/>
      <c r="C146" s="331" t="s">
        <v>372</v>
      </c>
      <c r="D146" s="332"/>
      <c r="E146" s="409">
        <f>SUM(E144:E145)</f>
        <v>878</v>
      </c>
      <c r="F146" s="400">
        <f>SUM(F144:F145)</f>
        <v>12008</v>
      </c>
      <c r="G146" s="325">
        <f t="shared" ref="G146:J146" si="4">SUM(G144:G145)</f>
        <v>-80</v>
      </c>
      <c r="H146" s="400">
        <f t="shared" si="4"/>
        <v>1316</v>
      </c>
      <c r="I146" s="397">
        <v>0</v>
      </c>
      <c r="J146" s="400">
        <f t="shared" si="4"/>
        <v>14122</v>
      </c>
    </row>
    <row r="147" spans="1:11" s="326" customFormat="1" ht="18.75" customHeight="1">
      <c r="A147" s="323"/>
      <c r="B147" s="324"/>
      <c r="C147" s="328" t="s">
        <v>77</v>
      </c>
      <c r="D147" s="328"/>
      <c r="E147" s="397">
        <v>0</v>
      </c>
      <c r="F147" s="397">
        <v>-571</v>
      </c>
      <c r="G147" s="397">
        <v>0</v>
      </c>
      <c r="H147" s="397">
        <v>-421</v>
      </c>
      <c r="I147" s="397">
        <v>0</v>
      </c>
      <c r="J147" s="156">
        <v>-992</v>
      </c>
    </row>
    <row r="148" spans="1:11" s="326" customFormat="1" ht="18.75" customHeight="1">
      <c r="A148" s="323"/>
      <c r="B148" s="324"/>
      <c r="C148" s="328" t="s">
        <v>78</v>
      </c>
      <c r="D148" s="328"/>
      <c r="E148" s="397">
        <v>0</v>
      </c>
      <c r="F148" s="397">
        <v>43</v>
      </c>
      <c r="G148" s="397">
        <v>0</v>
      </c>
      <c r="H148" s="397">
        <v>0</v>
      </c>
      <c r="I148" s="397">
        <v>0</v>
      </c>
      <c r="J148" s="156">
        <v>43</v>
      </c>
    </row>
    <row r="149" spans="1:11" s="186" customFormat="1" ht="18.75" customHeight="1">
      <c r="A149" s="313"/>
      <c r="B149" s="314"/>
      <c r="C149" s="319" t="s">
        <v>76</v>
      </c>
      <c r="D149" s="319"/>
      <c r="E149" s="397">
        <v>0</v>
      </c>
      <c r="F149" s="397">
        <v>0</v>
      </c>
      <c r="G149" s="397">
        <v>0</v>
      </c>
      <c r="H149" s="397">
        <v>-742</v>
      </c>
      <c r="I149" s="397">
        <v>0</v>
      </c>
      <c r="J149" s="403">
        <f>H149</f>
        <v>-742</v>
      </c>
      <c r="K149" s="156"/>
    </row>
    <row r="150" spans="1:11" s="326" customFormat="1" ht="18.75" customHeight="1">
      <c r="A150" s="323"/>
      <c r="B150" s="324"/>
      <c r="C150" s="318" t="s">
        <v>329</v>
      </c>
      <c r="D150" s="318"/>
      <c r="E150" s="404">
        <f>SUM(E146:E149)</f>
        <v>878</v>
      </c>
      <c r="F150" s="404">
        <f t="shared" ref="F150" si="5">SUM(F146:F149)</f>
        <v>11480</v>
      </c>
      <c r="G150" s="404">
        <f t="shared" ref="G150" si="6">SUM(G146:G149)</f>
        <v>-80</v>
      </c>
      <c r="H150" s="404">
        <f t="shared" ref="H150" si="7">SUM(H146:H149)</f>
        <v>153</v>
      </c>
      <c r="I150" s="405">
        <v>0</v>
      </c>
      <c r="J150" s="325">
        <f>SUM(J146:J149)</f>
        <v>12431</v>
      </c>
    </row>
    <row r="151" spans="1:11" s="326" customFormat="1" ht="18.75" customHeight="1">
      <c r="A151" s="323"/>
      <c r="B151" s="324"/>
      <c r="C151" s="319" t="s">
        <v>305</v>
      </c>
      <c r="D151" s="328"/>
      <c r="E151" s="186"/>
      <c r="F151" s="186"/>
      <c r="G151" s="186"/>
      <c r="H151" s="395"/>
      <c r="I151" s="395"/>
      <c r="J151" s="399">
        <f>+I!E27</f>
        <v>-3122</v>
      </c>
    </row>
    <row r="152" spans="1:11" s="326" customFormat="1" ht="18.75" customHeight="1" thickBot="1">
      <c r="A152" s="323"/>
      <c r="B152" s="324"/>
      <c r="C152" s="322" t="s">
        <v>102</v>
      </c>
      <c r="D152" s="329"/>
      <c r="E152" s="329"/>
      <c r="F152" s="400"/>
      <c r="G152" s="400"/>
      <c r="H152" s="400"/>
      <c r="I152" s="400"/>
      <c r="J152" s="407">
        <f>SUM(J150:J151)</f>
        <v>9309</v>
      </c>
    </row>
    <row r="153" spans="1:11" s="26" customFormat="1" ht="15.75" customHeight="1">
      <c r="A153" s="23"/>
      <c r="B153" s="25"/>
      <c r="C153" s="49"/>
      <c r="D153" s="241"/>
      <c r="E153" s="49"/>
      <c r="F153" s="48"/>
      <c r="G153" s="48"/>
      <c r="H153" s="48"/>
      <c r="I153" s="48"/>
      <c r="J153" s="48"/>
    </row>
    <row r="154" spans="1:11" s="26" customFormat="1" ht="18" customHeight="1">
      <c r="A154" s="23"/>
      <c r="B154" s="25"/>
      <c r="C154" s="49"/>
      <c r="D154" s="241"/>
      <c r="E154" s="49"/>
      <c r="F154" s="28"/>
      <c r="G154" s="28"/>
      <c r="H154" s="28"/>
      <c r="I154" s="28"/>
      <c r="J154" s="28"/>
    </row>
    <row r="155" spans="1:11" s="26" customFormat="1" ht="18" customHeight="1">
      <c r="A155" s="9" t="s">
        <v>224</v>
      </c>
      <c r="B155" s="24"/>
      <c r="C155" s="51" t="s">
        <v>342</v>
      </c>
      <c r="D155" s="241"/>
      <c r="E155" s="241"/>
      <c r="F155" s="28"/>
      <c r="G155" s="28"/>
      <c r="H155" s="28"/>
      <c r="I155" s="28"/>
      <c r="J155" s="28"/>
    </row>
    <row r="156" spans="1:11" s="26" customFormat="1" ht="12" customHeight="1">
      <c r="A156" s="23"/>
      <c r="B156" s="25"/>
      <c r="C156" s="241"/>
      <c r="D156" s="241"/>
      <c r="E156" s="241"/>
      <c r="F156" s="28"/>
      <c r="G156" s="28"/>
      <c r="H156" s="28"/>
      <c r="I156" s="28"/>
      <c r="J156" s="28"/>
    </row>
    <row r="157" spans="1:11" s="26" customFormat="1" ht="18" customHeight="1">
      <c r="A157" s="23"/>
      <c r="B157" s="25"/>
      <c r="C157" s="458" t="s">
        <v>343</v>
      </c>
      <c r="D157" s="458"/>
      <c r="E157" s="458"/>
      <c r="F157" s="458"/>
      <c r="G157" s="458"/>
      <c r="H157" s="458"/>
      <c r="I157" s="458"/>
      <c r="J157" s="458"/>
    </row>
    <row r="158" spans="1:11" s="26" customFormat="1" ht="18" customHeight="1">
      <c r="A158" s="23"/>
      <c r="B158" s="25"/>
      <c r="C158" s="241"/>
      <c r="D158" s="241"/>
      <c r="E158" s="241"/>
      <c r="F158" s="28"/>
      <c r="G158" s="28"/>
      <c r="H158" s="28"/>
      <c r="I158" s="28"/>
      <c r="J158" s="28"/>
    </row>
    <row r="159" spans="1:11" s="28" customFormat="1">
      <c r="A159" s="9" t="s">
        <v>225</v>
      </c>
      <c r="B159" s="24"/>
      <c r="C159" s="51" t="s">
        <v>229</v>
      </c>
      <c r="D159" s="51"/>
    </row>
    <row r="160" spans="1:11" s="28" customFormat="1" ht="9.75" customHeight="1">
      <c r="A160" s="9"/>
      <c r="B160" s="30"/>
      <c r="C160" s="51"/>
      <c r="D160" s="51"/>
    </row>
    <row r="161" spans="1:13" s="10" customFormat="1" ht="35.25" customHeight="1">
      <c r="A161" s="9"/>
      <c r="B161" s="27"/>
      <c r="C161" s="451" t="s">
        <v>375</v>
      </c>
      <c r="D161" s="451"/>
      <c r="E161" s="452"/>
      <c r="F161" s="452"/>
      <c r="G161" s="452"/>
      <c r="H161" s="452"/>
      <c r="I161" s="452"/>
      <c r="J161" s="452"/>
    </row>
    <row r="162" spans="1:13" s="10" customFormat="1" ht="15.75" customHeight="1">
      <c r="A162" s="9"/>
      <c r="B162" s="27"/>
      <c r="C162" s="372"/>
      <c r="D162" s="372"/>
      <c r="E162" s="373"/>
      <c r="F162" s="373"/>
      <c r="G162" s="373"/>
      <c r="H162" s="373"/>
      <c r="I162" s="373"/>
      <c r="J162" s="373"/>
    </row>
    <row r="163" spans="1:13" s="10" customFormat="1">
      <c r="A163" s="20" t="str">
        <f>+A1</f>
        <v>Pharmaniaga Berhad (467709-M)</v>
      </c>
      <c r="G163" s="16"/>
      <c r="H163" s="16"/>
      <c r="I163" s="16"/>
      <c r="J163" s="17"/>
      <c r="K163" s="16"/>
      <c r="L163" s="16"/>
      <c r="M163" s="16"/>
    </row>
    <row r="164" spans="1:13" s="10" customFormat="1">
      <c r="A164" s="9"/>
      <c r="G164" s="16"/>
      <c r="H164" s="16"/>
      <c r="I164" s="16"/>
      <c r="J164" s="17"/>
      <c r="K164" s="16"/>
      <c r="L164" s="16"/>
      <c r="M164" s="16"/>
    </row>
    <row r="165" spans="1:13" s="8" customFormat="1" ht="15.75" customHeight="1" thickBot="1">
      <c r="A165" s="5" t="s">
        <v>218</v>
      </c>
      <c r="B165" s="6"/>
      <c r="C165" s="5"/>
      <c r="D165" s="5"/>
      <c r="E165" s="6"/>
      <c r="F165" s="6"/>
      <c r="G165" s="6"/>
      <c r="H165" s="6"/>
      <c r="I165" s="6"/>
      <c r="J165" s="7"/>
    </row>
    <row r="166" spans="1:13" s="10" customFormat="1" ht="15.75" customHeight="1">
      <c r="A166" s="9"/>
      <c r="B166" s="27"/>
      <c r="C166" s="372"/>
      <c r="D166" s="372"/>
      <c r="E166" s="373"/>
      <c r="F166" s="373"/>
      <c r="G166" s="373"/>
      <c r="H166" s="373"/>
      <c r="I166" s="373"/>
      <c r="J166" s="373"/>
    </row>
    <row r="167" spans="1:13" s="28" customFormat="1">
      <c r="A167" s="9" t="s">
        <v>226</v>
      </c>
      <c r="B167" s="24"/>
      <c r="C167" s="51" t="s">
        <v>230</v>
      </c>
      <c r="D167" s="51"/>
    </row>
    <row r="168" spans="1:13" s="54" customFormat="1" ht="9.75" customHeight="1">
      <c r="A168" s="44"/>
      <c r="B168" s="44"/>
      <c r="C168" s="44"/>
      <c r="D168" s="44"/>
      <c r="E168" s="13"/>
      <c r="F168" s="13"/>
      <c r="G168" s="13"/>
      <c r="H168" s="13"/>
      <c r="I168" s="53"/>
      <c r="J168" s="13"/>
      <c r="K168" s="13"/>
    </row>
    <row r="169" spans="1:13" s="54" customFormat="1" ht="15.75" customHeight="1">
      <c r="A169" s="44"/>
      <c r="B169" s="44"/>
      <c r="C169" s="453" t="s">
        <v>330</v>
      </c>
      <c r="D169" s="453"/>
      <c r="E169" s="453"/>
      <c r="F169" s="453"/>
      <c r="G169" s="453"/>
      <c r="H169" s="453"/>
      <c r="I169" s="453"/>
      <c r="J169" s="453"/>
      <c r="K169" s="13"/>
    </row>
    <row r="170" spans="1:13" s="54" customFormat="1" ht="15.75" customHeight="1">
      <c r="A170" s="44"/>
      <c r="B170" s="44"/>
      <c r="C170" s="44"/>
      <c r="D170" s="44"/>
      <c r="E170" s="13"/>
      <c r="F170" s="13"/>
      <c r="G170" s="13"/>
      <c r="H170" s="13"/>
      <c r="I170" s="53"/>
      <c r="J170" s="13"/>
      <c r="K170" s="13"/>
    </row>
    <row r="171" spans="1:13" s="8" customFormat="1" ht="15.75" hidden="1" customHeight="1">
      <c r="A171" s="9" t="s">
        <v>46</v>
      </c>
      <c r="B171" s="44" t="s">
        <v>67</v>
      </c>
      <c r="E171" s="10"/>
      <c r="F171" s="10"/>
      <c r="G171" s="10"/>
      <c r="H171" s="10"/>
      <c r="I171" s="11"/>
      <c r="J171" s="10"/>
      <c r="K171" s="10"/>
    </row>
    <row r="172" spans="1:13" s="54" customFormat="1" ht="15.75" hidden="1" customHeight="1">
      <c r="A172" s="44"/>
      <c r="B172" s="44"/>
      <c r="C172" s="44"/>
      <c r="D172" s="44"/>
      <c r="E172" s="13"/>
      <c r="F172" s="13"/>
      <c r="G172" s="13"/>
      <c r="H172" s="13"/>
      <c r="I172" s="53"/>
      <c r="J172" s="13"/>
      <c r="K172" s="13"/>
    </row>
    <row r="173" spans="1:13" s="54" customFormat="1" ht="15.75" hidden="1" customHeight="1">
      <c r="A173" s="44"/>
      <c r="C173" s="44"/>
      <c r="D173" s="44"/>
      <c r="E173" s="13"/>
      <c r="F173" s="13"/>
      <c r="G173" s="13"/>
      <c r="I173" s="31" t="s">
        <v>162</v>
      </c>
      <c r="J173" s="55" t="s">
        <v>166</v>
      </c>
      <c r="K173" s="13"/>
    </row>
    <row r="174" spans="1:13" s="54" customFormat="1" ht="15.75" hidden="1" customHeight="1">
      <c r="A174" s="44"/>
      <c r="B174" s="44" t="s">
        <v>158</v>
      </c>
      <c r="C174" s="44"/>
      <c r="D174" s="44"/>
      <c r="E174" s="13"/>
      <c r="F174" s="13"/>
      <c r="G174" s="13"/>
      <c r="I174" s="31" t="s">
        <v>163</v>
      </c>
      <c r="J174" s="56" t="s">
        <v>174</v>
      </c>
      <c r="K174" s="13"/>
    </row>
    <row r="175" spans="1:13" s="8" customFormat="1" ht="12.75" hidden="1" customHeight="1" thickBot="1">
      <c r="A175" s="44"/>
      <c r="B175" s="57"/>
      <c r="C175" s="57"/>
      <c r="D175" s="57"/>
      <c r="E175" s="6"/>
      <c r="F175" s="6"/>
      <c r="G175" s="6"/>
      <c r="H175" s="6"/>
      <c r="I175" s="58"/>
      <c r="J175" s="59"/>
      <c r="K175" s="10"/>
    </row>
    <row r="176" spans="1:13" s="8" customFormat="1" ht="5.0999999999999996" hidden="1" customHeight="1">
      <c r="A176" s="44"/>
      <c r="B176" s="30"/>
      <c r="C176" s="30"/>
      <c r="D176" s="30"/>
      <c r="E176" s="10"/>
      <c r="F176" s="10"/>
      <c r="G176" s="14"/>
      <c r="I176" s="60"/>
      <c r="J176" s="60"/>
      <c r="K176" s="15"/>
    </row>
    <row r="177" spans="1:11" s="8" customFormat="1" hidden="1">
      <c r="A177" s="44"/>
      <c r="B177" s="30"/>
      <c r="C177" s="30"/>
      <c r="D177" s="30"/>
      <c r="E177" s="10"/>
      <c r="F177" s="10"/>
      <c r="G177" s="14"/>
      <c r="I177" s="36" t="s">
        <v>161</v>
      </c>
      <c r="J177" s="61" t="s">
        <v>127</v>
      </c>
      <c r="K177" s="15"/>
    </row>
    <row r="178" spans="1:11" s="8" customFormat="1" ht="11.25" hidden="1" customHeight="1">
      <c r="A178" s="44"/>
      <c r="B178" s="30"/>
      <c r="C178" s="30"/>
      <c r="D178" s="30"/>
      <c r="E178" s="10"/>
      <c r="F178" s="10"/>
      <c r="G178" s="14"/>
      <c r="I178" s="15"/>
      <c r="J178" s="15"/>
      <c r="K178" s="15"/>
    </row>
    <row r="179" spans="1:11" s="8" customFormat="1" ht="18" hidden="1" customHeight="1" thickBot="1">
      <c r="A179" s="44"/>
      <c r="B179" s="62"/>
      <c r="C179" s="30" t="s">
        <v>47</v>
      </c>
      <c r="D179" s="30"/>
      <c r="E179" s="10"/>
      <c r="F179" s="10"/>
      <c r="G179" s="14"/>
      <c r="I179" s="63">
        <v>1700</v>
      </c>
      <c r="J179" s="63">
        <v>1700</v>
      </c>
      <c r="K179" s="15"/>
    </row>
    <row r="180" spans="1:11" s="8" customFormat="1" ht="5.0999999999999996" hidden="1" customHeight="1">
      <c r="A180" s="44"/>
      <c r="B180" s="62"/>
      <c r="E180" s="10"/>
      <c r="F180" s="10"/>
      <c r="G180" s="14"/>
      <c r="I180" s="64"/>
      <c r="J180" s="64"/>
      <c r="K180" s="15"/>
    </row>
    <row r="181" spans="1:11" s="8" customFormat="1" ht="18" hidden="1" customHeight="1" thickBot="1">
      <c r="A181" s="44"/>
      <c r="B181" s="62"/>
      <c r="C181" s="30" t="s">
        <v>100</v>
      </c>
      <c r="D181" s="30"/>
      <c r="E181" s="10"/>
      <c r="F181" s="10"/>
      <c r="G181" s="14"/>
      <c r="I181" s="65">
        <v>10</v>
      </c>
      <c r="J181" s="65">
        <v>10</v>
      </c>
      <c r="K181" s="15"/>
    </row>
    <row r="182" spans="1:11" s="8" customFormat="1" ht="5.0999999999999996" hidden="1" customHeight="1">
      <c r="A182" s="44"/>
      <c r="B182" s="30"/>
      <c r="E182" s="10"/>
      <c r="F182" s="10"/>
      <c r="G182" s="14"/>
      <c r="I182" s="66"/>
      <c r="J182" s="66"/>
      <c r="K182" s="15"/>
    </row>
    <row r="183" spans="1:11" s="8" customFormat="1" ht="18" hidden="1" customHeight="1" thickBot="1">
      <c r="A183" s="44"/>
      <c r="B183" s="30"/>
      <c r="C183" s="30" t="s">
        <v>122</v>
      </c>
      <c r="D183" s="30"/>
      <c r="E183" s="10"/>
      <c r="F183" s="10"/>
      <c r="G183" s="10"/>
      <c r="I183" s="63">
        <f>J183</f>
        <v>89</v>
      </c>
      <c r="J183" s="63">
        <f>IV!D28-J181</f>
        <v>89</v>
      </c>
      <c r="K183" s="10"/>
    </row>
    <row r="184" spans="1:11" s="8" customFormat="1" ht="15.75" hidden="1" customHeight="1">
      <c r="A184" s="44"/>
      <c r="B184" s="30"/>
      <c r="C184" s="30"/>
      <c r="D184" s="30"/>
      <c r="E184" s="10"/>
      <c r="F184" s="10"/>
      <c r="G184" s="10"/>
      <c r="H184" s="16"/>
      <c r="I184" s="64"/>
      <c r="J184" s="64"/>
      <c r="K184" s="10"/>
    </row>
    <row r="185" spans="1:11" s="28" customFormat="1">
      <c r="A185" s="9" t="s">
        <v>227</v>
      </c>
      <c r="B185" s="24"/>
      <c r="C185" s="235" t="s">
        <v>231</v>
      </c>
      <c r="D185" s="235"/>
      <c r="G185" s="68"/>
      <c r="H185" s="68"/>
      <c r="I185" s="68"/>
      <c r="J185" s="68"/>
      <c r="K185" s="68"/>
    </row>
    <row r="186" spans="1:11" s="28" customFormat="1" ht="9.75" customHeight="1">
      <c r="A186" s="44"/>
      <c r="B186" s="67"/>
      <c r="C186" s="67"/>
      <c r="D186" s="67"/>
      <c r="G186" s="68"/>
      <c r="H186" s="68"/>
      <c r="I186" s="68"/>
      <c r="J186" s="68"/>
      <c r="K186" s="68"/>
    </row>
    <row r="187" spans="1:11" s="28" customFormat="1" ht="15.6" customHeight="1">
      <c r="A187" s="44"/>
      <c r="B187" s="67"/>
      <c r="C187" s="447" t="s">
        <v>370</v>
      </c>
      <c r="D187" s="448"/>
      <c r="E187" s="448"/>
      <c r="F187" s="448"/>
      <c r="G187" s="448"/>
      <c r="H187" s="448"/>
      <c r="I187" s="448"/>
      <c r="J187" s="448"/>
      <c r="K187" s="68"/>
    </row>
    <row r="188" spans="1:11" s="28" customFormat="1" ht="6" customHeight="1">
      <c r="A188" s="44"/>
      <c r="B188" s="67"/>
      <c r="C188" s="448"/>
      <c r="D188" s="448"/>
      <c r="E188" s="448"/>
      <c r="F188" s="448"/>
      <c r="G188" s="448"/>
      <c r="H188" s="448"/>
      <c r="I188" s="448"/>
      <c r="J188" s="448"/>
      <c r="K188" s="68"/>
    </row>
    <row r="189" spans="1:11" s="8" customFormat="1" ht="15.75" customHeight="1">
      <c r="A189" s="44"/>
      <c r="B189" s="69"/>
      <c r="C189" s="69"/>
      <c r="D189" s="69"/>
      <c r="E189" s="39"/>
      <c r="F189" s="10"/>
      <c r="G189" s="43"/>
      <c r="H189" s="43"/>
      <c r="I189" s="43"/>
      <c r="J189" s="48"/>
    </row>
    <row r="190" spans="1:11" s="8" customFormat="1" ht="15.75" customHeight="1">
      <c r="A190" s="9" t="s">
        <v>345</v>
      </c>
      <c r="B190" s="24"/>
      <c r="C190" s="101" t="s">
        <v>232</v>
      </c>
      <c r="D190" s="101"/>
      <c r="E190" s="39"/>
      <c r="F190" s="10"/>
      <c r="G190" s="43"/>
      <c r="H190" s="43"/>
      <c r="I190" s="43"/>
      <c r="J190" s="70"/>
    </row>
    <row r="191" spans="1:11" s="8" customFormat="1" ht="9.75" customHeight="1">
      <c r="A191" s="44"/>
      <c r="B191" s="69"/>
      <c r="C191" s="69"/>
      <c r="D191" s="69"/>
      <c r="E191" s="39"/>
      <c r="F191" s="10"/>
      <c r="G191" s="43"/>
      <c r="H191" s="43"/>
      <c r="I191" s="43"/>
      <c r="J191" s="70"/>
    </row>
    <row r="192" spans="1:11" s="8" customFormat="1" ht="20.25" customHeight="1">
      <c r="A192" s="44"/>
      <c r="B192" s="69"/>
      <c r="C192" s="381" t="s">
        <v>344</v>
      </c>
      <c r="D192" s="69"/>
      <c r="E192" s="39"/>
      <c r="F192" s="10"/>
      <c r="G192" s="43"/>
      <c r="H192" s="43"/>
      <c r="I192" s="43"/>
      <c r="J192" s="70"/>
    </row>
    <row r="193" spans="1:11" s="8" customFormat="1" ht="18" customHeight="1">
      <c r="A193" s="44"/>
      <c r="B193" s="69"/>
      <c r="E193" s="75"/>
      <c r="F193" s="75"/>
      <c r="H193" s="110"/>
      <c r="I193" s="22" t="s">
        <v>269</v>
      </c>
      <c r="J193" s="234"/>
    </row>
    <row r="194" spans="1:11" s="8" customFormat="1" ht="15.75" customHeight="1">
      <c r="A194" s="44"/>
      <c r="B194" s="69"/>
      <c r="E194" s="76"/>
      <c r="F194" s="47"/>
      <c r="H194" s="22" t="s">
        <v>267</v>
      </c>
      <c r="I194" s="75" t="s">
        <v>270</v>
      </c>
      <c r="J194" s="234"/>
    </row>
    <row r="195" spans="1:11" s="8" customFormat="1" ht="15.75" hidden="1" customHeight="1">
      <c r="A195" s="44"/>
      <c r="B195" s="72" t="s">
        <v>88</v>
      </c>
      <c r="C195" s="30"/>
      <c r="D195" s="30"/>
      <c r="E195" s="39"/>
      <c r="F195" s="10"/>
      <c r="H195" s="22" t="s">
        <v>160</v>
      </c>
      <c r="I195" s="22" t="s">
        <v>160</v>
      </c>
      <c r="J195" s="185"/>
    </row>
    <row r="196" spans="1:11" s="8" customFormat="1" ht="16.5" hidden="1" thickBot="1">
      <c r="A196" s="44"/>
      <c r="B196" s="69"/>
      <c r="C196" s="30" t="s">
        <v>13</v>
      </c>
      <c r="D196" s="30"/>
      <c r="E196" s="75"/>
      <c r="F196" s="75"/>
      <c r="H196" s="75"/>
      <c r="I196" s="75"/>
      <c r="J196" s="212"/>
      <c r="K196" s="15"/>
    </row>
    <row r="197" spans="1:11">
      <c r="G197" s="4"/>
      <c r="H197" s="75" t="s">
        <v>268</v>
      </c>
      <c r="I197" s="22" t="s">
        <v>268</v>
      </c>
      <c r="J197" s="75" t="s">
        <v>134</v>
      </c>
    </row>
    <row r="198" spans="1:11">
      <c r="G198" s="4"/>
      <c r="H198" s="22" t="str">
        <f>+I198</f>
        <v>RM'000</v>
      </c>
      <c r="I198" s="22" t="s">
        <v>1</v>
      </c>
      <c r="J198" s="184" t="s">
        <v>1</v>
      </c>
    </row>
    <row r="199" spans="1:11" ht="16.5" thickBot="1">
      <c r="C199" s="30" t="s">
        <v>13</v>
      </c>
      <c r="D199" s="30"/>
      <c r="G199" s="4"/>
      <c r="H199" s="7">
        <f>8590+633</f>
        <v>9223</v>
      </c>
      <c r="I199" s="78">
        <v>0</v>
      </c>
      <c r="J199" s="79">
        <f>+I199+H199</f>
        <v>9223</v>
      </c>
    </row>
    <row r="200" spans="1:11" s="26" customFormat="1" ht="18" customHeight="1">
      <c r="A200" s="23"/>
      <c r="B200" s="25"/>
      <c r="C200" s="49"/>
      <c r="D200" s="241"/>
      <c r="E200" s="49"/>
      <c r="F200" s="28"/>
      <c r="G200" s="28"/>
      <c r="H200" s="28"/>
      <c r="I200" s="28"/>
      <c r="J200" s="28"/>
    </row>
    <row r="201" spans="1:11" s="28" customFormat="1">
      <c r="A201" s="9" t="s">
        <v>346</v>
      </c>
      <c r="B201" s="24"/>
      <c r="C201" s="235" t="s">
        <v>347</v>
      </c>
      <c r="D201" s="235"/>
      <c r="G201" s="68"/>
      <c r="H201" s="68"/>
      <c r="I201" s="68"/>
      <c r="J201" s="68"/>
      <c r="K201" s="68"/>
    </row>
    <row r="202" spans="1:11" s="28" customFormat="1" ht="9.75" customHeight="1">
      <c r="A202" s="44"/>
      <c r="B202" s="67"/>
      <c r="C202" s="67"/>
      <c r="D202" s="67"/>
      <c r="G202" s="68"/>
      <c r="H202" s="68"/>
      <c r="I202" s="68"/>
      <c r="J202" s="68"/>
      <c r="K202" s="68"/>
    </row>
    <row r="203" spans="1:11" s="28" customFormat="1" ht="15.6" customHeight="1">
      <c r="A203" s="44"/>
      <c r="B203" s="67"/>
      <c r="C203" s="447" t="s">
        <v>348</v>
      </c>
      <c r="D203" s="448"/>
      <c r="E203" s="448"/>
      <c r="F203" s="448"/>
      <c r="G203" s="448"/>
      <c r="H203" s="448"/>
      <c r="I203" s="448"/>
      <c r="J203" s="448"/>
      <c r="K203" s="68"/>
    </row>
    <row r="204" spans="1:11" s="26" customFormat="1" ht="18" customHeight="1">
      <c r="A204" s="23"/>
      <c r="B204" s="25"/>
      <c r="C204" s="448"/>
      <c r="D204" s="448"/>
      <c r="E204" s="448"/>
      <c r="F204" s="448"/>
      <c r="G204" s="448"/>
      <c r="H204" s="448"/>
      <c r="I204" s="448"/>
      <c r="J204" s="448"/>
    </row>
    <row r="205" spans="1:11" s="26" customFormat="1" ht="18" customHeight="1" thickBot="1">
      <c r="A205" s="385"/>
      <c r="B205" s="382"/>
      <c r="C205" s="383"/>
      <c r="D205" s="383"/>
      <c r="E205" s="383"/>
      <c r="F205" s="384"/>
      <c r="G205" s="384"/>
      <c r="H205" s="384"/>
      <c r="I205" s="384"/>
      <c r="J205" s="384"/>
    </row>
    <row r="206" spans="1:11" s="326" customFormat="1" ht="25.5" customHeight="1" thickBot="1">
      <c r="A206" s="377" t="s">
        <v>228</v>
      </c>
      <c r="B206" s="386"/>
      <c r="C206" s="387"/>
      <c r="D206" s="387"/>
      <c r="E206" s="387"/>
      <c r="F206" s="388"/>
      <c r="G206" s="388"/>
      <c r="H206" s="388"/>
      <c r="I206" s="388"/>
      <c r="J206" s="388"/>
    </row>
    <row r="207" spans="1:11" s="26" customFormat="1" ht="18" customHeight="1">
      <c r="A207" s="9"/>
      <c r="B207" s="25"/>
      <c r="C207" s="49"/>
      <c r="D207" s="241"/>
      <c r="E207" s="49"/>
      <c r="F207" s="28"/>
      <c r="G207" s="28"/>
      <c r="H207" s="28"/>
      <c r="I207" s="28"/>
      <c r="J207" s="28"/>
    </row>
    <row r="208" spans="1:11" s="8" customFormat="1" ht="15.75" customHeight="1">
      <c r="A208" s="9" t="s">
        <v>235</v>
      </c>
      <c r="B208" s="24"/>
      <c r="C208" s="101" t="s">
        <v>308</v>
      </c>
      <c r="D208" s="101"/>
      <c r="E208" s="76"/>
      <c r="F208" s="47"/>
      <c r="G208" s="10"/>
      <c r="H208" s="10"/>
      <c r="I208" s="76"/>
    </row>
    <row r="209" spans="1:13" s="8" customFormat="1" ht="9.75" customHeight="1">
      <c r="A209" s="44"/>
      <c r="B209" s="69"/>
      <c r="C209" s="69"/>
      <c r="D209" s="69"/>
      <c r="E209" s="76"/>
      <c r="F209" s="47"/>
      <c r="G209" s="10"/>
      <c r="H209" s="10"/>
      <c r="I209" s="76"/>
      <c r="K209" s="110">
        <f>I!C359-15405</f>
        <v>-15405</v>
      </c>
    </row>
    <row r="210" spans="1:13" s="8" customFormat="1" ht="150.75" customHeight="1">
      <c r="A210" s="44"/>
      <c r="B210" s="69"/>
      <c r="C210" s="464" t="s">
        <v>366</v>
      </c>
      <c r="D210" s="464"/>
      <c r="E210" s="464"/>
      <c r="F210" s="464"/>
      <c r="G210" s="464"/>
      <c r="H210" s="464"/>
      <c r="I210" s="464"/>
      <c r="J210" s="464"/>
      <c r="K210" s="111">
        <f>K209/15405</f>
        <v>-1</v>
      </c>
    </row>
    <row r="211" spans="1:13" s="26" customFormat="1" ht="18" customHeight="1">
      <c r="A211" s="9"/>
      <c r="B211" s="25"/>
      <c r="C211" s="49"/>
      <c r="D211" s="241"/>
      <c r="E211" s="49"/>
      <c r="F211" s="28"/>
      <c r="G211" s="28"/>
      <c r="H211" s="28"/>
      <c r="I211" s="28"/>
      <c r="J211" s="28"/>
    </row>
    <row r="212" spans="1:13" s="8" customFormat="1" ht="15.75" customHeight="1">
      <c r="A212" s="9" t="s">
        <v>237</v>
      </c>
      <c r="B212" s="24"/>
      <c r="C212" s="101" t="s">
        <v>249</v>
      </c>
      <c r="D212" s="101"/>
      <c r="E212" s="39"/>
      <c r="F212" s="10"/>
      <c r="G212" s="43"/>
      <c r="H212" s="43"/>
      <c r="I212" s="43"/>
      <c r="K212" s="110">
        <f>I!C351-334337</f>
        <v>-334337</v>
      </c>
      <c r="L212" s="111">
        <f>K212/334337</f>
        <v>-1</v>
      </c>
      <c r="M212" s="8" t="s">
        <v>97</v>
      </c>
    </row>
    <row r="213" spans="1:13" s="8" customFormat="1" ht="9.75" customHeight="1">
      <c r="A213" s="44"/>
      <c r="B213" s="69"/>
      <c r="C213" s="69"/>
      <c r="D213" s="69"/>
      <c r="E213" s="39"/>
      <c r="F213" s="10"/>
      <c r="G213" s="43"/>
      <c r="H213" s="43"/>
      <c r="I213" s="43"/>
      <c r="K213" s="110">
        <f>I!C351</f>
        <v>0</v>
      </c>
      <c r="M213" s="8" t="s">
        <v>98</v>
      </c>
    </row>
    <row r="214" spans="1:13" s="8" customFormat="1" ht="99" customHeight="1">
      <c r="A214" s="44"/>
      <c r="B214" s="69"/>
      <c r="C214" s="464" t="s">
        <v>364</v>
      </c>
      <c r="D214" s="464"/>
      <c r="E214" s="464"/>
      <c r="F214" s="464"/>
      <c r="G214" s="464"/>
      <c r="H214" s="464"/>
      <c r="I214" s="464"/>
      <c r="J214" s="464"/>
    </row>
    <row r="215" spans="1:13" s="8" customFormat="1" ht="15.75" customHeight="1">
      <c r="A215" s="44"/>
      <c r="B215" s="30"/>
      <c r="C215" s="30"/>
      <c r="D215" s="30"/>
      <c r="E215" s="39"/>
      <c r="F215" s="10"/>
      <c r="G215" s="43"/>
      <c r="H215" s="43"/>
      <c r="I215" s="43"/>
    </row>
    <row r="216" spans="1:13" s="38" customFormat="1" ht="15.75" customHeight="1">
      <c r="A216" s="99" t="s">
        <v>240</v>
      </c>
      <c r="B216" s="24"/>
      <c r="C216" s="27" t="s">
        <v>48</v>
      </c>
      <c r="D216" s="27"/>
      <c r="E216" s="50"/>
      <c r="F216" s="50"/>
      <c r="G216" s="50"/>
      <c r="H216" s="50"/>
      <c r="I216" s="50"/>
    </row>
    <row r="217" spans="1:13" s="29" customFormat="1" ht="9.75" customHeight="1">
      <c r="A217" s="44"/>
      <c r="B217" s="101"/>
      <c r="C217" s="101"/>
      <c r="D217" s="101"/>
      <c r="E217" s="28"/>
      <c r="F217" s="28"/>
      <c r="G217" s="28"/>
      <c r="H217" s="28"/>
      <c r="I217" s="28"/>
      <c r="J217" s="28"/>
      <c r="K217" s="28"/>
    </row>
    <row r="218" spans="1:13" s="29" customFormat="1" ht="146.25" customHeight="1">
      <c r="A218" s="44"/>
      <c r="B218" s="101"/>
      <c r="C218" s="464" t="s">
        <v>377</v>
      </c>
      <c r="D218" s="464"/>
      <c r="E218" s="465"/>
      <c r="F218" s="465"/>
      <c r="G218" s="465"/>
      <c r="H218" s="465"/>
      <c r="I218" s="465"/>
      <c r="J218" s="465"/>
      <c r="K218" s="28"/>
    </row>
    <row r="219" spans="1:13" s="26" customFormat="1" ht="18" customHeight="1">
      <c r="A219" s="23"/>
      <c r="B219" s="25"/>
      <c r="C219" s="49"/>
      <c r="D219" s="241"/>
      <c r="E219" s="49"/>
      <c r="F219" s="28"/>
      <c r="G219" s="28"/>
      <c r="H219" s="28"/>
      <c r="I219" s="28"/>
      <c r="J219" s="28"/>
    </row>
    <row r="220" spans="1:13" s="26" customFormat="1" ht="18" customHeight="1">
      <c r="A220" s="23"/>
      <c r="B220" s="25"/>
      <c r="C220" s="49"/>
      <c r="D220" s="241"/>
      <c r="E220" s="49"/>
      <c r="F220" s="28"/>
      <c r="G220" s="28"/>
      <c r="H220" s="28"/>
      <c r="I220" s="28"/>
      <c r="J220" s="28"/>
    </row>
    <row r="221" spans="1:13" s="10" customFormat="1">
      <c r="A221" s="20" t="str">
        <f>+A1</f>
        <v>Pharmaniaga Berhad (467709-M)</v>
      </c>
      <c r="G221" s="16"/>
      <c r="H221" s="16"/>
      <c r="I221" s="16"/>
      <c r="J221" s="17"/>
      <c r="K221" s="16"/>
      <c r="L221" s="16"/>
      <c r="M221" s="16"/>
    </row>
    <row r="222" spans="1:13" s="10" customFormat="1">
      <c r="A222" s="9"/>
      <c r="G222" s="16"/>
      <c r="H222" s="16"/>
      <c r="I222" s="16"/>
      <c r="J222" s="17"/>
      <c r="K222" s="16"/>
      <c r="L222" s="16"/>
      <c r="M222" s="16"/>
    </row>
    <row r="223" spans="1:13" s="8" customFormat="1" ht="15.75" customHeight="1" thickBot="1">
      <c r="A223" s="5" t="s">
        <v>218</v>
      </c>
      <c r="B223" s="6"/>
      <c r="C223" s="5"/>
      <c r="D223" s="5"/>
      <c r="E223" s="6"/>
      <c r="F223" s="6"/>
      <c r="G223" s="6"/>
      <c r="H223" s="6"/>
      <c r="I223" s="6"/>
      <c r="J223" s="7"/>
    </row>
    <row r="224" spans="1:13" s="26" customFormat="1" ht="18" customHeight="1">
      <c r="A224" s="23"/>
      <c r="B224" s="25"/>
      <c r="C224" s="49"/>
      <c r="D224" s="241"/>
      <c r="E224" s="49"/>
      <c r="F224" s="28"/>
      <c r="G224" s="28"/>
      <c r="H224" s="28"/>
      <c r="I224" s="28"/>
      <c r="J224" s="28"/>
    </row>
    <row r="225" spans="1:11" s="26" customFormat="1" ht="18" customHeight="1">
      <c r="A225" s="99" t="s">
        <v>242</v>
      </c>
      <c r="B225" s="24"/>
      <c r="C225" s="27" t="s">
        <v>349</v>
      </c>
      <c r="D225" s="241"/>
      <c r="E225" s="241"/>
      <c r="F225" s="28"/>
      <c r="G225" s="28"/>
      <c r="H225" s="28"/>
      <c r="I225" s="28"/>
      <c r="J225" s="28"/>
    </row>
    <row r="226" spans="1:11" s="26" customFormat="1" ht="9.75" customHeight="1">
      <c r="A226" s="23"/>
      <c r="B226" s="25"/>
      <c r="C226" s="241"/>
      <c r="D226" s="241"/>
      <c r="E226" s="241"/>
      <c r="F226" s="28"/>
      <c r="G226" s="28"/>
      <c r="H226" s="28"/>
      <c r="I226" s="28"/>
      <c r="J226" s="28"/>
    </row>
    <row r="227" spans="1:11" s="26" customFormat="1" ht="36.75" customHeight="1">
      <c r="A227" s="23"/>
      <c r="B227" s="25"/>
      <c r="C227" s="463" t="s">
        <v>350</v>
      </c>
      <c r="D227" s="463"/>
      <c r="E227" s="463"/>
      <c r="F227" s="463"/>
      <c r="G227" s="463"/>
      <c r="H227" s="463"/>
      <c r="I227" s="463"/>
      <c r="J227" s="463"/>
    </row>
    <row r="228" spans="1:11" s="26" customFormat="1" ht="18" customHeight="1">
      <c r="A228" s="23"/>
      <c r="B228" s="25"/>
      <c r="C228" s="241"/>
      <c r="D228" s="241"/>
      <c r="E228" s="241"/>
      <c r="F228" s="28"/>
      <c r="G228" s="28"/>
      <c r="H228" s="28"/>
      <c r="I228" s="28"/>
      <c r="J228" s="28"/>
    </row>
    <row r="229" spans="1:11" s="10" customFormat="1" ht="15.75" customHeight="1">
      <c r="A229" s="9" t="s">
        <v>245</v>
      </c>
      <c r="B229" s="24"/>
      <c r="C229" s="44" t="s">
        <v>233</v>
      </c>
      <c r="D229" s="44"/>
      <c r="I229" s="11"/>
    </row>
    <row r="230" spans="1:11" s="10" customFormat="1" ht="9.75" customHeight="1">
      <c r="A230" s="9"/>
      <c r="G230" s="444"/>
      <c r="H230" s="444"/>
      <c r="I230" s="444"/>
      <c r="J230" s="444"/>
      <c r="K230" s="15"/>
    </row>
    <row r="231" spans="1:11" s="10" customFormat="1">
      <c r="A231" s="9"/>
      <c r="B231" s="9">
        <f>+I!A152</f>
        <v>0</v>
      </c>
      <c r="C231" s="9" t="str">
        <f>+I!A9</f>
        <v>For the quarter ended 31 March 2011</v>
      </c>
      <c r="D231" s="9"/>
      <c r="G231" s="426" t="str">
        <f>+I!C9</f>
        <v>Current Period</v>
      </c>
      <c r="H231" s="426"/>
      <c r="I231" s="427" t="str">
        <f>+I!G9</f>
        <v>Cumulative Period</v>
      </c>
      <c r="J231" s="426"/>
    </row>
    <row r="232" spans="1:11" s="10" customFormat="1" ht="5.0999999999999996" customHeight="1" thickBot="1">
      <c r="A232" s="9"/>
      <c r="B232" s="6"/>
      <c r="C232" s="6"/>
      <c r="D232" s="6"/>
      <c r="E232" s="6"/>
      <c r="F232" s="6"/>
      <c r="G232" s="80"/>
      <c r="H232" s="80"/>
      <c r="I232" s="58"/>
      <c r="J232" s="80"/>
      <c r="K232" s="16"/>
    </row>
    <row r="233" spans="1:11" s="10" customFormat="1" ht="6.75" customHeight="1">
      <c r="A233" s="9"/>
      <c r="G233" s="71"/>
      <c r="H233" s="74"/>
      <c r="I233" s="81"/>
      <c r="J233" s="82"/>
      <c r="K233" s="16"/>
    </row>
    <row r="234" spans="1:11" s="10" customFormat="1">
      <c r="A234" s="9"/>
      <c r="G234" s="32">
        <v>2011</v>
      </c>
      <c r="H234" s="32">
        <v>2010</v>
      </c>
      <c r="I234" s="32">
        <v>2011</v>
      </c>
      <c r="J234" s="32">
        <v>2010</v>
      </c>
      <c r="K234" s="16"/>
    </row>
    <row r="235" spans="1:11" s="10" customFormat="1" ht="5.0999999999999996" customHeight="1">
      <c r="A235" s="9"/>
      <c r="G235" s="32"/>
      <c r="H235" s="32"/>
      <c r="I235" s="32"/>
      <c r="J235" s="12"/>
      <c r="K235" s="16"/>
    </row>
    <row r="236" spans="1:11" s="10" customFormat="1">
      <c r="A236" s="9"/>
      <c r="G236" s="32" t="str">
        <f>+I!C14</f>
        <v xml:space="preserve">       RM'000</v>
      </c>
      <c r="H236" s="32" t="str">
        <f>+I!E14</f>
        <v xml:space="preserve">       RM'000</v>
      </c>
      <c r="I236" s="32" t="str">
        <f>G236</f>
        <v xml:space="preserve">       RM'000</v>
      </c>
      <c r="J236" s="32" t="str">
        <f>H236</f>
        <v xml:space="preserve">       RM'000</v>
      </c>
      <c r="K236" s="16"/>
    </row>
    <row r="237" spans="1:11" s="10" customFormat="1" ht="15.75" customHeight="1">
      <c r="A237" s="9"/>
      <c r="B237" s="27"/>
      <c r="C237" s="38" t="s">
        <v>89</v>
      </c>
      <c r="D237" s="38"/>
      <c r="E237" s="39"/>
      <c r="G237" s="43"/>
      <c r="H237" s="43"/>
      <c r="I237" s="43"/>
      <c r="J237" s="19"/>
    </row>
    <row r="238" spans="1:11" s="10" customFormat="1" ht="15.75" customHeight="1">
      <c r="A238" s="9"/>
      <c r="B238" s="27"/>
      <c r="C238" s="83" t="s">
        <v>178</v>
      </c>
      <c r="D238" s="83"/>
      <c r="G238" s="75">
        <f>I238</f>
        <v>7932</v>
      </c>
      <c r="H238" s="84">
        <v>4850</v>
      </c>
      <c r="I238" s="75">
        <v>7932</v>
      </c>
      <c r="J238" s="85">
        <v>4850</v>
      </c>
    </row>
    <row r="239" spans="1:11" s="10" customFormat="1" ht="15.75" customHeight="1">
      <c r="A239" s="9"/>
      <c r="B239" s="30"/>
      <c r="C239" s="83" t="s">
        <v>179</v>
      </c>
      <c r="D239" s="83"/>
      <c r="E239" s="38"/>
      <c r="F239" s="42"/>
      <c r="G239" s="75">
        <f>I239</f>
        <v>128</v>
      </c>
      <c r="H239" s="43">
        <v>71</v>
      </c>
      <c r="I239" s="75">
        <v>128</v>
      </c>
      <c r="J239" s="85">
        <v>71</v>
      </c>
    </row>
    <row r="240" spans="1:11" s="10" customFormat="1" ht="15.75" customHeight="1">
      <c r="A240" s="9"/>
      <c r="B240" s="30"/>
      <c r="C240" s="86" t="s">
        <v>180</v>
      </c>
      <c r="D240" s="86"/>
      <c r="E240" s="38"/>
      <c r="F240" s="42"/>
      <c r="G240" s="75">
        <f>I240</f>
        <v>-99</v>
      </c>
      <c r="H240" s="43">
        <v>-496</v>
      </c>
      <c r="I240" s="75">
        <v>-99</v>
      </c>
      <c r="J240" s="85">
        <v>-496</v>
      </c>
    </row>
    <row r="241" spans="1:12" s="10" customFormat="1" ht="15.75" customHeight="1">
      <c r="A241" s="9"/>
      <c r="B241" s="27"/>
      <c r="C241" s="25" t="s">
        <v>90</v>
      </c>
      <c r="D241" s="25"/>
      <c r="E241" s="38"/>
      <c r="F241" s="87"/>
      <c r="G241" s="410"/>
      <c r="H241" s="88"/>
      <c r="I241" s="410"/>
      <c r="J241" s="89"/>
    </row>
    <row r="242" spans="1:12" s="10" customFormat="1" ht="15.75" customHeight="1">
      <c r="A242" s="9"/>
      <c r="B242" s="90"/>
      <c r="C242" s="459" t="s">
        <v>181</v>
      </c>
      <c r="D242" s="459"/>
      <c r="E242" s="460"/>
      <c r="F242" s="91"/>
      <c r="G242" s="411">
        <f>I242</f>
        <v>-1793</v>
      </c>
      <c r="H242" s="92">
        <v>-1303</v>
      </c>
      <c r="I242" s="411">
        <v>-1793</v>
      </c>
      <c r="J242" s="89">
        <v>-1303</v>
      </c>
    </row>
    <row r="243" spans="1:12" s="10" customFormat="1" ht="15.75" customHeight="1">
      <c r="A243" s="9"/>
      <c r="B243" s="90"/>
      <c r="C243" s="86" t="s">
        <v>182</v>
      </c>
      <c r="D243" s="86"/>
      <c r="E243" s="87"/>
      <c r="F243" s="87"/>
      <c r="G243" s="411">
        <f>I243</f>
        <v>25</v>
      </c>
      <c r="H243" s="92">
        <v>0</v>
      </c>
      <c r="I243" s="411">
        <v>25</v>
      </c>
      <c r="J243" s="88">
        <v>0</v>
      </c>
    </row>
    <row r="244" spans="1:12" s="26" customFormat="1" ht="18" customHeight="1" thickBot="1">
      <c r="A244" s="23"/>
      <c r="B244" s="25"/>
      <c r="C244" s="25"/>
      <c r="D244" s="25"/>
      <c r="E244" s="50"/>
      <c r="F244" s="50"/>
      <c r="G244" s="412">
        <f>SUM(G238:G243)</f>
        <v>6193</v>
      </c>
      <c r="H244" s="45">
        <f>SUM(H238:H243)</f>
        <v>3122</v>
      </c>
      <c r="I244" s="412">
        <f>SUM(I238:I243)</f>
        <v>6193</v>
      </c>
      <c r="J244" s="93">
        <f>SUM(J238:J243)</f>
        <v>3122</v>
      </c>
      <c r="K244" s="26">
        <f>I!G171</f>
        <v>0</v>
      </c>
      <c r="L244" s="26">
        <f>I244+K244</f>
        <v>6193</v>
      </c>
    </row>
    <row r="245" spans="1:12" s="29" customFormat="1">
      <c r="A245" s="9"/>
      <c r="B245" s="69"/>
      <c r="C245" s="69"/>
      <c r="D245" s="69"/>
      <c r="E245" s="28"/>
      <c r="F245" s="28"/>
      <c r="G245" s="28"/>
      <c r="H245" s="28"/>
      <c r="I245" s="28"/>
      <c r="J245" s="28"/>
      <c r="K245" s="28"/>
    </row>
    <row r="246" spans="1:12" s="29" customFormat="1">
      <c r="A246" s="9"/>
      <c r="B246" s="69"/>
      <c r="C246" s="461" t="s">
        <v>205</v>
      </c>
      <c r="D246" s="461"/>
      <c r="E246" s="461"/>
      <c r="F246" s="461"/>
      <c r="G246" s="461"/>
      <c r="H246" s="461"/>
      <c r="I246" s="461"/>
      <c r="J246" s="461"/>
      <c r="K246" s="28"/>
    </row>
    <row r="247" spans="1:12" s="29" customFormat="1">
      <c r="A247" s="9"/>
      <c r="B247" s="69"/>
      <c r="C247" s="461"/>
      <c r="D247" s="461"/>
      <c r="E247" s="461"/>
      <c r="F247" s="461"/>
      <c r="G247" s="461"/>
      <c r="H247" s="461"/>
      <c r="I247" s="461"/>
      <c r="J247" s="461"/>
      <c r="K247" s="28"/>
    </row>
    <row r="248" spans="1:12" s="29" customFormat="1">
      <c r="A248" s="9"/>
      <c r="B248" s="69"/>
      <c r="C248" s="232"/>
      <c r="D248" s="243"/>
      <c r="E248" s="232"/>
      <c r="F248" s="232"/>
      <c r="G248" s="232"/>
      <c r="H248" s="232"/>
      <c r="I248" s="232"/>
      <c r="J248" s="232"/>
      <c r="K248" s="28"/>
    </row>
    <row r="249" spans="1:12" s="50" customFormat="1" ht="15.75" customHeight="1">
      <c r="A249" s="23" t="s">
        <v>248</v>
      </c>
      <c r="B249" s="24"/>
      <c r="C249" s="27" t="s">
        <v>234</v>
      </c>
      <c r="D249" s="27"/>
    </row>
    <row r="250" spans="1:12" s="97" customFormat="1" ht="9.75" customHeight="1">
      <c r="A250" s="9"/>
      <c r="B250" s="94"/>
      <c r="C250" s="95"/>
      <c r="D250" s="95"/>
      <c r="E250" s="96"/>
      <c r="F250" s="96"/>
      <c r="G250" s="96"/>
      <c r="H250" s="96"/>
      <c r="I250" s="96"/>
      <c r="J250" s="96"/>
    </row>
    <row r="251" spans="1:12" s="98" customFormat="1" ht="15.75" customHeight="1">
      <c r="A251" s="9"/>
      <c r="B251" s="54"/>
      <c r="C251" s="30" t="s">
        <v>206</v>
      </c>
      <c r="D251" s="30"/>
      <c r="E251" s="10"/>
      <c r="F251" s="10"/>
      <c r="G251" s="10"/>
      <c r="H251" s="10"/>
      <c r="I251" s="10"/>
      <c r="J251" s="10"/>
    </row>
    <row r="252" spans="1:12" s="26" customFormat="1" ht="18" customHeight="1">
      <c r="A252" s="23"/>
      <c r="B252" s="25"/>
      <c r="C252" s="49"/>
      <c r="D252" s="241"/>
      <c r="E252" s="49"/>
      <c r="F252" s="28"/>
      <c r="G252" s="28"/>
      <c r="H252" s="28"/>
      <c r="I252" s="28"/>
      <c r="J252" s="28"/>
    </row>
    <row r="253" spans="1:12" s="50" customFormat="1" ht="15.75" customHeight="1">
      <c r="A253" s="23" t="s">
        <v>250</v>
      </c>
      <c r="B253" s="24"/>
      <c r="C253" s="27" t="s">
        <v>236</v>
      </c>
      <c r="D253" s="27"/>
    </row>
    <row r="254" spans="1:12" s="50" customFormat="1" ht="9.75" customHeight="1">
      <c r="A254" s="99"/>
      <c r="B254" s="25"/>
      <c r="C254" s="25"/>
      <c r="D254" s="25"/>
    </row>
    <row r="255" spans="1:12" s="50" customFormat="1" ht="15.75" customHeight="1">
      <c r="A255" s="99"/>
      <c r="B255" s="25"/>
      <c r="C255" s="25" t="s">
        <v>207</v>
      </c>
      <c r="D255" s="25"/>
    </row>
    <row r="256" spans="1:12" s="50" customFormat="1" ht="15.75" customHeight="1">
      <c r="A256" s="99"/>
      <c r="B256" s="25"/>
      <c r="C256" s="25"/>
      <c r="D256" s="25"/>
    </row>
    <row r="257" spans="1:11">
      <c r="A257" s="23" t="s">
        <v>251</v>
      </c>
      <c r="B257" s="24"/>
      <c r="C257" s="27" t="s">
        <v>238</v>
      </c>
      <c r="D257" s="27"/>
      <c r="K257" s="26"/>
    </row>
    <row r="258" spans="1:11" ht="9.75" customHeight="1">
      <c r="B258" s="27"/>
      <c r="C258" s="4"/>
      <c r="D258" s="4"/>
      <c r="K258" s="26"/>
    </row>
    <row r="259" spans="1:11" ht="243" customHeight="1">
      <c r="C259" s="462" t="s">
        <v>239</v>
      </c>
      <c r="D259" s="462"/>
      <c r="E259" s="462"/>
      <c r="F259" s="462"/>
      <c r="G259" s="462"/>
      <c r="H259" s="462"/>
      <c r="I259" s="462"/>
      <c r="J259" s="462"/>
      <c r="K259" s="26"/>
    </row>
    <row r="260" spans="1:11">
      <c r="B260" s="25"/>
      <c r="C260" s="25"/>
      <c r="D260" s="25"/>
      <c r="K260" s="26"/>
    </row>
    <row r="261" spans="1:11">
      <c r="A261" s="9" t="s">
        <v>253</v>
      </c>
      <c r="B261" s="24"/>
      <c r="C261" s="102" t="s">
        <v>241</v>
      </c>
      <c r="D261" s="102"/>
      <c r="J261" s="4"/>
    </row>
    <row r="262" spans="1:11" ht="9.75" customHeight="1">
      <c r="B262" s="24"/>
      <c r="J262" s="4"/>
    </row>
    <row r="263" spans="1:11">
      <c r="A263" s="27"/>
      <c r="B263" s="25"/>
      <c r="E263" s="4"/>
      <c r="F263" s="413" t="s">
        <v>351</v>
      </c>
      <c r="H263" s="255" t="s">
        <v>352</v>
      </c>
      <c r="I263" s="56"/>
      <c r="J263" s="56"/>
    </row>
    <row r="264" spans="1:11">
      <c r="A264" s="27"/>
      <c r="B264" s="25"/>
      <c r="E264" s="73"/>
      <c r="F264" s="184" t="s">
        <v>10</v>
      </c>
      <c r="H264" s="184" t="s">
        <v>10</v>
      </c>
      <c r="J264" s="73"/>
    </row>
    <row r="265" spans="1:11" ht="4.5" customHeight="1">
      <c r="A265" s="27"/>
      <c r="B265" s="25"/>
    </row>
    <row r="266" spans="1:11" ht="15.75" hidden="1" customHeight="1">
      <c r="A266" s="27"/>
      <c r="B266" s="25"/>
      <c r="C266" s="227" t="s">
        <v>376</v>
      </c>
      <c r="E266" s="72"/>
      <c r="F266" s="72">
        <v>55</v>
      </c>
      <c r="H266" s="26">
        <v>59</v>
      </c>
    </row>
    <row r="267" spans="1:11" ht="4.5" hidden="1" customHeight="1" thickBot="1">
      <c r="A267" s="27"/>
      <c r="B267" s="25"/>
      <c r="F267" s="100"/>
      <c r="H267" s="414"/>
    </row>
    <row r="268" spans="1:11" ht="4.5" hidden="1" customHeight="1">
      <c r="A268" s="27"/>
      <c r="B268" s="25"/>
      <c r="H268" s="92"/>
    </row>
    <row r="269" spans="1:11">
      <c r="B269" s="86" t="s">
        <v>53</v>
      </c>
      <c r="C269" s="227" t="s">
        <v>353</v>
      </c>
      <c r="E269" s="72"/>
      <c r="F269" s="72">
        <v>33069</v>
      </c>
      <c r="H269" s="26">
        <v>33067</v>
      </c>
      <c r="J269" s="92"/>
    </row>
    <row r="270" spans="1:11" ht="5.0999999999999996" customHeight="1" thickBot="1">
      <c r="F270" s="100"/>
      <c r="H270" s="414"/>
    </row>
    <row r="271" spans="1:11" s="103" customFormat="1">
      <c r="A271" s="23"/>
      <c r="B271" s="102"/>
      <c r="C271" s="102"/>
      <c r="D271" s="102"/>
      <c r="E271" s="72"/>
      <c r="F271" s="72"/>
      <c r="G271" s="72"/>
      <c r="H271" s="72"/>
      <c r="I271" s="72"/>
      <c r="J271" s="72"/>
    </row>
    <row r="272" spans="1:11" s="103" customFormat="1">
      <c r="A272" s="23"/>
      <c r="B272" s="102"/>
      <c r="C272" s="227" t="s">
        <v>354</v>
      </c>
      <c r="D272" s="102"/>
      <c r="E272" s="72"/>
      <c r="F272" s="72"/>
      <c r="G272" s="72"/>
      <c r="H272" s="72"/>
      <c r="I272" s="72"/>
      <c r="J272" s="72"/>
    </row>
    <row r="273" spans="1:11" s="103" customFormat="1">
      <c r="A273" s="23"/>
      <c r="B273" s="102"/>
      <c r="C273" s="102"/>
      <c r="D273" s="102"/>
      <c r="E273" s="72"/>
      <c r="F273" s="72"/>
      <c r="G273" s="72"/>
      <c r="H273" s="72"/>
      <c r="I273" s="72"/>
      <c r="J273" s="72"/>
    </row>
    <row r="274" spans="1:11" s="103" customFormat="1">
      <c r="A274" s="23"/>
      <c r="B274" s="102"/>
      <c r="C274" s="102"/>
      <c r="D274" s="102"/>
      <c r="E274" s="72"/>
      <c r="F274" s="72"/>
      <c r="G274" s="72"/>
      <c r="H274" s="72"/>
      <c r="I274" s="72"/>
      <c r="J274" s="72"/>
    </row>
    <row r="275" spans="1:11" s="103" customFormat="1">
      <c r="A275" s="20" t="str">
        <f>A221</f>
        <v>Pharmaniaga Berhad (467709-M)</v>
      </c>
      <c r="B275" s="102"/>
      <c r="C275" s="102"/>
      <c r="D275" s="102"/>
      <c r="E275" s="72"/>
      <c r="F275" s="72"/>
      <c r="G275" s="72"/>
      <c r="H275" s="72"/>
      <c r="I275" s="72"/>
      <c r="J275" s="72"/>
    </row>
    <row r="276" spans="1:11" s="103" customFormat="1">
      <c r="A276" s="23"/>
      <c r="B276" s="102"/>
      <c r="C276" s="102"/>
      <c r="D276" s="102"/>
      <c r="E276" s="72"/>
      <c r="F276" s="72"/>
      <c r="G276" s="72"/>
      <c r="H276" s="72"/>
      <c r="I276" s="72"/>
      <c r="J276" s="72"/>
    </row>
    <row r="277" spans="1:11" s="8" customFormat="1" ht="15.75" customHeight="1" thickBot="1">
      <c r="A277" s="5" t="s">
        <v>218</v>
      </c>
      <c r="B277" s="6"/>
      <c r="C277" s="5"/>
      <c r="D277" s="5"/>
      <c r="E277" s="6"/>
      <c r="F277" s="6"/>
      <c r="G277" s="6"/>
      <c r="H277" s="6"/>
      <c r="I277" s="6"/>
      <c r="J277" s="7"/>
    </row>
    <row r="278" spans="1:11">
      <c r="B278" s="25"/>
      <c r="C278" s="25"/>
      <c r="D278" s="25"/>
      <c r="K278" s="26"/>
    </row>
    <row r="279" spans="1:11">
      <c r="A279" s="9" t="s">
        <v>254</v>
      </c>
      <c r="B279" s="24"/>
      <c r="C279" s="102" t="s">
        <v>369</v>
      </c>
      <c r="D279" s="25"/>
      <c r="K279" s="26"/>
    </row>
    <row r="280" spans="1:11" ht="7.5" customHeight="1">
      <c r="B280" s="25"/>
      <c r="C280" s="25"/>
      <c r="D280" s="25"/>
      <c r="K280" s="26"/>
    </row>
    <row r="281" spans="1:11">
      <c r="B281" s="25"/>
      <c r="C281" s="307" t="s">
        <v>355</v>
      </c>
      <c r="D281" s="25"/>
      <c r="K281" s="26"/>
    </row>
    <row r="282" spans="1:11">
      <c r="B282" s="25"/>
      <c r="C282" s="25"/>
      <c r="D282" s="25"/>
      <c r="K282" s="26"/>
    </row>
    <row r="283" spans="1:11">
      <c r="A283" s="9" t="s">
        <v>257</v>
      </c>
      <c r="B283" s="24"/>
      <c r="C283" s="102" t="s">
        <v>356</v>
      </c>
      <c r="D283" s="25"/>
      <c r="K283" s="26"/>
    </row>
    <row r="284" spans="1:11" ht="7.5" customHeight="1">
      <c r="B284" s="25"/>
      <c r="C284" s="25"/>
      <c r="D284" s="25"/>
      <c r="K284" s="26"/>
    </row>
    <row r="285" spans="1:11" ht="33" customHeight="1">
      <c r="B285" s="25"/>
      <c r="C285" s="447" t="s">
        <v>357</v>
      </c>
      <c r="D285" s="447"/>
      <c r="E285" s="447"/>
      <c r="F285" s="447"/>
      <c r="G285" s="447"/>
      <c r="H285" s="447"/>
      <c r="I285" s="447"/>
      <c r="J285" s="447"/>
      <c r="K285" s="26"/>
    </row>
    <row r="286" spans="1:11">
      <c r="B286" s="25"/>
      <c r="C286" s="25"/>
      <c r="D286" s="25"/>
      <c r="K286" s="26"/>
    </row>
    <row r="287" spans="1:11" s="8" customFormat="1" ht="15.75" customHeight="1">
      <c r="A287" s="9" t="s">
        <v>260</v>
      </c>
      <c r="B287" s="24"/>
      <c r="C287" s="101" t="s">
        <v>246</v>
      </c>
      <c r="D287" s="101"/>
      <c r="E287" s="28"/>
      <c r="F287" s="10"/>
      <c r="G287" s="10"/>
      <c r="H287" s="10"/>
      <c r="I287" s="10"/>
      <c r="J287" s="10"/>
      <c r="K287" s="10"/>
    </row>
    <row r="288" spans="1:11" ht="9.75" customHeight="1">
      <c r="I288" s="4"/>
      <c r="J288" s="4"/>
    </row>
    <row r="289" spans="1:11" ht="31.5" customHeight="1">
      <c r="C289" s="462" t="s">
        <v>247</v>
      </c>
      <c r="D289" s="462"/>
      <c r="E289" s="462"/>
      <c r="F289" s="462"/>
      <c r="G289" s="462"/>
      <c r="H289" s="462"/>
      <c r="I289" s="462"/>
      <c r="J289" s="462"/>
    </row>
    <row r="290" spans="1:11" s="26" customFormat="1">
      <c r="A290" s="23"/>
    </row>
    <row r="291" spans="1:11" s="26" customFormat="1">
      <c r="A291" s="23"/>
      <c r="C291" s="227" t="s">
        <v>358</v>
      </c>
      <c r="D291" s="227"/>
    </row>
    <row r="292" spans="1:11">
      <c r="B292" s="25"/>
      <c r="C292" s="25"/>
      <c r="D292" s="25"/>
      <c r="K292" s="26"/>
    </row>
    <row r="293" spans="1:11">
      <c r="A293" s="9" t="s">
        <v>359</v>
      </c>
      <c r="B293" s="102"/>
      <c r="C293" s="102" t="s">
        <v>243</v>
      </c>
      <c r="D293" s="102"/>
      <c r="J293" s="4"/>
    </row>
    <row r="294" spans="1:11" ht="9.75" customHeight="1">
      <c r="B294" s="102"/>
      <c r="I294" s="4"/>
    </row>
    <row r="295" spans="1:11">
      <c r="B295" s="102"/>
      <c r="C295" s="227" t="s">
        <v>244</v>
      </c>
      <c r="D295" s="227"/>
      <c r="I295" s="4"/>
    </row>
    <row r="296" spans="1:11" ht="4.5" customHeight="1">
      <c r="B296" s="102"/>
      <c r="I296" s="4"/>
    </row>
    <row r="297" spans="1:11" hidden="1">
      <c r="B297" s="102"/>
      <c r="H297" s="4"/>
      <c r="I297" s="4"/>
      <c r="J297" s="31" t="s">
        <v>9</v>
      </c>
      <c r="K297" s="104"/>
    </row>
    <row r="298" spans="1:11" hidden="1">
      <c r="B298" s="102"/>
      <c r="H298" s="4"/>
      <c r="I298" s="31" t="s">
        <v>99</v>
      </c>
      <c r="J298" s="31" t="s">
        <v>79</v>
      </c>
      <c r="K298" s="104"/>
    </row>
    <row r="299" spans="1:11" hidden="1">
      <c r="B299" s="102"/>
      <c r="H299" s="4"/>
      <c r="I299" s="31" t="s">
        <v>116</v>
      </c>
      <c r="J299" s="31" t="s">
        <v>118</v>
      </c>
      <c r="K299" s="104"/>
    </row>
    <row r="300" spans="1:11" hidden="1">
      <c r="B300" s="102"/>
      <c r="H300" s="4"/>
      <c r="I300" s="105" t="s">
        <v>117</v>
      </c>
      <c r="J300" s="31" t="s">
        <v>119</v>
      </c>
      <c r="K300" s="104"/>
    </row>
    <row r="301" spans="1:11" hidden="1">
      <c r="B301" s="102"/>
      <c r="H301" s="4"/>
      <c r="I301" s="31" t="s">
        <v>0</v>
      </c>
      <c r="J301" s="31" t="s">
        <v>120</v>
      </c>
      <c r="K301" s="104"/>
    </row>
    <row r="302" spans="1:11">
      <c r="H302" s="413" t="s">
        <v>351</v>
      </c>
      <c r="J302" s="255" t="s">
        <v>352</v>
      </c>
      <c r="K302" s="106"/>
    </row>
    <row r="303" spans="1:11">
      <c r="H303" s="106" t="s">
        <v>1</v>
      </c>
      <c r="I303" s="103"/>
      <c r="J303" s="106" t="s">
        <v>1</v>
      </c>
    </row>
    <row r="304" spans="1:11" ht="5.0999999999999996" customHeight="1">
      <c r="H304" s="104"/>
      <c r="I304" s="4"/>
      <c r="J304" s="104"/>
    </row>
    <row r="305" spans="1:11">
      <c r="B305" s="4"/>
      <c r="C305" s="38" t="s">
        <v>110</v>
      </c>
      <c r="D305" s="38"/>
      <c r="H305" s="104"/>
      <c r="I305" s="4"/>
      <c r="J305" s="104"/>
    </row>
    <row r="306" spans="1:11">
      <c r="B306" s="4"/>
      <c r="C306" s="86" t="s">
        <v>111</v>
      </c>
      <c r="D306" s="86"/>
      <c r="H306" s="415">
        <v>365079</v>
      </c>
      <c r="I306" s="4"/>
      <c r="J306" s="107">
        <v>376233</v>
      </c>
    </row>
    <row r="307" spans="1:11">
      <c r="B307" s="4"/>
      <c r="C307" s="86" t="s">
        <v>121</v>
      </c>
      <c r="D307" s="86"/>
      <c r="H307" s="416">
        <v>280</v>
      </c>
      <c r="I307" s="4"/>
      <c r="J307" s="108">
        <v>-1140</v>
      </c>
    </row>
    <row r="308" spans="1:11">
      <c r="B308" s="4"/>
      <c r="C308" s="38"/>
      <c r="D308" s="38"/>
      <c r="H308" s="415">
        <f>SUM(H306:H307)</f>
        <v>365359</v>
      </c>
      <c r="I308" s="4"/>
      <c r="J308" s="107">
        <f>SUM(J306:J307)</f>
        <v>375093</v>
      </c>
    </row>
    <row r="309" spans="1:11">
      <c r="B309" s="4"/>
      <c r="C309" s="38" t="s">
        <v>113</v>
      </c>
      <c r="D309" s="38"/>
      <c r="H309" s="415"/>
      <c r="I309" s="4"/>
      <c r="J309" s="107"/>
    </row>
    <row r="310" spans="1:11">
      <c r="B310" s="4"/>
      <c r="C310" s="86" t="s">
        <v>111</v>
      </c>
      <c r="D310" s="86"/>
      <c r="H310" s="416">
        <v>2854</v>
      </c>
      <c r="I310" s="4"/>
      <c r="J310" s="108">
        <v>3004</v>
      </c>
    </row>
    <row r="311" spans="1:11" hidden="1">
      <c r="B311" s="4"/>
      <c r="C311" s="86" t="s">
        <v>112</v>
      </c>
      <c r="D311" s="86"/>
      <c r="H311" s="415">
        <v>0</v>
      </c>
      <c r="I311" s="4"/>
      <c r="J311" s="107">
        <v>0</v>
      </c>
    </row>
    <row r="312" spans="1:11">
      <c r="B312" s="4"/>
      <c r="C312" s="38"/>
      <c r="D312" s="38"/>
      <c r="H312" s="415">
        <f>SUM(H308:H311)</f>
        <v>368213</v>
      </c>
      <c r="I312" s="4"/>
      <c r="J312" s="107">
        <f>SUM(J308:J311)</f>
        <v>378097</v>
      </c>
    </row>
    <row r="313" spans="1:11">
      <c r="B313" s="4"/>
      <c r="C313" s="38" t="s">
        <v>114</v>
      </c>
      <c r="D313" s="38"/>
      <c r="H313" s="415">
        <v>-56425</v>
      </c>
      <c r="I313" s="4"/>
      <c r="J313" s="107">
        <v>-81793</v>
      </c>
    </row>
    <row r="314" spans="1:11" ht="16.5" thickBot="1">
      <c r="B314" s="4"/>
      <c r="C314" s="38" t="s">
        <v>115</v>
      </c>
      <c r="D314" s="38"/>
      <c r="H314" s="417">
        <f>SUM(H312:H313)</f>
        <v>311788</v>
      </c>
      <c r="I314" s="4"/>
      <c r="J314" s="109">
        <f>SUM(J312:J313)</f>
        <v>296304</v>
      </c>
    </row>
    <row r="315" spans="1:11" s="26" customFormat="1" ht="18" customHeight="1">
      <c r="A315" s="23"/>
      <c r="B315" s="25"/>
      <c r="C315" s="49"/>
      <c r="D315" s="241"/>
      <c r="E315" s="49"/>
      <c r="F315" s="28"/>
      <c r="G315" s="28"/>
      <c r="H315" s="28"/>
      <c r="I315" s="28"/>
      <c r="J315" s="28"/>
    </row>
    <row r="316" spans="1:11" s="8" customFormat="1" ht="15.75" customHeight="1">
      <c r="A316" s="9" t="s">
        <v>360</v>
      </c>
      <c r="B316" s="24"/>
      <c r="C316" s="44" t="s">
        <v>252</v>
      </c>
      <c r="D316" s="44"/>
      <c r="E316" s="10"/>
      <c r="F316" s="10"/>
      <c r="G316" s="10"/>
      <c r="H316" s="10"/>
      <c r="I316" s="11"/>
      <c r="J316" s="10"/>
      <c r="K316" s="10"/>
    </row>
    <row r="317" spans="1:11" s="54" customFormat="1" ht="9.75" customHeight="1">
      <c r="A317" s="44"/>
      <c r="B317" s="44"/>
      <c r="C317" s="44"/>
      <c r="D317" s="44"/>
      <c r="E317" s="13"/>
      <c r="F317" s="13"/>
      <c r="G317" s="13"/>
      <c r="H317" s="13"/>
      <c r="I317" s="53"/>
      <c r="J317" s="13"/>
      <c r="K317" s="13"/>
    </row>
    <row r="318" spans="1:11" s="10" customFormat="1">
      <c r="A318" s="9"/>
      <c r="B318" s="13"/>
      <c r="C318" s="13" t="s">
        <v>144</v>
      </c>
      <c r="D318" s="13"/>
      <c r="G318" s="444" t="s">
        <v>145</v>
      </c>
      <c r="H318" s="444"/>
      <c r="I318" s="444" t="s">
        <v>146</v>
      </c>
      <c r="J318" s="444"/>
      <c r="K318" s="15"/>
    </row>
    <row r="319" spans="1:11" s="10" customFormat="1" ht="5.0999999999999996" customHeight="1" thickBot="1">
      <c r="A319" s="9"/>
      <c r="B319" s="13"/>
      <c r="C319" s="6"/>
      <c r="D319" s="6"/>
      <c r="E319" s="6"/>
      <c r="F319" s="6"/>
      <c r="G319" s="112"/>
      <c r="H319" s="112"/>
      <c r="I319" s="112"/>
      <c r="J319" s="112"/>
      <c r="K319" s="15"/>
    </row>
    <row r="320" spans="1:11" s="10" customFormat="1" ht="6" customHeight="1">
      <c r="A320" s="9"/>
      <c r="C320" s="13"/>
      <c r="D320" s="13"/>
      <c r="G320" s="31"/>
      <c r="H320" s="31"/>
      <c r="I320" s="31"/>
      <c r="J320" s="31"/>
      <c r="K320" s="15"/>
    </row>
    <row r="321" spans="1:11" s="10" customFormat="1">
      <c r="A321" s="9"/>
      <c r="G321" s="113">
        <f>+I!C12</f>
        <v>2011</v>
      </c>
      <c r="H321" s="114">
        <f>+I!E12</f>
        <v>2010</v>
      </c>
      <c r="I321" s="113">
        <f>G321</f>
        <v>2011</v>
      </c>
      <c r="J321" s="115">
        <f>H321</f>
        <v>2010</v>
      </c>
      <c r="K321" s="16"/>
    </row>
    <row r="322" spans="1:11" s="10" customFormat="1" ht="5.0999999999999996" customHeight="1">
      <c r="A322" s="9"/>
      <c r="G322" s="117"/>
      <c r="H322" s="116"/>
      <c r="I322" s="117"/>
      <c r="J322" s="32"/>
      <c r="K322" s="16"/>
    </row>
    <row r="323" spans="1:11" ht="15.6" customHeight="1">
      <c r="A323" s="27"/>
      <c r="B323" s="25"/>
      <c r="C323" s="25"/>
      <c r="D323" s="25"/>
      <c r="E323" s="50"/>
      <c r="F323" s="50"/>
      <c r="G323" s="184" t="s">
        <v>131</v>
      </c>
      <c r="H323" s="184" t="s">
        <v>161</v>
      </c>
      <c r="I323" s="184" t="s">
        <v>126</v>
      </c>
      <c r="J323" s="184" t="s">
        <v>127</v>
      </c>
    </row>
    <row r="324" spans="1:11" ht="15.6" customHeight="1">
      <c r="A324" s="27"/>
      <c r="B324" s="25"/>
      <c r="C324" s="25"/>
      <c r="D324" s="25"/>
      <c r="E324" s="50"/>
      <c r="F324" s="50"/>
      <c r="G324" s="37"/>
      <c r="H324" s="37"/>
      <c r="I324" s="37"/>
      <c r="J324" s="37"/>
    </row>
    <row r="325" spans="1:11" ht="15.75" customHeight="1" thickBot="1">
      <c r="A325" s="27"/>
      <c r="B325" s="24" t="s">
        <v>109</v>
      </c>
      <c r="C325" s="4"/>
      <c r="D325" s="4"/>
      <c r="E325" s="50"/>
      <c r="F325" s="50"/>
      <c r="G325" s="236">
        <v>10613</v>
      </c>
      <c r="H325" s="79">
        <v>5107</v>
      </c>
      <c r="I325" s="236">
        <v>10613</v>
      </c>
      <c r="J325" s="237">
        <v>5107</v>
      </c>
    </row>
    <row r="326" spans="1:11" ht="15.75" customHeight="1">
      <c r="A326" s="27"/>
      <c r="B326" s="25"/>
      <c r="C326" s="24"/>
      <c r="D326" s="24"/>
      <c r="E326" s="50"/>
      <c r="F326" s="50"/>
      <c r="G326" s="47"/>
      <c r="H326" s="72"/>
      <c r="I326" s="47"/>
      <c r="J326" s="72"/>
    </row>
    <row r="327" spans="1:11" s="29" customFormat="1">
      <c r="A327" s="9" t="s">
        <v>361</v>
      </c>
      <c r="B327" s="24"/>
      <c r="C327" s="101" t="s">
        <v>255</v>
      </c>
      <c r="D327" s="101"/>
      <c r="E327" s="28"/>
      <c r="F327" s="28"/>
      <c r="G327" s="28"/>
      <c r="H327" s="28"/>
      <c r="I327" s="28"/>
      <c r="J327" s="28"/>
      <c r="K327" s="28"/>
    </row>
    <row r="328" spans="1:11" s="29" customFormat="1" ht="9.75" customHeight="1">
      <c r="A328" s="44"/>
      <c r="B328" s="101"/>
      <c r="C328" s="101"/>
      <c r="D328" s="101"/>
      <c r="E328" s="28"/>
      <c r="F328" s="28"/>
      <c r="G328" s="28"/>
      <c r="H328" s="28"/>
      <c r="I328" s="28"/>
      <c r="J328" s="28"/>
      <c r="K328" s="28"/>
    </row>
    <row r="329" spans="1:11" s="29" customFormat="1">
      <c r="A329" s="44"/>
      <c r="B329" s="101"/>
      <c r="C329" s="238" t="s">
        <v>256</v>
      </c>
      <c r="D329" s="238"/>
      <c r="E329" s="28"/>
      <c r="F329" s="28"/>
      <c r="G329" s="28"/>
      <c r="H329" s="28"/>
      <c r="I329" s="28"/>
      <c r="J329" s="28"/>
      <c r="K329" s="28"/>
    </row>
    <row r="330" spans="1:11" s="29" customFormat="1">
      <c r="A330" s="44"/>
      <c r="B330" s="101"/>
      <c r="C330" s="101"/>
      <c r="D330" s="101"/>
      <c r="E330" s="28"/>
      <c r="F330" s="28"/>
      <c r="G330" s="28"/>
      <c r="H330" s="28"/>
      <c r="I330" s="28"/>
      <c r="J330" s="28"/>
      <c r="K330" s="28"/>
    </row>
    <row r="331" spans="1:11" s="29" customFormat="1">
      <c r="A331" s="9" t="s">
        <v>362</v>
      </c>
      <c r="B331" s="24"/>
      <c r="C331" s="101" t="s">
        <v>258</v>
      </c>
      <c r="D331" s="101"/>
      <c r="E331" s="28"/>
      <c r="F331" s="28"/>
      <c r="G331" s="28"/>
      <c r="H331" s="28"/>
      <c r="I331" s="28"/>
      <c r="J331" s="28"/>
      <c r="K331" s="28"/>
    </row>
    <row r="332" spans="1:11" s="29" customFormat="1" ht="9.75" customHeight="1">
      <c r="A332" s="23"/>
      <c r="B332" s="26"/>
      <c r="C332" s="26"/>
      <c r="D332" s="26"/>
      <c r="E332" s="26"/>
      <c r="F332" s="26"/>
      <c r="G332" s="26"/>
      <c r="H332" s="26"/>
      <c r="I332" s="26"/>
      <c r="J332" s="4"/>
      <c r="K332" s="28"/>
    </row>
    <row r="333" spans="1:11">
      <c r="A333" s="9"/>
      <c r="B333" s="13"/>
      <c r="C333" s="103" t="s">
        <v>144</v>
      </c>
      <c r="D333" s="103"/>
      <c r="E333" s="10"/>
      <c r="F333" s="10"/>
      <c r="G333" s="444" t="s">
        <v>145</v>
      </c>
      <c r="H333" s="444"/>
      <c r="I333" s="444" t="s">
        <v>146</v>
      </c>
      <c r="J333" s="444"/>
    </row>
    <row r="334" spans="1:11" ht="5.0999999999999996" customHeight="1" thickBot="1">
      <c r="A334" s="9"/>
      <c r="B334" s="10"/>
      <c r="C334" s="100"/>
      <c r="D334" s="100"/>
      <c r="E334" s="6"/>
      <c r="F334" s="6"/>
      <c r="G334" s="112"/>
      <c r="H334" s="112"/>
      <c r="I334" s="112"/>
      <c r="J334" s="112"/>
    </row>
    <row r="335" spans="1:11" ht="15.6" customHeight="1">
      <c r="A335" s="9"/>
      <c r="B335" s="10"/>
      <c r="C335" s="4"/>
      <c r="D335" s="4"/>
      <c r="E335" s="10"/>
      <c r="F335" s="10"/>
      <c r="G335" s="31"/>
      <c r="H335" s="31"/>
      <c r="I335" s="31"/>
      <c r="J335" s="31"/>
    </row>
    <row r="336" spans="1:11">
      <c r="A336" s="9"/>
      <c r="B336" s="10"/>
      <c r="C336" s="4"/>
      <c r="D336" s="4"/>
      <c r="E336" s="10"/>
      <c r="F336" s="10"/>
      <c r="G336" s="118">
        <f>G321</f>
        <v>2011</v>
      </c>
      <c r="H336" s="118">
        <f>H321</f>
        <v>2010</v>
      </c>
      <c r="I336" s="118">
        <f>+G336</f>
        <v>2011</v>
      </c>
      <c r="J336" s="118">
        <f>+H336</f>
        <v>2010</v>
      </c>
    </row>
    <row r="337" spans="1:13">
      <c r="A337" s="9"/>
      <c r="B337" s="10"/>
      <c r="C337" s="4"/>
      <c r="D337" s="4"/>
      <c r="E337" s="10"/>
      <c r="F337" s="10"/>
      <c r="G337" s="184" t="s">
        <v>127</v>
      </c>
      <c r="H337" s="184" t="s">
        <v>142</v>
      </c>
      <c r="I337" s="184" t="s">
        <v>127</v>
      </c>
      <c r="J337" s="184" t="s">
        <v>143</v>
      </c>
    </row>
    <row r="338" spans="1:13">
      <c r="B338" s="4"/>
      <c r="G338" s="28"/>
      <c r="I338" s="28"/>
    </row>
    <row r="339" spans="1:13">
      <c r="B339" s="4"/>
      <c r="C339" t="s">
        <v>259</v>
      </c>
      <c r="D339"/>
      <c r="G339" s="92">
        <f>I!C34</f>
        <v>15484</v>
      </c>
      <c r="H339" s="92">
        <v>9307</v>
      </c>
      <c r="I339" s="92">
        <f>I!G34</f>
        <v>15484</v>
      </c>
      <c r="J339" s="92">
        <v>9307</v>
      </c>
    </row>
    <row r="340" spans="1:13">
      <c r="A340" s="27"/>
      <c r="B340" s="4"/>
      <c r="C340" s="25"/>
      <c r="D340" s="25"/>
      <c r="E340" s="50"/>
      <c r="F340" s="50"/>
      <c r="G340" s="10"/>
      <c r="H340" s="50"/>
      <c r="I340" s="10"/>
    </row>
    <row r="341" spans="1:13">
      <c r="A341" s="27"/>
      <c r="B341" s="4"/>
      <c r="C341" s="38" t="s">
        <v>167</v>
      </c>
      <c r="D341" s="38"/>
      <c r="E341" s="50"/>
      <c r="F341" s="50"/>
      <c r="G341" s="10"/>
      <c r="H341" s="50"/>
      <c r="I341" s="10"/>
    </row>
    <row r="342" spans="1:13">
      <c r="A342" s="27"/>
      <c r="B342" s="4"/>
      <c r="C342" s="25" t="s">
        <v>169</v>
      </c>
      <c r="D342" s="25"/>
      <c r="E342" s="50"/>
      <c r="F342" s="50"/>
      <c r="G342" s="39">
        <v>106978</v>
      </c>
      <c r="H342" s="119">
        <v>106978</v>
      </c>
      <c r="I342" s="48">
        <f>G342</f>
        <v>106978</v>
      </c>
      <c r="J342" s="119">
        <v>106978</v>
      </c>
    </row>
    <row r="343" spans="1:13">
      <c r="A343" s="27"/>
      <c r="B343" s="4"/>
      <c r="C343" s="25"/>
      <c r="D343" s="25"/>
      <c r="E343" s="50"/>
      <c r="F343" s="50"/>
      <c r="G343" s="10"/>
      <c r="H343" s="50"/>
      <c r="I343" s="10"/>
    </row>
    <row r="344" spans="1:13">
      <c r="A344" s="27"/>
      <c r="B344" s="4"/>
      <c r="C344" s="4"/>
      <c r="D344" s="4"/>
      <c r="E344" s="50"/>
      <c r="F344" s="50"/>
      <c r="G344" s="10"/>
      <c r="H344" s="50"/>
      <c r="I344" s="10"/>
    </row>
    <row r="345" spans="1:13" ht="16.5" thickBot="1">
      <c r="A345" s="27"/>
      <c r="B345" s="4"/>
      <c r="C345" s="38" t="s">
        <v>168</v>
      </c>
      <c r="D345" s="38"/>
      <c r="E345" s="50"/>
      <c r="F345" s="50"/>
      <c r="G345" s="120">
        <f>G339/G342*100</f>
        <v>14.4740040008226</v>
      </c>
      <c r="H345" s="121">
        <v>8.6999999999999993</v>
      </c>
      <c r="I345" s="122">
        <f>I339/I342*100</f>
        <v>14.4740040008226</v>
      </c>
      <c r="J345" s="121">
        <v>8.6999999999999993</v>
      </c>
    </row>
    <row r="346" spans="1:13">
      <c r="A346" s="27"/>
      <c r="B346" s="4"/>
      <c r="C346" s="38"/>
      <c r="D346" s="38"/>
      <c r="E346" s="50"/>
      <c r="F346" s="50"/>
      <c r="G346" s="369"/>
      <c r="H346" s="370"/>
      <c r="I346" s="371"/>
      <c r="J346" s="370"/>
    </row>
    <row r="347" spans="1:13" s="10" customFormat="1">
      <c r="A347" s="20" t="str">
        <f>A275</f>
        <v>Pharmaniaga Berhad (467709-M)</v>
      </c>
      <c r="G347" s="16"/>
      <c r="H347" s="16"/>
      <c r="I347" s="16"/>
      <c r="J347" s="17"/>
      <c r="K347" s="16"/>
      <c r="L347" s="16"/>
      <c r="M347" s="16"/>
    </row>
    <row r="348" spans="1:13" s="10" customFormat="1">
      <c r="A348" s="9"/>
      <c r="G348" s="16"/>
      <c r="H348" s="16"/>
      <c r="I348" s="16"/>
      <c r="J348" s="17"/>
      <c r="K348" s="16"/>
      <c r="L348" s="16"/>
      <c r="M348" s="16"/>
    </row>
    <row r="349" spans="1:13" s="8" customFormat="1" ht="15.75" customHeight="1" thickBot="1">
      <c r="A349" s="5" t="s">
        <v>218</v>
      </c>
      <c r="B349" s="6"/>
      <c r="C349" s="5"/>
      <c r="D349" s="5"/>
      <c r="E349" s="6"/>
      <c r="F349" s="6"/>
      <c r="G349" s="6"/>
      <c r="H349" s="6"/>
      <c r="I349" s="6"/>
      <c r="J349" s="7"/>
    </row>
    <row r="350" spans="1:13" s="29" customFormat="1">
      <c r="A350" s="44"/>
      <c r="B350" s="101"/>
      <c r="C350" s="101"/>
      <c r="D350" s="101"/>
      <c r="E350" s="28"/>
      <c r="F350" s="28"/>
      <c r="G350" s="28"/>
      <c r="H350" s="28"/>
      <c r="I350" s="28"/>
      <c r="J350" s="28"/>
      <c r="K350" s="28"/>
    </row>
    <row r="351" spans="1:13">
      <c r="A351" s="9" t="s">
        <v>363</v>
      </c>
      <c r="B351" s="24"/>
      <c r="C351" s="101" t="s">
        <v>261</v>
      </c>
      <c r="D351" s="101"/>
      <c r="G351" s="28"/>
      <c r="J351" s="4"/>
    </row>
    <row r="352" spans="1:13" ht="9.75" customHeight="1">
      <c r="A352" s="27"/>
      <c r="B352" s="25"/>
      <c r="C352" s="25"/>
      <c r="D352" s="25"/>
      <c r="G352" s="28"/>
      <c r="J352" s="4"/>
    </row>
    <row r="353" spans="1:11" ht="33" customHeight="1">
      <c r="A353" s="27"/>
      <c r="B353" s="25"/>
      <c r="C353" s="447" t="s">
        <v>367</v>
      </c>
      <c r="D353" s="447"/>
      <c r="E353" s="447"/>
      <c r="F353" s="447"/>
      <c r="G353" s="447"/>
      <c r="H353" s="447"/>
      <c r="I353" s="447"/>
      <c r="J353" s="447"/>
    </row>
    <row r="354" spans="1:11">
      <c r="A354" s="27"/>
      <c r="B354" s="25"/>
      <c r="C354" s="25"/>
      <c r="D354" s="25"/>
      <c r="G354" s="28"/>
      <c r="J354" s="4"/>
    </row>
    <row r="355" spans="1:11">
      <c r="A355" s="27"/>
      <c r="B355" s="25"/>
      <c r="C355" s="25"/>
      <c r="D355" s="25"/>
      <c r="G355" s="28"/>
      <c r="J355" s="4"/>
    </row>
    <row r="356" spans="1:11">
      <c r="A356" s="27"/>
      <c r="B356" s="25"/>
      <c r="C356" s="25"/>
      <c r="D356" s="25"/>
      <c r="G356" s="28"/>
      <c r="J356" s="4"/>
    </row>
    <row r="357" spans="1:11">
      <c r="A357" s="27"/>
      <c r="B357" s="25"/>
      <c r="C357" s="25"/>
      <c r="D357" s="25"/>
      <c r="G357" s="28"/>
      <c r="J357" s="4"/>
    </row>
    <row r="358" spans="1:11">
      <c r="J358" s="4"/>
    </row>
    <row r="359" spans="1:11">
      <c r="G359" s="56" t="s">
        <v>49</v>
      </c>
      <c r="H359" s="4"/>
      <c r="J359" s="4"/>
    </row>
    <row r="360" spans="1:11">
      <c r="A360" s="27"/>
      <c r="B360" s="25"/>
      <c r="C360" s="25"/>
      <c r="D360" s="25"/>
      <c r="I360" s="123"/>
      <c r="J360" s="123"/>
      <c r="K360" s="124"/>
    </row>
    <row r="361" spans="1:11">
      <c r="A361" s="27"/>
      <c r="B361" s="25"/>
      <c r="C361" s="25"/>
      <c r="D361" s="25"/>
      <c r="I361" s="104"/>
      <c r="J361" s="31"/>
      <c r="K361" s="31"/>
    </row>
    <row r="362" spans="1:11">
      <c r="A362" s="27"/>
      <c r="B362" s="25"/>
      <c r="C362" s="25"/>
      <c r="D362" s="25"/>
      <c r="I362" s="104"/>
      <c r="J362" s="31"/>
      <c r="K362" s="31"/>
    </row>
    <row r="363" spans="1:11" ht="15" customHeight="1">
      <c r="A363" s="27"/>
      <c r="B363" s="25"/>
      <c r="C363" s="25"/>
      <c r="D363" s="25"/>
    </row>
    <row r="364" spans="1:11">
      <c r="A364" s="27"/>
      <c r="B364" s="25"/>
      <c r="C364" s="25"/>
      <c r="D364" s="25"/>
      <c r="E364" s="38"/>
      <c r="G364" s="4"/>
    </row>
    <row r="365" spans="1:11">
      <c r="A365" s="27"/>
      <c r="B365" s="24" t="s">
        <v>69</v>
      </c>
      <c r="C365" s="25"/>
      <c r="D365" s="25"/>
      <c r="E365" s="38"/>
      <c r="G365" s="102" t="s">
        <v>175</v>
      </c>
      <c r="I365" s="125"/>
    </row>
    <row r="366" spans="1:11">
      <c r="A366" s="27"/>
      <c r="B366" s="126" t="s">
        <v>108</v>
      </c>
      <c r="C366" s="418" t="s">
        <v>368</v>
      </c>
      <c r="D366" s="25"/>
      <c r="G366" s="56" t="s">
        <v>176</v>
      </c>
      <c r="K366" s="26"/>
    </row>
    <row r="367" spans="1:11">
      <c r="B367" s="24"/>
      <c r="G367" s="24" t="s">
        <v>177</v>
      </c>
    </row>
    <row r="368" spans="1:11" s="26" customFormat="1" ht="18" customHeight="1">
      <c r="A368" s="23"/>
      <c r="B368" s="25"/>
      <c r="C368" s="49"/>
      <c r="D368" s="241"/>
      <c r="E368" s="49"/>
      <c r="F368" s="28"/>
      <c r="G368" s="28"/>
      <c r="H368" s="28"/>
      <c r="I368" s="28"/>
      <c r="J368" s="28"/>
    </row>
    <row r="369" spans="1:10" s="26" customFormat="1" ht="18" customHeight="1">
      <c r="A369" s="23"/>
      <c r="B369" s="25"/>
      <c r="C369" s="49"/>
      <c r="D369" s="241"/>
      <c r="E369" s="49"/>
      <c r="F369" s="28"/>
      <c r="G369" s="28"/>
      <c r="H369" s="28"/>
      <c r="I369" s="28"/>
      <c r="J369" s="28"/>
    </row>
    <row r="370" spans="1:10" s="26" customFormat="1" ht="18" customHeight="1">
      <c r="A370" s="23"/>
      <c r="B370" s="25"/>
      <c r="C370" s="49"/>
      <c r="D370" s="241"/>
      <c r="E370" s="49"/>
      <c r="F370" s="28"/>
      <c r="G370" s="28"/>
      <c r="H370" s="28"/>
      <c r="I370" s="28"/>
      <c r="J370" s="28"/>
    </row>
    <row r="371" spans="1:10" s="26" customFormat="1" ht="18" customHeight="1">
      <c r="A371" s="23"/>
      <c r="B371" s="25"/>
      <c r="C371" s="49"/>
      <c r="D371" s="241"/>
      <c r="E371" s="49"/>
      <c r="F371" s="28"/>
      <c r="G371" s="28"/>
      <c r="H371" s="28"/>
      <c r="I371" s="28"/>
      <c r="J371" s="28"/>
    </row>
    <row r="372" spans="1:10" s="26" customFormat="1" ht="18" customHeight="1">
      <c r="A372" s="23"/>
      <c r="B372" s="25"/>
      <c r="C372" s="49"/>
      <c r="D372" s="241"/>
      <c r="E372" s="49"/>
      <c r="F372" s="28"/>
      <c r="G372" s="28"/>
      <c r="H372" s="28"/>
      <c r="I372" s="28"/>
      <c r="J372" s="28"/>
    </row>
    <row r="373" spans="1:10" s="26" customFormat="1" ht="18" customHeight="1">
      <c r="A373" s="23"/>
      <c r="B373" s="25"/>
      <c r="C373" s="49"/>
      <c r="D373" s="241"/>
      <c r="E373" s="49"/>
      <c r="F373" s="28"/>
      <c r="G373" s="28"/>
      <c r="H373" s="28"/>
      <c r="I373" s="28"/>
      <c r="J373" s="28"/>
    </row>
    <row r="374" spans="1:10" s="26" customFormat="1" ht="18" customHeight="1">
      <c r="A374" s="23"/>
      <c r="B374" s="25"/>
      <c r="C374" s="49"/>
      <c r="D374" s="241"/>
      <c r="E374" s="49"/>
      <c r="F374" s="28"/>
      <c r="G374" s="28"/>
      <c r="H374" s="28"/>
      <c r="I374" s="28"/>
      <c r="J374" s="28"/>
    </row>
    <row r="375" spans="1:10" s="26" customFormat="1" ht="18" customHeight="1">
      <c r="A375" s="23"/>
      <c r="B375" s="25"/>
      <c r="C375" s="49"/>
      <c r="D375" s="241"/>
      <c r="E375" s="49"/>
      <c r="F375" s="28"/>
      <c r="G375" s="28"/>
      <c r="H375" s="28"/>
      <c r="I375" s="28"/>
      <c r="J375" s="28"/>
    </row>
    <row r="376" spans="1:10" s="26" customFormat="1" ht="18" customHeight="1">
      <c r="A376" s="23"/>
      <c r="B376" s="25"/>
      <c r="C376" s="49"/>
      <c r="D376" s="241"/>
      <c r="E376" s="49"/>
      <c r="F376" s="28"/>
      <c r="G376" s="28"/>
      <c r="H376" s="28"/>
      <c r="I376" s="28"/>
      <c r="J376" s="28"/>
    </row>
    <row r="377" spans="1:10" s="26" customFormat="1" ht="18" customHeight="1">
      <c r="A377" s="23"/>
      <c r="B377" s="25"/>
      <c r="C377" s="49"/>
      <c r="D377" s="241"/>
      <c r="E377" s="49"/>
      <c r="F377" s="28"/>
      <c r="G377" s="28"/>
      <c r="H377" s="28"/>
      <c r="I377" s="28"/>
      <c r="J377" s="28"/>
    </row>
    <row r="378" spans="1:10" s="26" customFormat="1" ht="18" customHeight="1">
      <c r="A378" s="23"/>
      <c r="B378" s="25"/>
      <c r="C378" s="49"/>
      <c r="D378" s="241"/>
      <c r="E378" s="49"/>
      <c r="F378" s="28"/>
      <c r="G378" s="28"/>
      <c r="H378" s="28"/>
      <c r="I378" s="28"/>
      <c r="J378" s="28"/>
    </row>
    <row r="379" spans="1:10" s="26" customFormat="1" ht="18" customHeight="1">
      <c r="A379" s="23"/>
      <c r="B379" s="25"/>
      <c r="C379" s="49"/>
      <c r="D379" s="241"/>
      <c r="E379" s="49"/>
      <c r="F379" s="28"/>
      <c r="G379" s="28"/>
      <c r="H379" s="28"/>
      <c r="I379" s="28"/>
      <c r="J379" s="28"/>
    </row>
    <row r="380" spans="1:10" s="26" customFormat="1" ht="18" customHeight="1">
      <c r="A380" s="23"/>
      <c r="B380" s="25"/>
      <c r="C380" s="49"/>
      <c r="D380" s="241"/>
      <c r="E380" s="49"/>
      <c r="F380" s="28"/>
      <c r="G380" s="28"/>
      <c r="H380" s="28"/>
      <c r="I380" s="28"/>
      <c r="J380" s="28"/>
    </row>
    <row r="381" spans="1:10" s="26" customFormat="1" ht="18" customHeight="1">
      <c r="A381" s="23"/>
      <c r="B381" s="25"/>
      <c r="C381" s="49"/>
      <c r="D381" s="241"/>
      <c r="E381" s="49"/>
      <c r="F381" s="28"/>
      <c r="G381" s="28"/>
      <c r="H381" s="28"/>
      <c r="I381" s="28"/>
      <c r="J381" s="28"/>
    </row>
    <row r="382" spans="1:10" s="26" customFormat="1" ht="18" customHeight="1">
      <c r="A382" s="23"/>
      <c r="B382" s="25"/>
      <c r="C382" s="49"/>
      <c r="D382" s="241"/>
      <c r="E382" s="49"/>
      <c r="F382" s="28"/>
      <c r="G382" s="28"/>
      <c r="H382" s="28"/>
      <c r="I382" s="28"/>
      <c r="J382" s="28"/>
    </row>
    <row r="383" spans="1:10" s="26" customFormat="1" ht="18" customHeight="1">
      <c r="A383" s="23"/>
      <c r="B383" s="25"/>
      <c r="C383" s="49"/>
      <c r="D383" s="241"/>
      <c r="E383" s="49"/>
      <c r="F383" s="28"/>
      <c r="G383" s="28"/>
      <c r="H383" s="28"/>
      <c r="I383" s="28"/>
      <c r="J383" s="28"/>
    </row>
    <row r="384" spans="1:10" s="26" customFormat="1" ht="18" customHeight="1">
      <c r="A384" s="23"/>
      <c r="B384" s="25"/>
      <c r="C384" s="49"/>
      <c r="D384" s="241"/>
      <c r="E384" s="49"/>
      <c r="F384" s="28"/>
      <c r="G384" s="28"/>
      <c r="H384" s="28"/>
      <c r="I384" s="28"/>
      <c r="J384" s="28"/>
    </row>
    <row r="385" spans="1:10" s="26" customFormat="1" ht="18" customHeight="1">
      <c r="A385" s="23"/>
      <c r="B385" s="25"/>
      <c r="C385" s="49"/>
      <c r="D385" s="241"/>
      <c r="E385" s="49"/>
      <c r="F385" s="28"/>
      <c r="G385" s="28"/>
      <c r="H385" s="28"/>
      <c r="I385" s="28"/>
      <c r="J385" s="28"/>
    </row>
    <row r="386" spans="1:10" s="26" customFormat="1" ht="18" customHeight="1">
      <c r="A386" s="23"/>
      <c r="B386" s="25"/>
      <c r="C386" s="49"/>
      <c r="D386" s="241"/>
      <c r="E386" s="49"/>
      <c r="F386" s="28"/>
      <c r="G386" s="28"/>
      <c r="H386" s="28"/>
      <c r="I386" s="28"/>
      <c r="J386" s="28"/>
    </row>
    <row r="387" spans="1:10" s="26" customFormat="1" ht="18" customHeight="1">
      <c r="A387" s="23"/>
      <c r="B387" s="25"/>
      <c r="C387" s="49"/>
      <c r="D387" s="241"/>
      <c r="E387" s="49"/>
      <c r="F387" s="28"/>
      <c r="G387" s="28"/>
      <c r="H387" s="28"/>
      <c r="I387" s="28"/>
      <c r="J387" s="28"/>
    </row>
    <row r="388" spans="1:10" s="26" customFormat="1" ht="18" customHeight="1">
      <c r="A388" s="23"/>
      <c r="B388" s="25"/>
      <c r="C388" s="49"/>
      <c r="D388" s="241"/>
      <c r="E388" s="49"/>
      <c r="F388" s="28"/>
      <c r="G388" s="28"/>
      <c r="H388" s="28"/>
      <c r="I388" s="28"/>
      <c r="J388" s="28"/>
    </row>
    <row r="389" spans="1:10" s="26" customFormat="1" ht="18" customHeight="1">
      <c r="A389" s="23"/>
      <c r="B389" s="25"/>
      <c r="C389" s="49"/>
      <c r="D389" s="241"/>
      <c r="E389" s="49"/>
      <c r="F389" s="28"/>
      <c r="G389" s="28"/>
      <c r="H389" s="28"/>
      <c r="I389" s="28"/>
      <c r="J389" s="28"/>
    </row>
    <row r="390" spans="1:10" s="26" customFormat="1" ht="18" customHeight="1">
      <c r="A390" s="23"/>
      <c r="B390" s="25"/>
      <c r="C390" s="49"/>
      <c r="D390" s="241"/>
      <c r="E390" s="49"/>
      <c r="F390" s="28"/>
      <c r="G390" s="28"/>
      <c r="H390" s="28"/>
      <c r="I390" s="28"/>
      <c r="J390" s="28"/>
    </row>
    <row r="391" spans="1:10" s="26" customFormat="1" ht="18" customHeight="1">
      <c r="A391" s="23"/>
      <c r="B391" s="25"/>
      <c r="C391" s="49"/>
      <c r="D391" s="241"/>
      <c r="E391" s="49"/>
      <c r="F391" s="28"/>
      <c r="G391" s="28"/>
      <c r="H391" s="28"/>
      <c r="I391" s="28"/>
      <c r="J391" s="28"/>
    </row>
    <row r="392" spans="1:10" s="26" customFormat="1" ht="18" customHeight="1">
      <c r="A392" s="23"/>
      <c r="B392" s="25"/>
      <c r="C392" s="49"/>
      <c r="D392" s="241"/>
      <c r="E392" s="49"/>
      <c r="F392" s="28"/>
      <c r="G392" s="28"/>
      <c r="H392" s="28"/>
      <c r="I392" s="28"/>
      <c r="J392" s="28"/>
    </row>
    <row r="393" spans="1:10" s="26" customFormat="1" ht="18" customHeight="1">
      <c r="A393" s="23"/>
      <c r="B393" s="25"/>
      <c r="C393" s="49"/>
      <c r="D393" s="241"/>
      <c r="E393" s="49"/>
      <c r="F393" s="28"/>
      <c r="G393" s="28"/>
      <c r="H393" s="28"/>
      <c r="I393" s="28"/>
      <c r="J393" s="28"/>
    </row>
    <row r="394" spans="1:10" s="26" customFormat="1" ht="18" customHeight="1">
      <c r="A394" s="23"/>
      <c r="B394" s="25"/>
      <c r="C394" s="49"/>
      <c r="D394" s="241"/>
      <c r="E394" s="49"/>
      <c r="F394" s="28"/>
      <c r="G394" s="28"/>
      <c r="H394" s="28"/>
      <c r="I394" s="28"/>
      <c r="J394" s="28"/>
    </row>
    <row r="395" spans="1:10" s="26" customFormat="1" ht="18" customHeight="1">
      <c r="A395" s="23"/>
      <c r="B395" s="25"/>
      <c r="C395" s="49"/>
      <c r="D395" s="241"/>
      <c r="E395" s="49"/>
      <c r="F395" s="28"/>
      <c r="G395" s="28"/>
      <c r="H395" s="28"/>
      <c r="I395" s="28"/>
      <c r="J395" s="28"/>
    </row>
    <row r="396" spans="1:10" s="26" customFormat="1" ht="18" customHeight="1">
      <c r="A396" s="23"/>
      <c r="B396" s="25"/>
      <c r="C396" s="49"/>
      <c r="D396" s="241"/>
      <c r="E396" s="49"/>
      <c r="F396" s="28"/>
      <c r="G396" s="28"/>
      <c r="H396" s="28"/>
      <c r="I396" s="28"/>
      <c r="J396" s="28"/>
    </row>
    <row r="397" spans="1:10" s="26" customFormat="1" ht="18" customHeight="1">
      <c r="A397" s="23"/>
      <c r="B397" s="25"/>
      <c r="C397" s="49"/>
      <c r="D397" s="241"/>
      <c r="E397" s="49"/>
      <c r="F397" s="28"/>
      <c r="G397" s="28"/>
      <c r="H397" s="28"/>
      <c r="I397" s="28"/>
      <c r="J397" s="28"/>
    </row>
    <row r="398" spans="1:10" s="26" customFormat="1" ht="18" customHeight="1">
      <c r="A398" s="23"/>
      <c r="B398" s="25"/>
      <c r="C398" s="49"/>
      <c r="D398" s="241"/>
      <c r="E398" s="49"/>
      <c r="F398" s="28"/>
      <c r="G398" s="28"/>
      <c r="H398" s="28"/>
      <c r="I398" s="28"/>
      <c r="J398" s="28"/>
    </row>
    <row r="399" spans="1:10" s="26" customFormat="1" ht="18" customHeight="1">
      <c r="A399" s="23"/>
      <c r="B399" s="25"/>
      <c r="C399" s="49"/>
      <c r="D399" s="241"/>
      <c r="E399" s="49"/>
      <c r="F399" s="28"/>
      <c r="G399" s="28"/>
      <c r="H399" s="28"/>
      <c r="I399" s="28"/>
      <c r="J399" s="28"/>
    </row>
    <row r="400" spans="1:10" s="26" customFormat="1" ht="18" customHeight="1">
      <c r="A400" s="23"/>
      <c r="B400" s="25"/>
      <c r="C400" s="49"/>
      <c r="D400" s="241"/>
      <c r="E400" s="49"/>
      <c r="F400" s="28"/>
      <c r="G400" s="28"/>
      <c r="H400" s="28"/>
      <c r="I400" s="28"/>
      <c r="J400" s="28"/>
    </row>
    <row r="401" spans="1:10" s="26" customFormat="1" ht="18" customHeight="1">
      <c r="A401" s="23"/>
      <c r="B401" s="25"/>
      <c r="C401" s="49"/>
      <c r="D401" s="241"/>
      <c r="E401" s="49"/>
      <c r="F401" s="28"/>
      <c r="G401" s="28"/>
      <c r="H401" s="28"/>
      <c r="I401" s="28"/>
      <c r="J401" s="28"/>
    </row>
    <row r="402" spans="1:10" s="26" customFormat="1" ht="18" customHeight="1">
      <c r="A402" s="23"/>
      <c r="B402" s="25"/>
      <c r="C402" s="49"/>
      <c r="D402" s="241"/>
      <c r="E402" s="49"/>
      <c r="F402" s="28"/>
      <c r="G402" s="28"/>
      <c r="H402" s="28"/>
      <c r="I402" s="28"/>
      <c r="J402" s="28"/>
    </row>
    <row r="403" spans="1:10" s="26" customFormat="1" ht="18" customHeight="1">
      <c r="A403" s="23"/>
      <c r="B403" s="25"/>
      <c r="C403" s="49"/>
      <c r="D403" s="241"/>
      <c r="E403" s="49"/>
      <c r="F403" s="28"/>
      <c r="G403" s="28"/>
      <c r="H403" s="28"/>
      <c r="I403" s="28"/>
      <c r="J403" s="28"/>
    </row>
    <row r="404" spans="1:10" s="26" customFormat="1" ht="18" customHeight="1">
      <c r="A404" s="23"/>
      <c r="B404" s="25"/>
      <c r="C404" s="49"/>
      <c r="D404" s="241"/>
      <c r="E404" s="49"/>
      <c r="F404" s="28"/>
      <c r="G404" s="28"/>
      <c r="H404" s="28"/>
      <c r="I404" s="28"/>
      <c r="J404" s="28"/>
    </row>
    <row r="405" spans="1:10" s="26" customFormat="1" ht="18" customHeight="1">
      <c r="A405" s="23"/>
      <c r="B405" s="25"/>
      <c r="C405" s="49"/>
      <c r="D405" s="241"/>
      <c r="E405" s="49"/>
      <c r="F405" s="28"/>
      <c r="G405" s="28"/>
      <c r="H405" s="28"/>
      <c r="I405" s="28"/>
      <c r="J405" s="28"/>
    </row>
    <row r="406" spans="1:10" s="26" customFormat="1" ht="18" customHeight="1">
      <c r="A406" s="23"/>
      <c r="B406" s="25"/>
      <c r="C406" s="49"/>
      <c r="D406" s="241"/>
      <c r="E406" s="49"/>
      <c r="F406" s="28"/>
      <c r="G406" s="28"/>
      <c r="H406" s="28"/>
      <c r="I406" s="28"/>
      <c r="J406" s="28"/>
    </row>
    <row r="407" spans="1:10" s="26" customFormat="1" ht="18" customHeight="1">
      <c r="A407" s="23"/>
      <c r="B407" s="25"/>
      <c r="C407" s="49"/>
      <c r="D407" s="241"/>
      <c r="E407" s="49"/>
      <c r="F407" s="28"/>
      <c r="G407" s="28"/>
      <c r="H407" s="28"/>
      <c r="I407" s="28"/>
      <c r="J407" s="28"/>
    </row>
    <row r="408" spans="1:10" s="26" customFormat="1" ht="18" customHeight="1">
      <c r="A408" s="23"/>
      <c r="B408" s="25"/>
      <c r="C408" s="49"/>
      <c r="D408" s="241"/>
      <c r="E408" s="49"/>
      <c r="F408" s="28"/>
      <c r="G408" s="28"/>
      <c r="H408" s="28"/>
      <c r="I408" s="28"/>
      <c r="J408" s="28"/>
    </row>
    <row r="409" spans="1:10" s="26" customFormat="1" ht="18" customHeight="1">
      <c r="A409" s="23"/>
      <c r="B409" s="25"/>
      <c r="C409" s="49"/>
      <c r="D409" s="241"/>
      <c r="E409" s="49"/>
      <c r="F409" s="28"/>
      <c r="G409" s="28"/>
      <c r="H409" s="28"/>
      <c r="I409" s="28"/>
      <c r="J409" s="28"/>
    </row>
    <row r="410" spans="1:10" s="26" customFormat="1" ht="18" customHeight="1">
      <c r="A410" s="23"/>
      <c r="B410" s="25"/>
      <c r="C410" s="49"/>
      <c r="D410" s="241"/>
      <c r="E410" s="49"/>
      <c r="F410" s="28"/>
      <c r="G410" s="28"/>
      <c r="H410" s="28"/>
      <c r="I410" s="28"/>
      <c r="J410" s="28"/>
    </row>
    <row r="411" spans="1:10" s="26" customFormat="1" ht="18" customHeight="1">
      <c r="A411" s="23"/>
      <c r="B411" s="25"/>
      <c r="C411" s="49"/>
      <c r="D411" s="241"/>
      <c r="E411" s="49"/>
      <c r="F411" s="28"/>
      <c r="G411" s="28"/>
      <c r="H411" s="28"/>
      <c r="I411" s="28"/>
      <c r="J411" s="28"/>
    </row>
    <row r="412" spans="1:10" s="26" customFormat="1" ht="18" customHeight="1">
      <c r="A412" s="23"/>
      <c r="B412" s="25"/>
      <c r="C412" s="49"/>
      <c r="D412" s="241"/>
      <c r="E412" s="49"/>
      <c r="F412" s="28"/>
      <c r="G412" s="28"/>
      <c r="H412" s="28"/>
      <c r="I412" s="28"/>
      <c r="J412" s="28"/>
    </row>
    <row r="413" spans="1:10" s="26" customFormat="1" ht="18" customHeight="1">
      <c r="A413" s="23"/>
      <c r="B413" s="25"/>
      <c r="C413" s="49"/>
      <c r="D413" s="241"/>
      <c r="E413" s="49"/>
      <c r="F413" s="28"/>
      <c r="G413" s="28"/>
      <c r="H413" s="28"/>
      <c r="I413" s="28"/>
      <c r="J413" s="28"/>
    </row>
    <row r="414" spans="1:10" s="26" customFormat="1" ht="18" customHeight="1">
      <c r="A414" s="23"/>
      <c r="B414" s="25"/>
      <c r="C414" s="49"/>
      <c r="D414" s="241"/>
      <c r="E414" s="49"/>
      <c r="F414" s="28"/>
      <c r="G414" s="28"/>
      <c r="H414" s="28"/>
      <c r="I414" s="28"/>
      <c r="J414" s="28"/>
    </row>
    <row r="415" spans="1:10" s="26" customFormat="1" ht="18" customHeight="1">
      <c r="A415" s="23"/>
      <c r="B415" s="25"/>
      <c r="C415" s="49"/>
      <c r="D415" s="241"/>
      <c r="E415" s="49"/>
      <c r="F415" s="28"/>
      <c r="G415" s="28"/>
      <c r="H415" s="28"/>
      <c r="I415" s="28"/>
      <c r="J415" s="28"/>
    </row>
    <row r="416" spans="1:10" s="26" customFormat="1" ht="18" customHeight="1">
      <c r="A416" s="23"/>
      <c r="B416" s="25"/>
      <c r="C416" s="49"/>
      <c r="D416" s="241"/>
      <c r="E416" s="49"/>
      <c r="F416" s="28"/>
      <c r="G416" s="28"/>
      <c r="H416" s="28"/>
      <c r="I416" s="28"/>
      <c r="J416" s="28"/>
    </row>
    <row r="417" spans="1:10" s="26" customFormat="1" ht="18" customHeight="1">
      <c r="A417" s="23"/>
      <c r="B417" s="25"/>
      <c r="C417" s="49"/>
      <c r="D417" s="241"/>
      <c r="E417" s="49"/>
      <c r="F417" s="28"/>
      <c r="G417" s="28"/>
      <c r="H417" s="28"/>
      <c r="I417" s="28"/>
      <c r="J417" s="28"/>
    </row>
    <row r="418" spans="1:10" s="26" customFormat="1" ht="18" customHeight="1">
      <c r="A418" s="23"/>
      <c r="B418" s="25"/>
      <c r="C418" s="49"/>
      <c r="D418" s="241"/>
      <c r="E418" s="49"/>
      <c r="F418" s="28"/>
      <c r="G418" s="28"/>
      <c r="H418" s="28"/>
      <c r="I418" s="28"/>
      <c r="J418" s="28"/>
    </row>
    <row r="419" spans="1:10" s="26" customFormat="1" ht="18" customHeight="1">
      <c r="A419" s="23"/>
      <c r="B419" s="25"/>
      <c r="C419" s="49"/>
      <c r="D419" s="241"/>
      <c r="E419" s="49"/>
      <c r="F419" s="28"/>
      <c r="G419" s="28"/>
      <c r="H419" s="28"/>
      <c r="I419" s="28"/>
      <c r="J419" s="28"/>
    </row>
    <row r="420" spans="1:10" s="26" customFormat="1" ht="18" customHeight="1">
      <c r="A420" s="23"/>
      <c r="B420" s="25"/>
      <c r="C420" s="49"/>
      <c r="D420" s="241"/>
      <c r="E420" s="49"/>
      <c r="F420" s="28"/>
      <c r="G420" s="28"/>
      <c r="H420" s="28"/>
      <c r="I420" s="28"/>
      <c r="J420" s="28"/>
    </row>
    <row r="421" spans="1:10" s="26" customFormat="1" ht="18" customHeight="1">
      <c r="A421" s="23"/>
      <c r="B421" s="25"/>
      <c r="C421" s="49"/>
      <c r="D421" s="241"/>
      <c r="E421" s="49"/>
      <c r="F421" s="28"/>
      <c r="G421" s="28"/>
      <c r="H421" s="28"/>
      <c r="I421" s="28"/>
      <c r="J421" s="28"/>
    </row>
    <row r="422" spans="1:10" s="26" customFormat="1" ht="18" customHeight="1">
      <c r="A422" s="23"/>
      <c r="B422" s="25"/>
      <c r="C422" s="49"/>
      <c r="D422" s="241"/>
      <c r="E422" s="49"/>
      <c r="F422" s="28"/>
      <c r="G422" s="28"/>
      <c r="H422" s="28"/>
      <c r="I422" s="28"/>
      <c r="J422" s="28"/>
    </row>
    <row r="423" spans="1:10" s="26" customFormat="1" ht="18" customHeight="1">
      <c r="A423" s="23"/>
      <c r="B423" s="25"/>
      <c r="C423" s="49"/>
      <c r="D423" s="241"/>
      <c r="E423" s="49"/>
      <c r="F423" s="28"/>
      <c r="G423" s="28"/>
      <c r="H423" s="28"/>
      <c r="I423" s="28"/>
      <c r="J423" s="28"/>
    </row>
    <row r="424" spans="1:10" s="26" customFormat="1" ht="18" customHeight="1">
      <c r="A424" s="23"/>
      <c r="B424" s="25"/>
      <c r="C424" s="49"/>
      <c r="D424" s="241"/>
      <c r="E424" s="49"/>
      <c r="F424" s="28"/>
      <c r="G424" s="28"/>
      <c r="H424" s="28"/>
      <c r="I424" s="28"/>
      <c r="J424" s="28"/>
    </row>
    <row r="425" spans="1:10" s="26" customFormat="1" ht="18" customHeight="1">
      <c r="A425" s="23"/>
      <c r="B425" s="25"/>
      <c r="C425" s="49"/>
      <c r="D425" s="241"/>
      <c r="E425" s="49"/>
      <c r="F425" s="28"/>
      <c r="G425" s="28"/>
      <c r="H425" s="28"/>
      <c r="I425" s="28"/>
      <c r="J425" s="28"/>
    </row>
    <row r="426" spans="1:10" s="26" customFormat="1" ht="18" customHeight="1">
      <c r="A426" s="23"/>
      <c r="B426" s="25"/>
      <c r="C426" s="49"/>
      <c r="D426" s="241"/>
      <c r="E426" s="49"/>
      <c r="F426" s="28"/>
      <c r="G426" s="28"/>
      <c r="H426" s="28"/>
      <c r="I426" s="28"/>
      <c r="J426" s="28"/>
    </row>
    <row r="427" spans="1:10" s="26" customFormat="1">
      <c r="A427" s="23"/>
      <c r="B427" s="25"/>
    </row>
  </sheetData>
  <mergeCells count="31">
    <mergeCell ref="C203:J204"/>
    <mergeCell ref="C227:J227"/>
    <mergeCell ref="C285:J285"/>
    <mergeCell ref="C214:J214"/>
    <mergeCell ref="C210:J210"/>
    <mergeCell ref="C218:J218"/>
    <mergeCell ref="G231:H231"/>
    <mergeCell ref="I231:J231"/>
    <mergeCell ref="G230:H230"/>
    <mergeCell ref="I230:J230"/>
    <mergeCell ref="C353:J353"/>
    <mergeCell ref="C242:E242"/>
    <mergeCell ref="C246:J247"/>
    <mergeCell ref="C259:J259"/>
    <mergeCell ref="C289:J289"/>
    <mergeCell ref="G333:H333"/>
    <mergeCell ref="I333:J333"/>
    <mergeCell ref="G318:H318"/>
    <mergeCell ref="I318:J318"/>
    <mergeCell ref="A2:L2"/>
    <mergeCell ref="C9:J12"/>
    <mergeCell ref="C187:J188"/>
    <mergeCell ref="C15:J15"/>
    <mergeCell ref="I74:J74"/>
    <mergeCell ref="C161:J161"/>
    <mergeCell ref="C169:J169"/>
    <mergeCell ref="C87:J88"/>
    <mergeCell ref="C96:J97"/>
    <mergeCell ref="L42:S43"/>
    <mergeCell ref="C92:J92"/>
    <mergeCell ref="C157:J157"/>
  </mergeCells>
  <phoneticPr fontId="47" type="noConversion"/>
  <printOptions horizontalCentered="1"/>
  <pageMargins left="0.51181102362204722" right="0.51181102362204722" top="0.51181102362204722" bottom="0.31496062992125984" header="0.51181102362204722" footer="0.39370078740157483"/>
  <pageSetup paperSize="9" scale="75" firstPageNumber="6" orientation="portrait" useFirstPageNumber="1" r:id="rId1"/>
  <headerFooter alignWithMargins="0">
    <oddFooter>&amp;C&amp;P</oddFooter>
  </headerFooter>
  <rowBreaks count="6" manualBreakCount="6">
    <brk id="52" max="8" man="1"/>
    <brk id="106" max="9" man="1"/>
    <brk id="162" max="9" man="1"/>
    <brk id="219" max="9" man="1"/>
    <brk id="274" max="9" man="1"/>
    <brk id="346"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vt:lpstr>
      <vt:lpstr>II</vt:lpstr>
      <vt:lpstr>III</vt:lpstr>
      <vt:lpstr>IV</vt:lpstr>
      <vt:lpstr>V(note 1-27)</vt:lpstr>
      <vt:lpstr>I!Print_Area</vt:lpstr>
      <vt:lpstr>II!Print_Area</vt:lpstr>
      <vt:lpstr>III!Print_Area</vt:lpstr>
      <vt:lpstr>IV!Print_Area</vt:lpstr>
      <vt:lpstr>'V(note 1-27)'!Print_Area</vt:lpstr>
    </vt:vector>
  </TitlesOfParts>
  <Company>UEM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nazarita.ariffin</dc:creator>
  <cp:lastModifiedBy>faizatul.akmar</cp:lastModifiedBy>
  <cp:lastPrinted>2011-05-10T08:09:20Z</cp:lastPrinted>
  <dcterms:created xsi:type="dcterms:W3CDTF">2010-04-06T01:26:55Z</dcterms:created>
  <dcterms:modified xsi:type="dcterms:W3CDTF">2011-05-13T03:16:13Z</dcterms:modified>
</cp:coreProperties>
</file>