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alance Sheet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<sst xmlns="http://schemas.openxmlformats.org/spreadsheetml/2006/main" count="79" uniqueCount="69">
  <si>
    <t>AHMAD ZAKI RESOURCES BERHAD</t>
  </si>
  <si>
    <t>As at end of</t>
  </si>
  <si>
    <t xml:space="preserve">As at </t>
  </si>
  <si>
    <t>current</t>
  </si>
  <si>
    <t xml:space="preserve">preceding </t>
  </si>
  <si>
    <t>quarter</t>
  </si>
  <si>
    <t>financial year</t>
  </si>
  <si>
    <t>ended</t>
  </si>
  <si>
    <t>31.12.00</t>
  </si>
  <si>
    <t>RM'000</t>
  </si>
  <si>
    <t>INVESTMENT IN ASSOCIATED COMPANIES</t>
  </si>
  <si>
    <t>Investment cost</t>
  </si>
  <si>
    <t>Share of profit/(loss)</t>
  </si>
  <si>
    <t>TOTAL</t>
  </si>
  <si>
    <t>LONG TERM INVESTMENT</t>
  </si>
  <si>
    <t xml:space="preserve">    Investment in properties</t>
  </si>
  <si>
    <t xml:space="preserve">    Investment in shares</t>
  </si>
  <si>
    <t xml:space="preserve">    Land &amp; development expenditures</t>
  </si>
  <si>
    <t>INTANGIBLE ASSETS</t>
  </si>
  <si>
    <t xml:space="preserve">  Goodwill</t>
  </si>
  <si>
    <t xml:space="preserve">  Pre-operating &amp; preliminary expenses</t>
  </si>
  <si>
    <t>TOTAL NON CURRENT  ASSETS</t>
  </si>
  <si>
    <t>CURRENT ASSETS</t>
  </si>
  <si>
    <t>Amount due from clients</t>
  </si>
  <si>
    <t>Property development expenditure</t>
  </si>
  <si>
    <t>Trade debtors</t>
  </si>
  <si>
    <t>Other debtors , deposit &amp; prepayment</t>
  </si>
  <si>
    <t>Fixed deposits with licensed banks</t>
  </si>
  <si>
    <t>Cash in hand and at banks</t>
  </si>
  <si>
    <t>Total current assets</t>
  </si>
  <si>
    <t>CURRENT LIABILITIES</t>
  </si>
  <si>
    <t>Amount due to clients</t>
  </si>
  <si>
    <t>Trade creditors</t>
  </si>
  <si>
    <t>Other creditors &amp; accruals</t>
  </si>
  <si>
    <t>Advance payment received</t>
  </si>
  <si>
    <t>Amount due to  associated companies</t>
  </si>
  <si>
    <t>Amount due to directors</t>
  </si>
  <si>
    <t>Short term borrowings</t>
  </si>
  <si>
    <t>Finance lease and hire purchase creditors</t>
  </si>
  <si>
    <t>Taxation</t>
  </si>
  <si>
    <t>Proposed dividend</t>
  </si>
  <si>
    <t>Total current liabilities</t>
  </si>
  <si>
    <t>NET CURRENT ASSETS/(LIABILITIES)</t>
  </si>
  <si>
    <t>REPRESENTED BY</t>
  </si>
  <si>
    <t>SHAREHOLDERS' FUND</t>
  </si>
  <si>
    <t xml:space="preserve">   Share capital</t>
  </si>
  <si>
    <t xml:space="preserve">   Share premium</t>
  </si>
  <si>
    <t xml:space="preserve">   Revaluation reserve</t>
  </si>
  <si>
    <t xml:space="preserve">   Reserve arising from consolidation</t>
  </si>
  <si>
    <t xml:space="preserve">   Retained earning</t>
  </si>
  <si>
    <t>TOTAL SHAREHOLDERS' FUND</t>
  </si>
  <si>
    <t>MINORITY INTEREST</t>
  </si>
  <si>
    <t>LONG TERM BORROWINGS</t>
  </si>
  <si>
    <t>OTHER LONG TERM LIABILITIES</t>
  </si>
  <si>
    <t xml:space="preserve">  Finance lease and hire purchase creditors</t>
  </si>
  <si>
    <t xml:space="preserve">  Deferred taxation</t>
  </si>
  <si>
    <t>Net tangible assets per share (sen)</t>
  </si>
  <si>
    <t xml:space="preserve"> </t>
  </si>
  <si>
    <t>31.12.01</t>
  </si>
  <si>
    <t>Amount due from ultimate holding</t>
  </si>
  <si>
    <t>Amount due from related company</t>
  </si>
  <si>
    <t>PROPERTY, PLANT &amp; EQUIPMENT</t>
  </si>
  <si>
    <t>OTHER LONG TERM ASSETS</t>
  </si>
  <si>
    <t xml:space="preserve">  Interest in joint ventures</t>
  </si>
  <si>
    <t>Inventories</t>
  </si>
  <si>
    <t>Amount due from joint ventures</t>
  </si>
  <si>
    <t>Amount due from associated companies</t>
  </si>
  <si>
    <t>CONSOLIDATED BALANCE SHEET AS AT  31 MARCH 2002</t>
  </si>
  <si>
    <t>31.03.02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</si>
</sst>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ZRBCONSOL03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AZRB TAX"/>
      <sheetName val="EXP"/>
      <sheetName val="AZRBADJ"/>
      <sheetName val="ACQOFKTIP"/>
      <sheetName val="INTERCOBAL"/>
      <sheetName val="CONSOLBS"/>
      <sheetName val="GBS"/>
      <sheetName val="anaylse note"/>
      <sheetName val="Analyse AZSB"/>
      <sheetName val="G"/>
      <sheetName val="REcon"/>
      <sheetName val="RATIO"/>
      <sheetName val="K"/>
      <sheetName val="SUMBS"/>
      <sheetName val="SUMKLSE"/>
      <sheetName val="Dirfee-2001"/>
      <sheetName val="fanote"/>
      <sheetName val="CONSOLFA"/>
      <sheetName val="BYSEG"/>
      <sheetName val="CONSOLADM"/>
      <sheetName val="CONSOLPL"/>
      <sheetName val="GPL"/>
      <sheetName val="Sheet3"/>
      <sheetName val="R"/>
      <sheetName val="RElated "/>
      <sheetName val="TIMETABLE"/>
      <sheetName val="Budget AZSB"/>
      <sheetName val="Sheet4"/>
      <sheetName val="ZHSB"/>
      <sheetName val="staffcost"/>
      <sheetName val="Corp"/>
      <sheetName val="Sheet2"/>
      <sheetName val="U"/>
      <sheetName val="A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="75" zoomScaleNormal="75" workbookViewId="0" topLeftCell="A71">
      <selection activeCell="G83" sqref="G83"/>
    </sheetView>
  </sheetViews>
  <sheetFormatPr defaultColWidth="9.140625" defaultRowHeight="12.75"/>
  <cols>
    <col min="1" max="1" width="4.7109375" style="2" customWidth="1"/>
    <col min="2" max="2" width="45.8515625" style="2" customWidth="1"/>
    <col min="3" max="3" width="11.140625" style="2" customWidth="1"/>
    <col min="4" max="4" width="20.140625" style="2" customWidth="1"/>
    <col min="5" max="5" width="2.00390625" style="2" customWidth="1"/>
    <col min="6" max="6" width="4.7109375" style="2" customWidth="1"/>
    <col min="7" max="7" width="20.140625" style="2" customWidth="1"/>
    <col min="8" max="8" width="2.140625" style="2" customWidth="1"/>
    <col min="9" max="9" width="4.7109375" style="2" customWidth="1"/>
    <col min="10" max="10" width="18.8515625" style="2" hidden="1" customWidth="1"/>
    <col min="11" max="11" width="1.8515625" style="2" hidden="1" customWidth="1"/>
    <col min="12" max="16384" width="12.421875" style="2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3" t="s">
        <v>67</v>
      </c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4" t="s">
        <v>1</v>
      </c>
      <c r="E5" s="1"/>
      <c r="F5" s="1"/>
      <c r="G5" s="4" t="s">
        <v>2</v>
      </c>
      <c r="H5" s="3"/>
      <c r="I5" s="3"/>
      <c r="J5" s="4" t="s">
        <v>2</v>
      </c>
    </row>
    <row r="6" spans="1:11" ht="15.75">
      <c r="A6" s="1"/>
      <c r="B6" s="1"/>
      <c r="C6" s="3"/>
      <c r="D6" s="4" t="s">
        <v>3</v>
      </c>
      <c r="E6" s="3"/>
      <c r="F6" s="3"/>
      <c r="G6" s="4" t="s">
        <v>4</v>
      </c>
      <c r="H6" s="4"/>
      <c r="I6" s="4"/>
      <c r="J6" s="4" t="s">
        <v>4</v>
      </c>
      <c r="K6" s="5"/>
    </row>
    <row r="7" spans="1:11" ht="15.75">
      <c r="A7" s="1"/>
      <c r="B7" s="1"/>
      <c r="C7" s="3"/>
      <c r="D7" s="4" t="s">
        <v>5</v>
      </c>
      <c r="E7" s="3"/>
      <c r="F7" s="3"/>
      <c r="G7" s="4" t="s">
        <v>6</v>
      </c>
      <c r="H7" s="4"/>
      <c r="I7" s="4"/>
      <c r="J7" s="4" t="s">
        <v>6</v>
      </c>
      <c r="K7" s="5"/>
    </row>
    <row r="8" spans="1:11" ht="15.75">
      <c r="A8" s="1"/>
      <c r="B8" s="1"/>
      <c r="C8" s="3"/>
      <c r="D8" s="4" t="s">
        <v>7</v>
      </c>
      <c r="E8" s="3"/>
      <c r="F8" s="3"/>
      <c r="G8" s="4" t="s">
        <v>7</v>
      </c>
      <c r="H8" s="4"/>
      <c r="I8" s="4"/>
      <c r="J8" s="4" t="s">
        <v>7</v>
      </c>
      <c r="K8" s="5"/>
    </row>
    <row r="9" spans="1:10" ht="15.75">
      <c r="A9" s="1"/>
      <c r="B9" s="1"/>
      <c r="C9" s="4"/>
      <c r="D9" s="4" t="s">
        <v>68</v>
      </c>
      <c r="E9" s="4"/>
      <c r="F9" s="4"/>
      <c r="G9" s="4" t="s">
        <v>58</v>
      </c>
      <c r="H9" s="3"/>
      <c r="I9" s="3"/>
      <c r="J9" s="4" t="s">
        <v>8</v>
      </c>
    </row>
    <row r="10" spans="1:10" ht="15.75">
      <c r="A10" s="1"/>
      <c r="B10" s="1"/>
      <c r="C10" s="1"/>
      <c r="D10" s="4" t="s">
        <v>9</v>
      </c>
      <c r="E10" s="1"/>
      <c r="F10" s="1"/>
      <c r="G10" s="4" t="s">
        <v>9</v>
      </c>
      <c r="H10" s="1"/>
      <c r="I10" s="1"/>
      <c r="J10" s="4" t="s">
        <v>9</v>
      </c>
    </row>
    <row r="11" spans="1:11" ht="15.75">
      <c r="A11" s="1">
        <v>1</v>
      </c>
      <c r="B11" s="3" t="s">
        <v>61</v>
      </c>
      <c r="C11" s="1"/>
      <c r="D11" s="6">
        <v>13747.012409999998</v>
      </c>
      <c r="E11" s="1"/>
      <c r="F11" s="1"/>
      <c r="G11" s="6">
        <v>13874.356109999999</v>
      </c>
      <c r="H11" s="6"/>
      <c r="I11" s="6"/>
      <c r="J11" s="6">
        <v>12538</v>
      </c>
      <c r="K11" s="7"/>
    </row>
    <row r="12" spans="1:11" ht="15.75">
      <c r="A12" s="1"/>
      <c r="B12" s="3"/>
      <c r="C12" s="1"/>
      <c r="D12" s="6"/>
      <c r="E12" s="1"/>
      <c r="F12" s="1"/>
      <c r="G12" s="6"/>
      <c r="H12" s="6"/>
      <c r="I12" s="6"/>
      <c r="J12" s="6"/>
      <c r="K12" s="7"/>
    </row>
    <row r="13" spans="1:11" ht="15.75">
      <c r="A13" s="1">
        <v>2</v>
      </c>
      <c r="B13" s="3" t="s">
        <v>10</v>
      </c>
      <c r="C13" s="1"/>
      <c r="D13" s="6"/>
      <c r="E13" s="1"/>
      <c r="F13" s="1"/>
      <c r="G13" s="6"/>
      <c r="H13" s="6"/>
      <c r="I13" s="6"/>
      <c r="J13" s="6"/>
      <c r="K13" s="7"/>
    </row>
    <row r="14" spans="1:11" ht="15.75">
      <c r="A14" s="1"/>
      <c r="B14" s="1" t="s">
        <v>11</v>
      </c>
      <c r="C14" s="1"/>
      <c r="D14" s="8">
        <v>110</v>
      </c>
      <c r="E14" s="1"/>
      <c r="F14" s="1"/>
      <c r="G14" s="8">
        <v>110</v>
      </c>
      <c r="H14" s="6"/>
      <c r="I14" s="6"/>
      <c r="J14" s="8">
        <v>110</v>
      </c>
      <c r="K14" s="7"/>
    </row>
    <row r="15" spans="1:11" ht="15.75">
      <c r="A15" s="1"/>
      <c r="B15" s="1" t="s">
        <v>12</v>
      </c>
      <c r="C15" s="1"/>
      <c r="D15" s="9">
        <v>65.34725750000003</v>
      </c>
      <c r="E15" s="1"/>
      <c r="F15" s="1"/>
      <c r="G15" s="9">
        <v>92.23099000000002</v>
      </c>
      <c r="H15" s="6"/>
      <c r="I15" s="6"/>
      <c r="J15" s="9">
        <v>95</v>
      </c>
      <c r="K15" s="7"/>
    </row>
    <row r="16" spans="1:11" ht="15.75">
      <c r="A16" s="1"/>
      <c r="B16" s="3" t="s">
        <v>13</v>
      </c>
      <c r="C16" s="1"/>
      <c r="D16" s="10">
        <f>SUM(D14:D15)</f>
        <v>175.3472575</v>
      </c>
      <c r="E16" s="1"/>
      <c r="F16" s="1"/>
      <c r="G16" s="10">
        <f>SUM(G14:G15)</f>
        <v>202.23099000000002</v>
      </c>
      <c r="H16" s="6"/>
      <c r="I16" s="6"/>
      <c r="J16" s="10">
        <f>SUM(J14:J15)</f>
        <v>205</v>
      </c>
      <c r="K16" s="7"/>
    </row>
    <row r="17" spans="1:11" ht="12" customHeight="1">
      <c r="A17" s="1"/>
      <c r="B17" s="3"/>
      <c r="C17" s="1"/>
      <c r="D17" s="6"/>
      <c r="E17" s="1"/>
      <c r="F17" s="1"/>
      <c r="G17" s="6"/>
      <c r="H17" s="6"/>
      <c r="I17" s="6"/>
      <c r="J17" s="6"/>
      <c r="K17" s="7"/>
    </row>
    <row r="18" spans="1:11" ht="15.75">
      <c r="A18" s="1">
        <v>3</v>
      </c>
      <c r="B18" s="3" t="s">
        <v>14</v>
      </c>
      <c r="C18" s="1"/>
      <c r="D18" s="6"/>
      <c r="E18" s="1"/>
      <c r="F18" s="1"/>
      <c r="G18" s="6"/>
      <c r="H18" s="6"/>
      <c r="I18" s="6"/>
      <c r="J18" s="6"/>
      <c r="K18" s="7"/>
    </row>
    <row r="19" spans="1:11" ht="15.75">
      <c r="A19" s="1"/>
      <c r="B19" s="1" t="s">
        <v>15</v>
      </c>
      <c r="C19" s="1"/>
      <c r="D19" s="8">
        <v>16828.539780000003</v>
      </c>
      <c r="E19" s="1"/>
      <c r="F19" s="1"/>
      <c r="G19" s="8">
        <v>16828.54</v>
      </c>
      <c r="H19" s="6"/>
      <c r="I19" s="6"/>
      <c r="J19" s="8">
        <v>16829</v>
      </c>
      <c r="K19" s="7"/>
    </row>
    <row r="20" spans="1:11" ht="15.75">
      <c r="A20" s="1"/>
      <c r="B20" s="1" t="s">
        <v>16</v>
      </c>
      <c r="C20" s="1"/>
      <c r="D20" s="11">
        <v>393</v>
      </c>
      <c r="E20" s="1"/>
      <c r="F20" s="1"/>
      <c r="G20" s="11">
        <v>393</v>
      </c>
      <c r="H20" s="6"/>
      <c r="I20" s="6"/>
      <c r="J20" s="11">
        <v>82.5</v>
      </c>
      <c r="K20" s="7"/>
    </row>
    <row r="21" spans="1:11" ht="15.75">
      <c r="A21" s="1"/>
      <c r="B21" s="1" t="s">
        <v>17</v>
      </c>
      <c r="C21" s="1"/>
      <c r="D21" s="9">
        <v>0.00049</v>
      </c>
      <c r="E21" s="1"/>
      <c r="F21" s="1"/>
      <c r="G21" s="9">
        <v>2498.14662</v>
      </c>
      <c r="H21" s="6"/>
      <c r="I21" s="6"/>
      <c r="J21" s="9">
        <v>0</v>
      </c>
      <c r="K21" s="7"/>
    </row>
    <row r="22" spans="1:11" ht="18" customHeight="1">
      <c r="A22" s="1"/>
      <c r="B22" s="3"/>
      <c r="C22" s="1"/>
      <c r="D22" s="10">
        <f>SUM(D19:D21)</f>
        <v>17221.54027</v>
      </c>
      <c r="E22" s="1"/>
      <c r="F22" s="1"/>
      <c r="G22" s="10">
        <f>SUM(G19:G21)</f>
        <v>19719.68662</v>
      </c>
      <c r="H22" s="6"/>
      <c r="I22" s="6"/>
      <c r="J22" s="10">
        <f>SUM(J19:J21)</f>
        <v>16911.5</v>
      </c>
      <c r="K22" s="7"/>
    </row>
    <row r="23" spans="1:11" ht="15.75">
      <c r="A23" s="1"/>
      <c r="B23" s="3"/>
      <c r="C23" s="1"/>
      <c r="D23" s="6"/>
      <c r="E23" s="1"/>
      <c r="F23" s="1"/>
      <c r="G23" s="6"/>
      <c r="H23" s="6"/>
      <c r="I23" s="6"/>
      <c r="J23" s="6"/>
      <c r="K23" s="7"/>
    </row>
    <row r="24" spans="1:11" ht="15.75">
      <c r="A24" s="1">
        <v>4</v>
      </c>
      <c r="B24" s="3" t="s">
        <v>18</v>
      </c>
      <c r="C24" s="1"/>
      <c r="D24" s="1"/>
      <c r="E24" s="1"/>
      <c r="F24" s="1"/>
      <c r="G24" s="1"/>
      <c r="H24" s="1"/>
      <c r="I24" s="1"/>
      <c r="J24" s="1"/>
      <c r="K24" s="7"/>
    </row>
    <row r="25" spans="1:11" ht="15.75">
      <c r="A25" s="1"/>
      <c r="B25" s="1" t="s">
        <v>19</v>
      </c>
      <c r="C25" s="1"/>
      <c r="D25" s="8">
        <v>590.625</v>
      </c>
      <c r="E25" s="1"/>
      <c r="F25" s="1"/>
      <c r="G25" s="8">
        <v>612.5</v>
      </c>
      <c r="H25" s="6"/>
      <c r="I25" s="6"/>
      <c r="J25" s="8">
        <v>700</v>
      </c>
      <c r="K25" s="7"/>
    </row>
    <row r="26" spans="1:11" ht="15.75">
      <c r="A26" s="1"/>
      <c r="B26" s="1" t="s">
        <v>20</v>
      </c>
      <c r="C26" s="1"/>
      <c r="D26" s="9">
        <v>0</v>
      </c>
      <c r="E26" s="1"/>
      <c r="F26" s="1"/>
      <c r="G26" s="9">
        <v>0</v>
      </c>
      <c r="H26" s="6"/>
      <c r="I26" s="6"/>
      <c r="J26" s="9">
        <v>0</v>
      </c>
      <c r="K26" s="7"/>
    </row>
    <row r="27" spans="1:11" ht="15.75">
      <c r="A27" s="1"/>
      <c r="B27" s="3"/>
      <c r="C27" s="1"/>
      <c r="D27" s="10">
        <f>SUM(D25:D26)</f>
        <v>590.625</v>
      </c>
      <c r="E27" s="1"/>
      <c r="F27" s="1"/>
      <c r="G27" s="10">
        <f>SUM(G25:G26)</f>
        <v>612.5</v>
      </c>
      <c r="H27" s="6"/>
      <c r="I27" s="6"/>
      <c r="J27" s="10">
        <f>SUM(J25:J26)</f>
        <v>700</v>
      </c>
      <c r="K27" s="7"/>
    </row>
    <row r="28" spans="1:11" ht="15.75" customHeight="1">
      <c r="A28" s="1"/>
      <c r="B28" s="3"/>
      <c r="C28" s="1"/>
      <c r="D28" s="13"/>
      <c r="E28" s="1"/>
      <c r="F28" s="1"/>
      <c r="G28" s="13"/>
      <c r="H28" s="6"/>
      <c r="I28" s="6"/>
      <c r="J28" s="13"/>
      <c r="K28" s="7"/>
    </row>
    <row r="29" spans="1:11" ht="15.75">
      <c r="A29" s="1">
        <v>5</v>
      </c>
      <c r="B29" s="3" t="s">
        <v>62</v>
      </c>
      <c r="C29" s="1"/>
      <c r="D29" s="15"/>
      <c r="E29" s="16"/>
      <c r="F29" s="16"/>
      <c r="G29" s="15"/>
      <c r="H29" s="15"/>
      <c r="I29" s="15"/>
      <c r="J29" s="15"/>
      <c r="K29" s="17"/>
    </row>
    <row r="30" spans="1:11" ht="15.75">
      <c r="A30" s="1"/>
      <c r="B30" s="1" t="s">
        <v>63</v>
      </c>
      <c r="C30" s="1"/>
      <c r="D30" s="10">
        <v>10857.4406</v>
      </c>
      <c r="E30" s="16"/>
      <c r="F30" s="16"/>
      <c r="G30" s="10">
        <v>12892.630640000001</v>
      </c>
      <c r="H30" s="15"/>
      <c r="I30" s="15"/>
      <c r="J30" s="10"/>
      <c r="K30" s="17"/>
    </row>
    <row r="31" spans="1:11" ht="19.5" customHeight="1">
      <c r="A31" s="1"/>
      <c r="B31" s="3"/>
      <c r="C31" s="1"/>
      <c r="D31" s="14"/>
      <c r="E31" s="1"/>
      <c r="F31" s="1"/>
      <c r="G31" s="14"/>
      <c r="H31" s="6"/>
      <c r="I31" s="6"/>
      <c r="J31" s="14"/>
      <c r="K31" s="7"/>
    </row>
    <row r="32" spans="1:11" ht="15" customHeight="1">
      <c r="A32" s="1"/>
      <c r="B32" s="3" t="s">
        <v>21</v>
      </c>
      <c r="C32" s="1"/>
      <c r="D32" s="6">
        <f>+D30+D27+D22+D16+D11</f>
        <v>42591.9655375</v>
      </c>
      <c r="E32" s="1"/>
      <c r="F32" s="1"/>
      <c r="G32" s="6">
        <f>+G30+G27+G22+G16+G11</f>
        <v>47301.40436000001</v>
      </c>
      <c r="H32" s="6"/>
      <c r="I32" s="6"/>
      <c r="J32" s="6">
        <f>J11+J22+J16+J27+J30</f>
        <v>30354.5</v>
      </c>
      <c r="K32" s="7"/>
    </row>
    <row r="33" spans="1:11" ht="10.5" customHeight="1">
      <c r="A33" s="1"/>
      <c r="B33" s="3"/>
      <c r="C33" s="1"/>
      <c r="D33" s="6"/>
      <c r="E33" s="1"/>
      <c r="F33" s="1"/>
      <c r="G33" s="6"/>
      <c r="H33" s="6"/>
      <c r="I33" s="6"/>
      <c r="J33" s="6"/>
      <c r="K33" s="7"/>
    </row>
    <row r="34" spans="1:11" ht="15.75">
      <c r="A34" s="1">
        <v>6</v>
      </c>
      <c r="B34" s="3" t="s">
        <v>22</v>
      </c>
      <c r="C34" s="1"/>
      <c r="D34" s="6"/>
      <c r="E34" s="1"/>
      <c r="F34" s="1"/>
      <c r="G34" s="6"/>
      <c r="H34" s="6"/>
      <c r="I34" s="6"/>
      <c r="J34" s="6"/>
      <c r="K34" s="7"/>
    </row>
    <row r="35" spans="1:11" ht="15.75">
      <c r="A35" s="1"/>
      <c r="B35" s="1" t="s">
        <v>64</v>
      </c>
      <c r="C35" s="1"/>
      <c r="D35" s="8">
        <v>2839.11929</v>
      </c>
      <c r="E35" s="1"/>
      <c r="F35" s="1"/>
      <c r="G35" s="8">
        <v>3461.85103</v>
      </c>
      <c r="H35" s="6"/>
      <c r="I35" s="6"/>
      <c r="J35" s="8">
        <v>3445</v>
      </c>
      <c r="K35" s="7"/>
    </row>
    <row r="36" spans="1:11" ht="15.75" customHeight="1">
      <c r="A36" s="1"/>
      <c r="B36" s="1" t="s">
        <v>23</v>
      </c>
      <c r="C36" s="1"/>
      <c r="D36" s="11">
        <v>34627.33939</v>
      </c>
      <c r="E36" s="1"/>
      <c r="F36" s="1"/>
      <c r="G36" s="11">
        <v>23732.606</v>
      </c>
      <c r="H36" s="6"/>
      <c r="I36" s="6"/>
      <c r="J36" s="11">
        <v>28629</v>
      </c>
      <c r="K36" s="7"/>
    </row>
    <row r="37" spans="1:11" ht="15.75">
      <c r="A37" s="1"/>
      <c r="B37" s="1" t="s">
        <v>24</v>
      </c>
      <c r="C37" s="1"/>
      <c r="D37" s="11">
        <v>4576.92378</v>
      </c>
      <c r="E37" s="1"/>
      <c r="F37" s="1"/>
      <c r="G37" s="11">
        <v>2078.12716</v>
      </c>
      <c r="H37" s="6"/>
      <c r="I37" s="6"/>
      <c r="J37" s="11">
        <v>2405</v>
      </c>
      <c r="K37" s="7"/>
    </row>
    <row r="38" spans="1:11" ht="15.75">
      <c r="A38" s="1"/>
      <c r="B38" s="1" t="s">
        <v>25</v>
      </c>
      <c r="C38" s="1"/>
      <c r="D38" s="11">
        <v>50886.488999999994</v>
      </c>
      <c r="E38" s="1"/>
      <c r="F38" s="1"/>
      <c r="G38" s="11">
        <v>41536.716</v>
      </c>
      <c r="H38" s="6"/>
      <c r="I38" s="6"/>
      <c r="J38" s="11">
        <v>32705</v>
      </c>
      <c r="K38" s="7"/>
    </row>
    <row r="39" spans="1:11" ht="15.75">
      <c r="A39" s="1"/>
      <c r="B39" s="1" t="s">
        <v>26</v>
      </c>
      <c r="C39" s="1"/>
      <c r="D39" s="11">
        <v>6183.832030000002</v>
      </c>
      <c r="E39" s="1"/>
      <c r="F39" s="1"/>
      <c r="G39" s="11">
        <v>4204.8043800000005</v>
      </c>
      <c r="H39" s="6"/>
      <c r="I39" s="6"/>
      <c r="J39" s="11">
        <v>5971</v>
      </c>
      <c r="K39" s="7"/>
    </row>
    <row r="40" spans="1:11" ht="15.75">
      <c r="A40" s="1"/>
      <c r="B40" s="1" t="s">
        <v>59</v>
      </c>
      <c r="C40" s="1"/>
      <c r="D40" s="11">
        <v>417.8235700000001</v>
      </c>
      <c r="E40" s="1"/>
      <c r="F40" s="1"/>
      <c r="G40" s="11">
        <v>462.18184</v>
      </c>
      <c r="H40" s="6"/>
      <c r="I40" s="6"/>
      <c r="J40" s="11">
        <v>515</v>
      </c>
      <c r="K40" s="7"/>
    </row>
    <row r="41" spans="1:11" ht="15.75">
      <c r="A41" s="1"/>
      <c r="B41" s="1" t="s">
        <v>60</v>
      </c>
      <c r="C41" s="1"/>
      <c r="D41" s="11">
        <v>107.13453000000003</v>
      </c>
      <c r="E41" s="1"/>
      <c r="F41" s="1"/>
      <c r="G41" s="11">
        <v>75.36381999999995</v>
      </c>
      <c r="H41" s="6"/>
      <c r="I41" s="6"/>
      <c r="J41" s="11">
        <v>80</v>
      </c>
      <c r="K41" s="7"/>
    </row>
    <row r="42" spans="1:11" ht="15.75">
      <c r="A42" s="1"/>
      <c r="B42" s="1" t="s">
        <v>66</v>
      </c>
      <c r="C42" s="1"/>
      <c r="D42" s="11">
        <v>1073.77513</v>
      </c>
      <c r="E42" s="1"/>
      <c r="F42" s="1"/>
      <c r="G42" s="11">
        <v>1073.775</v>
      </c>
      <c r="H42" s="6"/>
      <c r="I42" s="6"/>
      <c r="J42" s="11">
        <v>728</v>
      </c>
      <c r="K42" s="7"/>
    </row>
    <row r="43" spans="1:11" ht="15.75">
      <c r="A43" s="1"/>
      <c r="B43" s="1" t="s">
        <v>65</v>
      </c>
      <c r="C43" s="1"/>
      <c r="D43" s="11">
        <v>455.74227</v>
      </c>
      <c r="E43" s="1"/>
      <c r="F43" s="1"/>
      <c r="G43" s="11">
        <v>1975.316</v>
      </c>
      <c r="H43" s="6"/>
      <c r="I43" s="6"/>
      <c r="J43" s="11"/>
      <c r="K43" s="7"/>
    </row>
    <row r="44" spans="1:11" ht="15.75">
      <c r="A44" s="1"/>
      <c r="B44" s="1" t="s">
        <v>27</v>
      </c>
      <c r="C44" s="1"/>
      <c r="D44" s="11">
        <v>53888.476630000005</v>
      </c>
      <c r="E44" s="1"/>
      <c r="F44" s="1"/>
      <c r="G44" s="11">
        <v>48296.300489999994</v>
      </c>
      <c r="H44" s="6"/>
      <c r="I44" s="6"/>
      <c r="J44" s="11">
        <v>44554</v>
      </c>
      <c r="K44" s="7"/>
    </row>
    <row r="45" spans="1:11" ht="15.75">
      <c r="A45" s="1"/>
      <c r="B45" s="1" t="s">
        <v>28</v>
      </c>
      <c r="C45" s="1"/>
      <c r="D45" s="11">
        <v>2219.22197</v>
      </c>
      <c r="E45" s="1"/>
      <c r="F45" s="1"/>
      <c r="G45" s="11">
        <v>9020.58242</v>
      </c>
      <c r="H45" s="6"/>
      <c r="I45" s="6"/>
      <c r="J45" s="11">
        <v>12295</v>
      </c>
      <c r="K45" s="7"/>
    </row>
    <row r="46" spans="1:11" ht="9.75" customHeight="1">
      <c r="A46" s="1"/>
      <c r="B46" s="1"/>
      <c r="C46" s="1"/>
      <c r="D46" s="9"/>
      <c r="E46" s="1"/>
      <c r="F46" s="1"/>
      <c r="G46" s="9"/>
      <c r="H46" s="6"/>
      <c r="I46" s="6"/>
      <c r="J46" s="9"/>
      <c r="K46" s="7"/>
    </row>
    <row r="47" spans="1:11" ht="18" customHeight="1">
      <c r="A47" s="1"/>
      <c r="B47" s="1" t="s">
        <v>29</v>
      </c>
      <c r="C47" s="1"/>
      <c r="D47" s="10">
        <f>SUM(D35:D46)</f>
        <v>157275.87759</v>
      </c>
      <c r="E47" s="1"/>
      <c r="F47" s="1"/>
      <c r="G47" s="10">
        <f>SUM(G35:G46)</f>
        <v>135917.62414</v>
      </c>
      <c r="H47" s="6"/>
      <c r="I47" s="6"/>
      <c r="J47" s="10">
        <f>SUM(J35:J45)</f>
        <v>131327</v>
      </c>
      <c r="K47" s="7"/>
    </row>
    <row r="48" spans="1:11" ht="15.75">
      <c r="A48" s="1"/>
      <c r="B48" s="1"/>
      <c r="C48" s="1"/>
      <c r="D48" s="8"/>
      <c r="E48" s="1"/>
      <c r="F48" s="1"/>
      <c r="G48" s="8"/>
      <c r="H48" s="6"/>
      <c r="I48" s="6"/>
      <c r="J48" s="8"/>
      <c r="K48" s="7"/>
    </row>
    <row r="49" spans="1:11" ht="15.75">
      <c r="A49" s="1">
        <v>7</v>
      </c>
      <c r="B49" s="3" t="s">
        <v>30</v>
      </c>
      <c r="C49" s="1"/>
      <c r="D49" s="11"/>
      <c r="E49" s="1"/>
      <c r="F49" s="1"/>
      <c r="G49" s="11"/>
      <c r="H49" s="6"/>
      <c r="I49" s="6"/>
      <c r="J49" s="11"/>
      <c r="K49" s="7"/>
    </row>
    <row r="50" spans="1:11" ht="15.75">
      <c r="A50" s="1"/>
      <c r="B50" s="1" t="s">
        <v>31</v>
      </c>
      <c r="C50" s="1"/>
      <c r="D50" s="11">
        <v>23515.878399999998</v>
      </c>
      <c r="E50" s="1"/>
      <c r="F50" s="1"/>
      <c r="G50" s="11">
        <v>29499.835</v>
      </c>
      <c r="H50" s="6"/>
      <c r="I50" s="6"/>
      <c r="J50" s="11">
        <v>12199</v>
      </c>
      <c r="K50" s="7"/>
    </row>
    <row r="51" spans="1:11" ht="15.75">
      <c r="A51" s="1"/>
      <c r="B51" s="1" t="s">
        <v>32</v>
      </c>
      <c r="C51" s="1"/>
      <c r="D51" s="11">
        <v>73093.97945</v>
      </c>
      <c r="E51" s="1"/>
      <c r="F51" s="1"/>
      <c r="G51" s="11">
        <v>56726.45302</v>
      </c>
      <c r="H51" s="6"/>
      <c r="I51" s="6"/>
      <c r="J51" s="11">
        <v>55283</v>
      </c>
      <c r="K51" s="7"/>
    </row>
    <row r="52" spans="1:11" ht="15.75">
      <c r="A52" s="1"/>
      <c r="B52" s="1" t="s">
        <v>33</v>
      </c>
      <c r="C52" s="1"/>
      <c r="D52" s="11">
        <v>4481.31451</v>
      </c>
      <c r="E52" s="1"/>
      <c r="F52" s="1"/>
      <c r="G52" s="11">
        <v>3961.977</v>
      </c>
      <c r="H52" s="6"/>
      <c r="I52" s="6"/>
      <c r="J52" s="11">
        <v>2551</v>
      </c>
      <c r="K52" s="7"/>
    </row>
    <row r="53" spans="1:11" ht="15.75">
      <c r="A53" s="1"/>
      <c r="B53" s="1" t="s">
        <v>34</v>
      </c>
      <c r="C53" s="1"/>
      <c r="D53" s="11">
        <v>0</v>
      </c>
      <c r="E53" s="1"/>
      <c r="F53" s="1"/>
      <c r="G53" s="11">
        <v>388.73298</v>
      </c>
      <c r="H53" s="6"/>
      <c r="I53" s="6"/>
      <c r="J53" s="11">
        <v>5256</v>
      </c>
      <c r="K53" s="7"/>
    </row>
    <row r="54" spans="1:11" ht="15.75">
      <c r="A54" s="1"/>
      <c r="B54" s="1" t="s">
        <v>35</v>
      </c>
      <c r="C54" s="1"/>
      <c r="D54" s="11">
        <v>0</v>
      </c>
      <c r="E54" s="1"/>
      <c r="F54" s="1"/>
      <c r="G54" s="11">
        <v>0</v>
      </c>
      <c r="H54" s="6"/>
      <c r="I54" s="6"/>
      <c r="J54" s="11">
        <v>0</v>
      </c>
      <c r="K54" s="7"/>
    </row>
    <row r="55" spans="1:11" ht="15.75">
      <c r="A55" s="1"/>
      <c r="B55" s="1" t="s">
        <v>36</v>
      </c>
      <c r="C55" s="1"/>
      <c r="D55" s="11">
        <v>9.9995</v>
      </c>
      <c r="E55" s="1"/>
      <c r="F55" s="1"/>
      <c r="G55" s="11">
        <v>15.9995</v>
      </c>
      <c r="H55" s="6"/>
      <c r="I55" s="6"/>
      <c r="J55" s="11">
        <v>36</v>
      </c>
      <c r="K55" s="7"/>
    </row>
    <row r="56" spans="1:11" ht="15.75">
      <c r="A56" s="1"/>
      <c r="B56" s="1" t="s">
        <v>37</v>
      </c>
      <c r="C56" s="1"/>
      <c r="D56" s="11">
        <v>7532.4666099999995</v>
      </c>
      <c r="E56" s="1"/>
      <c r="F56" s="1"/>
      <c r="G56" s="11">
        <v>3129.97248</v>
      </c>
      <c r="H56" s="6"/>
      <c r="I56" s="6"/>
      <c r="J56" s="11">
        <v>4655</v>
      </c>
      <c r="K56" s="7"/>
    </row>
    <row r="57" spans="1:11" ht="15.75">
      <c r="A57" s="1"/>
      <c r="B57" s="1" t="s">
        <v>38</v>
      </c>
      <c r="C57" s="1"/>
      <c r="D57" s="11">
        <v>1343.3713599999999</v>
      </c>
      <c r="E57" s="1"/>
      <c r="F57" s="1"/>
      <c r="G57" s="11">
        <v>1357.6798800000001</v>
      </c>
      <c r="H57" s="6"/>
      <c r="I57" s="6"/>
      <c r="J57" s="11">
        <v>1321</v>
      </c>
      <c r="K57" s="7"/>
    </row>
    <row r="58" spans="1:11" ht="15.75">
      <c r="A58" s="1"/>
      <c r="B58" s="1" t="s">
        <v>39</v>
      </c>
      <c r="C58" s="1"/>
      <c r="D58" s="11">
        <v>1237.27071</v>
      </c>
      <c r="E58" s="1"/>
      <c r="F58" s="1"/>
      <c r="G58" s="11">
        <v>2094.876</v>
      </c>
      <c r="H58" s="6"/>
      <c r="I58" s="6"/>
      <c r="J58" s="11">
        <v>2314</v>
      </c>
      <c r="K58" s="7"/>
    </row>
    <row r="59" spans="1:11" ht="15.75">
      <c r="A59" s="1"/>
      <c r="B59" s="1" t="s">
        <v>40</v>
      </c>
      <c r="C59" s="1"/>
      <c r="D59" s="11">
        <v>0</v>
      </c>
      <c r="E59" s="1"/>
      <c r="F59" s="1"/>
      <c r="G59" s="11">
        <v>0</v>
      </c>
      <c r="H59" s="6"/>
      <c r="I59" s="6"/>
      <c r="J59" s="11">
        <v>0</v>
      </c>
      <c r="K59" s="7"/>
    </row>
    <row r="60" spans="1:11" ht="6.75" customHeight="1">
      <c r="A60" s="1"/>
      <c r="B60" s="1"/>
      <c r="C60" s="1"/>
      <c r="D60" s="9"/>
      <c r="E60" s="1"/>
      <c r="F60" s="1"/>
      <c r="G60" s="9"/>
      <c r="H60" s="6"/>
      <c r="I60" s="6"/>
      <c r="J60" s="9"/>
      <c r="K60" s="7"/>
    </row>
    <row r="61" spans="1:11" ht="18.75" customHeight="1">
      <c r="A61" s="1"/>
      <c r="B61" s="1" t="s">
        <v>41</v>
      </c>
      <c r="C61" s="1"/>
      <c r="D61" s="8">
        <f>SUM(D50:D60)</f>
        <v>111214.28054</v>
      </c>
      <c r="E61" s="1"/>
      <c r="F61" s="1"/>
      <c r="G61" s="8">
        <f>SUM(G50:G60)</f>
        <v>97175.52586000001</v>
      </c>
      <c r="H61" s="6"/>
      <c r="I61" s="6"/>
      <c r="J61" s="8">
        <f>SUM(J50:J59)</f>
        <v>83615</v>
      </c>
      <c r="K61" s="7"/>
    </row>
    <row r="62" spans="1:11" ht="9" customHeight="1">
      <c r="A62" s="1"/>
      <c r="B62" s="1"/>
      <c r="C62" s="1"/>
      <c r="D62" s="9"/>
      <c r="E62" s="1"/>
      <c r="F62" s="1"/>
      <c r="G62" s="9"/>
      <c r="H62" s="6"/>
      <c r="I62" s="6"/>
      <c r="J62" s="9"/>
      <c r="K62" s="7"/>
    </row>
    <row r="63" spans="1:11" ht="18.75" customHeight="1">
      <c r="A63" s="1">
        <v>8</v>
      </c>
      <c r="B63" s="3" t="s">
        <v>42</v>
      </c>
      <c r="C63" s="1"/>
      <c r="D63" s="10">
        <f>+D47-D61</f>
        <v>46061.59704999998</v>
      </c>
      <c r="E63" s="1"/>
      <c r="F63" s="1"/>
      <c r="G63" s="10">
        <f>+G47-G61</f>
        <v>38742.09827999999</v>
      </c>
      <c r="H63" s="6"/>
      <c r="I63" s="6"/>
      <c r="J63" s="10">
        <f>J47-J61</f>
        <v>47712</v>
      </c>
      <c r="K63" s="7"/>
    </row>
    <row r="64" spans="1:11" ht="15.75">
      <c r="A64" s="1"/>
      <c r="B64" s="3"/>
      <c r="C64" s="1"/>
      <c r="D64" s="6"/>
      <c r="E64" s="1"/>
      <c r="F64" s="1"/>
      <c r="G64" s="6"/>
      <c r="H64" s="6"/>
      <c r="I64" s="6"/>
      <c r="J64" s="6"/>
      <c r="K64" s="7"/>
    </row>
    <row r="65" spans="1:11" ht="6.75" customHeight="1">
      <c r="A65" s="1"/>
      <c r="B65" s="3"/>
      <c r="C65" s="1"/>
      <c r="D65" s="6"/>
      <c r="E65" s="1"/>
      <c r="F65" s="1"/>
      <c r="G65" s="6"/>
      <c r="H65" s="6"/>
      <c r="I65" s="6"/>
      <c r="J65" s="6"/>
      <c r="K65" s="7"/>
    </row>
    <row r="66" spans="1:11" ht="18" customHeight="1" thickBot="1">
      <c r="A66" s="1"/>
      <c r="B66" s="3" t="s">
        <v>13</v>
      </c>
      <c r="C66" s="1"/>
      <c r="D66" s="12">
        <f>+D63+D32</f>
        <v>88653.56258749998</v>
      </c>
      <c r="E66" s="1"/>
      <c r="F66" s="1"/>
      <c r="G66" s="12">
        <f>+G63+G32</f>
        <v>86043.50263999999</v>
      </c>
      <c r="H66" s="6"/>
      <c r="I66" s="6"/>
      <c r="J66" s="12">
        <f>J32+J63</f>
        <v>78066.5</v>
      </c>
      <c r="K66" s="7"/>
    </row>
    <row r="67" spans="1:11" ht="16.5" thickTop="1">
      <c r="A67" s="1"/>
      <c r="B67" s="3"/>
      <c r="C67" s="1"/>
      <c r="D67" s="6"/>
      <c r="E67" s="1"/>
      <c r="F67" s="1"/>
      <c r="G67" s="6"/>
      <c r="H67" s="6"/>
      <c r="I67" s="6"/>
      <c r="J67" s="6"/>
      <c r="K67" s="7"/>
    </row>
    <row r="68" spans="1:11" ht="15.75">
      <c r="A68" s="1"/>
      <c r="B68" s="3" t="s">
        <v>43</v>
      </c>
      <c r="C68" s="1"/>
      <c r="D68" s="6"/>
      <c r="E68" s="1"/>
      <c r="F68" s="1"/>
      <c r="G68" s="6"/>
      <c r="H68" s="6"/>
      <c r="I68" s="6"/>
      <c r="J68" s="6"/>
      <c r="K68" s="7"/>
    </row>
    <row r="69" spans="1:11" ht="15.75">
      <c r="A69" s="1">
        <v>9</v>
      </c>
      <c r="B69" s="3" t="s">
        <v>44</v>
      </c>
      <c r="C69" s="1"/>
      <c r="D69" s="6"/>
      <c r="E69" s="1"/>
      <c r="F69" s="1"/>
      <c r="G69" s="6"/>
      <c r="H69" s="6"/>
      <c r="I69" s="6"/>
      <c r="J69" s="6"/>
      <c r="K69" s="7"/>
    </row>
    <row r="70" spans="1:11" ht="15.75">
      <c r="A70" s="1"/>
      <c r="B70" s="1" t="s">
        <v>45</v>
      </c>
      <c r="C70" s="1"/>
      <c r="D70" s="8">
        <v>30000</v>
      </c>
      <c r="E70" s="1"/>
      <c r="F70" s="1"/>
      <c r="G70" s="8">
        <v>30000</v>
      </c>
      <c r="H70" s="6"/>
      <c r="I70" s="6"/>
      <c r="J70" s="8">
        <v>30000</v>
      </c>
      <c r="K70" s="7"/>
    </row>
    <row r="71" spans="1:11" ht="15.75">
      <c r="A71" s="1"/>
      <c r="B71" s="1" t="s">
        <v>46</v>
      </c>
      <c r="C71" s="1"/>
      <c r="D71" s="11">
        <v>4688.749</v>
      </c>
      <c r="E71" s="1"/>
      <c r="F71" s="1"/>
      <c r="G71" s="11">
        <v>4688.749</v>
      </c>
      <c r="H71" s="6"/>
      <c r="I71" s="6"/>
      <c r="J71" s="11">
        <v>4688</v>
      </c>
      <c r="K71" s="7"/>
    </row>
    <row r="72" spans="1:11" ht="15.75">
      <c r="A72" s="1"/>
      <c r="B72" s="1" t="s">
        <v>47</v>
      </c>
      <c r="C72" s="1"/>
      <c r="D72" s="11">
        <v>0.0004900000002235174</v>
      </c>
      <c r="E72" s="1"/>
      <c r="F72" s="1"/>
      <c r="G72" s="11">
        <v>0.0004900000002235174</v>
      </c>
      <c r="H72" s="6"/>
      <c r="I72" s="6"/>
      <c r="J72" s="11">
        <v>0</v>
      </c>
      <c r="K72" s="7"/>
    </row>
    <row r="73" spans="1:11" ht="15.75">
      <c r="A73" s="1"/>
      <c r="B73" s="1" t="s">
        <v>48</v>
      </c>
      <c r="C73" s="1"/>
      <c r="D73" s="11">
        <v>0.00034999999972991645</v>
      </c>
      <c r="E73" s="1"/>
      <c r="F73" s="1"/>
      <c r="G73" s="11">
        <v>0.00034999999972991645</v>
      </c>
      <c r="H73" s="6"/>
      <c r="I73" s="6"/>
      <c r="J73" s="11">
        <v>840</v>
      </c>
      <c r="K73" s="7"/>
    </row>
    <row r="74" spans="1:11" ht="15.75">
      <c r="A74" s="1"/>
      <c r="B74" s="1" t="s">
        <v>49</v>
      </c>
      <c r="C74" s="1"/>
      <c r="D74" s="9">
        <v>49123.4218315</v>
      </c>
      <c r="E74" s="1"/>
      <c r="F74" s="1"/>
      <c r="G74" s="9">
        <v>46458.416414</v>
      </c>
      <c r="H74" s="6"/>
      <c r="I74" s="6"/>
      <c r="J74" s="9">
        <v>38219</v>
      </c>
      <c r="K74" s="7"/>
    </row>
    <row r="75" spans="1:11" ht="15.75" customHeight="1">
      <c r="A75" s="1"/>
      <c r="B75" s="3" t="s">
        <v>50</v>
      </c>
      <c r="C75" s="1"/>
      <c r="D75" s="10">
        <f>SUM(D70:D74)</f>
        <v>83812.1716715</v>
      </c>
      <c r="E75" s="1"/>
      <c r="F75" s="1"/>
      <c r="G75" s="10">
        <f>SUM(G70:G74)</f>
        <v>81147.166254</v>
      </c>
      <c r="H75" s="6"/>
      <c r="I75" s="6"/>
      <c r="J75" s="10">
        <f>SUM(J70:J74)</f>
        <v>73747</v>
      </c>
      <c r="K75" s="7"/>
    </row>
    <row r="76" spans="1:11" ht="15.75">
      <c r="A76" s="1"/>
      <c r="B76" s="3"/>
      <c r="C76" s="1"/>
      <c r="D76" s="6"/>
      <c r="E76" s="1"/>
      <c r="F76" s="1"/>
      <c r="G76" s="6"/>
      <c r="H76" s="6"/>
      <c r="I76" s="6"/>
      <c r="J76" s="6"/>
      <c r="K76" s="7"/>
    </row>
    <row r="77" spans="1:11" ht="15.75">
      <c r="A77" s="1">
        <v>10</v>
      </c>
      <c r="B77" s="3" t="s">
        <v>51</v>
      </c>
      <c r="C77" s="1"/>
      <c r="D77" s="6">
        <v>1399.563016</v>
      </c>
      <c r="E77" s="1"/>
      <c r="F77" s="1"/>
      <c r="G77" s="6">
        <v>1417.856596</v>
      </c>
      <c r="H77" s="6"/>
      <c r="I77" s="6"/>
      <c r="J77" s="6">
        <v>1493</v>
      </c>
      <c r="K77" s="7"/>
    </row>
    <row r="78" spans="1:11" ht="15.75">
      <c r="A78" s="1">
        <v>11</v>
      </c>
      <c r="B78" s="3" t="s">
        <v>52</v>
      </c>
      <c r="C78" s="1"/>
      <c r="D78" s="6">
        <v>1083.5518800000002</v>
      </c>
      <c r="E78" s="1"/>
      <c r="F78" s="1"/>
      <c r="G78" s="6">
        <v>1107.931</v>
      </c>
      <c r="H78" s="6"/>
      <c r="I78" s="6"/>
      <c r="J78" s="6"/>
      <c r="K78" s="7"/>
    </row>
    <row r="79" spans="1:11" ht="15.75">
      <c r="A79" s="1">
        <v>12</v>
      </c>
      <c r="B79" s="3" t="s">
        <v>53</v>
      </c>
      <c r="C79" s="1"/>
      <c r="D79" s="6"/>
      <c r="E79" s="1"/>
      <c r="F79" s="1"/>
      <c r="G79" s="6"/>
      <c r="H79" s="6"/>
      <c r="I79" s="6"/>
      <c r="J79" s="6"/>
      <c r="K79" s="7"/>
    </row>
    <row r="80" spans="1:11" ht="15.75">
      <c r="A80" s="1"/>
      <c r="B80" s="1" t="s">
        <v>54</v>
      </c>
      <c r="C80" s="1"/>
      <c r="D80" s="6">
        <v>1985.8178400000002</v>
      </c>
      <c r="E80" s="1"/>
      <c r="F80" s="1"/>
      <c r="G80" s="6">
        <v>1998.09005</v>
      </c>
      <c r="H80" s="6"/>
      <c r="I80" s="6"/>
      <c r="J80" s="6">
        <v>2592</v>
      </c>
      <c r="K80" s="7"/>
    </row>
    <row r="81" spans="1:11" ht="15.75">
      <c r="A81" s="1"/>
      <c r="B81" s="1" t="s">
        <v>55</v>
      </c>
      <c r="C81" s="1"/>
      <c r="D81" s="6">
        <v>372.46</v>
      </c>
      <c r="E81" s="1"/>
      <c r="F81" s="1"/>
      <c r="G81" s="6">
        <v>372.46</v>
      </c>
      <c r="H81" s="6"/>
      <c r="I81" s="6"/>
      <c r="J81" s="6">
        <v>235</v>
      </c>
      <c r="K81" s="7"/>
    </row>
    <row r="82" spans="1:11" ht="15.75">
      <c r="A82" s="1"/>
      <c r="B82" s="3"/>
      <c r="C82" s="1"/>
      <c r="D82" s="6"/>
      <c r="E82" s="1"/>
      <c r="F82" s="1"/>
      <c r="G82" s="6"/>
      <c r="H82" s="6"/>
      <c r="I82" s="6"/>
      <c r="J82" s="6"/>
      <c r="K82" s="7"/>
    </row>
    <row r="83" spans="1:11" ht="16.5" customHeight="1" thickBot="1">
      <c r="A83" s="1"/>
      <c r="B83" s="3" t="s">
        <v>13</v>
      </c>
      <c r="C83" s="1"/>
      <c r="D83" s="12">
        <f>SUM(D75:D82)</f>
        <v>88653.5644075</v>
      </c>
      <c r="E83" s="1"/>
      <c r="F83" s="1"/>
      <c r="G83" s="12">
        <f>SUM(G75:G82)</f>
        <v>86043.5039</v>
      </c>
      <c r="H83" s="6"/>
      <c r="I83" s="6"/>
      <c r="J83" s="12">
        <f>SUM(J77:J81,J75)</f>
        <v>78067</v>
      </c>
      <c r="K83" s="7"/>
    </row>
    <row r="84" spans="1:10" ht="16.5" thickTop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>
        <v>13</v>
      </c>
      <c r="B86" s="1" t="s">
        <v>56</v>
      </c>
      <c r="C86" s="1"/>
      <c r="D86" s="6">
        <v>277.4051555716666</v>
      </c>
      <c r="E86" s="1"/>
      <c r="F86" s="1"/>
      <c r="G86" s="6">
        <v>268.4488875133333</v>
      </c>
      <c r="H86" s="1"/>
      <c r="I86" s="1"/>
      <c r="J86" s="6">
        <f>(J75-J27)/J70*100</f>
        <v>243.48999999999998</v>
      </c>
    </row>
    <row r="87" spans="1:10" ht="15.75">
      <c r="A87" s="1"/>
      <c r="B87" s="1"/>
      <c r="C87" s="1"/>
      <c r="D87" s="6"/>
      <c r="E87" s="1"/>
      <c r="F87" s="1"/>
      <c r="G87" s="6"/>
      <c r="H87" s="1"/>
      <c r="I87" s="1"/>
      <c r="J87" s="6"/>
    </row>
    <row r="88" spans="1:10" ht="15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4:7" ht="15">
      <c r="D91" s="2" t="s">
        <v>57</v>
      </c>
      <c r="G91" s="2" t="s">
        <v>57</v>
      </c>
    </row>
  </sheetData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user</cp:lastModifiedBy>
  <cp:lastPrinted>2002-05-16T12:23:46Z</cp:lastPrinted>
  <dcterms:created xsi:type="dcterms:W3CDTF">2001-11-27T07:04:38Z</dcterms:created>
  <dcterms:modified xsi:type="dcterms:W3CDTF">2002-05-23T05:36:37Z</dcterms:modified>
  <cp:category/>
  <cp:version/>
  <cp:contentType/>
  <cp:contentStatus/>
</cp:coreProperties>
</file>