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PROFITLOSS" sheetId="1" r:id="rId1"/>
    <sheet name="BALANCESHEET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<sst xmlns="http://schemas.openxmlformats.org/spreadsheetml/2006/main" count="132" uniqueCount="108">
  <si>
    <t>AHMAD ZAKI RESOURCES BERHAD</t>
  </si>
  <si>
    <t>CONSOLIDATED UNAUDITED PROFIT AND LOSS ACCOUNT  FOR THE YEAR 31 DECEMBER  1999</t>
  </si>
  <si>
    <t xml:space="preserve"> (a)</t>
  </si>
  <si>
    <t xml:space="preserve"> (b)</t>
  </si>
  <si>
    <t xml:space="preserve"> (c)</t>
  </si>
  <si>
    <t xml:space="preserve"> (d)</t>
  </si>
  <si>
    <t xml:space="preserve"> (e)</t>
  </si>
  <si>
    <t xml:space="preserve"> (f)</t>
  </si>
  <si>
    <t xml:space="preserve"> (g)</t>
  </si>
  <si>
    <t xml:space="preserve"> (h)</t>
  </si>
  <si>
    <t xml:space="preserve"> (i)</t>
  </si>
  <si>
    <t xml:space="preserve">    </t>
  </si>
  <si>
    <t xml:space="preserve"> (j)</t>
  </si>
  <si>
    <t xml:space="preserve"> (k)</t>
  </si>
  <si>
    <t xml:space="preserve"> (l)</t>
  </si>
  <si>
    <t>Turnover</t>
  </si>
  <si>
    <t>Investment income</t>
  </si>
  <si>
    <t>Other income including interest income</t>
  </si>
  <si>
    <t>Operating profit before interest on borrowings ,</t>
  </si>
  <si>
    <t xml:space="preserve">depreciation, exceptional items , income tax , </t>
  </si>
  <si>
    <t>minority interest and extraordinary items</t>
  </si>
  <si>
    <t>Interests on borrowings</t>
  </si>
  <si>
    <t xml:space="preserve">Depreciation </t>
  </si>
  <si>
    <t>Exceptional items</t>
  </si>
  <si>
    <t xml:space="preserve">Operating profit after interest on borrowings </t>
  </si>
  <si>
    <t>Share in the results of associated companies</t>
  </si>
  <si>
    <t xml:space="preserve">Profit before taxation , minority interests </t>
  </si>
  <si>
    <t>and extraordinary items</t>
  </si>
  <si>
    <t>Taxation</t>
  </si>
  <si>
    <t xml:space="preserve">Profit after taxation before deducting minority </t>
  </si>
  <si>
    <t xml:space="preserve">   interest</t>
  </si>
  <si>
    <t>Less minority interests</t>
  </si>
  <si>
    <t xml:space="preserve">Profit after taxation attributable to members </t>
  </si>
  <si>
    <t xml:space="preserve">  of the company</t>
  </si>
  <si>
    <t xml:space="preserve"> (i) Extraordinary items</t>
  </si>
  <si>
    <t xml:space="preserve"> (ii) Less minority interests </t>
  </si>
  <si>
    <t xml:space="preserve"> (iii) Extraordinary items attributable to members </t>
  </si>
  <si>
    <t xml:space="preserve">         of the company</t>
  </si>
  <si>
    <t>Profit after taxation and extraordinary items</t>
  </si>
  <si>
    <t xml:space="preserve">  attributable to members of the   company</t>
  </si>
  <si>
    <t>Earnings per share :</t>
  </si>
  <si>
    <t>Basic (based on *27,294,459 ordinary shares) (sen)</t>
  </si>
  <si>
    <t>Fully diluted (based on 0 ordinary shares) (sen)</t>
  </si>
  <si>
    <t xml:space="preserve">* Weightage average </t>
  </si>
  <si>
    <t>PER QUARTER</t>
  </si>
  <si>
    <t>CURRENT</t>
  </si>
  <si>
    <t>YR</t>
  </si>
  <si>
    <t>31.12.99</t>
  </si>
  <si>
    <t>RM'000</t>
  </si>
  <si>
    <t>PRECEDING</t>
  </si>
  <si>
    <t>31.12.98</t>
  </si>
  <si>
    <t>CUMULATIVE QUARTER</t>
  </si>
  <si>
    <t>CONSOLIDATED UNAUDITED BALANCE SHEET AS AT  31 DECEMBER 1999</t>
  </si>
  <si>
    <t>FIXED ASSETS</t>
  </si>
  <si>
    <t>INVESTMENT IN ASSOCIATED COMPANIES</t>
  </si>
  <si>
    <t>Investment cost</t>
  </si>
  <si>
    <t>Share of profit/(loss)</t>
  </si>
  <si>
    <t>Amount due (to)/fr associated companies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</si>
  <si>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</si>
  <si>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</si>
  <si>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</si>
  <si>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</si>
  <si>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</si>
  <si>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</si>
  <si>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</si>
  <si>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</si>
  <si>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</si>
  <si>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</si>
  <si>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</si>
  <si>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Contract work in progress</t>
  </si>
  <si>
    <t>Trade debtors</t>
  </si>
  <si>
    <t>Other debtors , deposit &amp; prepayment</t>
  </si>
  <si>
    <t>Amount due from directors</t>
  </si>
  <si>
    <t>Amount due (to)/fr ultimate holding</t>
  </si>
  <si>
    <t>Fixed deposits with licensed banks</t>
  </si>
  <si>
    <t>Cash in hand and at banks</t>
  </si>
  <si>
    <t>Total current assets</t>
  </si>
  <si>
    <t>CURRENT LIABILITIES</t>
  </si>
  <si>
    <t>Trade creditors</t>
  </si>
  <si>
    <t>Other creditors &amp; accruals</t>
  </si>
  <si>
    <t>Advance payment received</t>
  </si>
  <si>
    <t>Amount due to directors</t>
  </si>
  <si>
    <t>Short term borrowings</t>
  </si>
  <si>
    <t>Finance lease and hire purchase creditors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</si>
  <si>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</si>
  <si>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</si>
  <si>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</si>
  <si>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</si>
  <si>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</si>
  <si>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</si>
  <si>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</si>
  <si>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</si>
  <si>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</si>
  <si>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</si>
  <si>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</si>
  <si>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</si>
  <si>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</si>
  <si>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</si>
  <si>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</si>
  <si>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</si>
  <si>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</si>
  <si>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>As at end of</t>
  </si>
  <si>
    <t>current</t>
  </si>
  <si>
    <t>quarter</t>
  </si>
  <si>
    <t xml:space="preserve">As at </t>
  </si>
  <si>
    <t xml:space="preserve">preceding </t>
  </si>
  <si>
    <t>financial year</t>
  </si>
  <si>
    <t>ended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</si>
</sst>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Alignment="1">
      <alignment/>
    </xf>
    <xf numFmtId="166" fontId="0" fillId="0" borderId="2" xfId="0" applyNumberFormat="1" applyAlignment="1">
      <alignment/>
    </xf>
    <xf numFmtId="164" fontId="4" fillId="0" borderId="0" xfId="0" applyNumberFormat="1" applyFont="1" applyAlignment="1">
      <alignment/>
    </xf>
    <xf numFmtId="166" fontId="0" fillId="0" borderId="3" xfId="0" applyNumberFormat="1" applyAlignment="1">
      <alignment/>
    </xf>
    <xf numFmtId="166" fontId="0" fillId="0" borderId="4" xfId="0" applyNumberFormat="1" applyAlignment="1">
      <alignment/>
    </xf>
    <xf numFmtId="166" fontId="0" fillId="0" borderId="5" xfId="0" applyNumberFormat="1" applyAlignment="1">
      <alignment/>
    </xf>
    <xf numFmtId="164" fontId="0" fillId="0" borderId="5" xfId="0" applyNumberFormat="1" applyAlignment="1">
      <alignment/>
    </xf>
    <xf numFmtId="166" fontId="0" fillId="0" borderId="5" xfId="0" applyNumberFormat="1" applyAlignment="1">
      <alignment/>
    </xf>
    <xf numFmtId="164" fontId="4" fillId="0" borderId="0" xfId="0" applyNumberFormat="1" applyFont="1" applyAlignment="1">
      <alignment/>
    </xf>
    <xf numFmtId="166" fontId="0" fillId="0" borderId="3" xfId="0" applyNumberFormat="1" applyAlignment="1">
      <alignment/>
    </xf>
    <xf numFmtId="167" fontId="0" fillId="0" borderId="1" xfId="0" applyNumberFormat="1" applyAlignment="1">
      <alignment/>
    </xf>
    <xf numFmtId="167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6" fontId="0" fillId="0" borderId="4" xfId="0" applyNumberFormat="1" applyAlignment="1">
      <alignment/>
    </xf>
    <xf numFmtId="166" fontId="0" fillId="0" borderId="5" xfId="0" applyNumberFormat="1" applyAlignment="1">
      <alignment/>
    </xf>
    <xf numFmtId="164" fontId="0" fillId="0" borderId="5" xfId="0" applyNumberFormat="1" applyAlignment="1">
      <alignment/>
    </xf>
    <xf numFmtId="164" fontId="4" fillId="0" borderId="0" xfId="0" applyNumberFormat="1" applyFont="1" applyAlignment="1">
      <alignment/>
    </xf>
    <xf numFmtId="166" fontId="0" fillId="0" borderId="5" xfId="0" applyNumberFormat="1" applyAlignment="1">
      <alignment/>
    </xf>
    <xf numFmtId="166" fontId="0" fillId="0" borderId="4" xfId="0" applyNumberFormat="1" applyAlignment="1">
      <alignment/>
    </xf>
    <xf numFmtId="166" fontId="0" fillId="0" borderId="3" xfId="0" applyNumberFormat="1" applyAlignment="1">
      <alignment/>
    </xf>
    <xf numFmtId="166" fontId="0" fillId="0" borderId="4" xfId="0" applyNumberFormat="1" applyAlignment="1">
      <alignment/>
    </xf>
    <xf numFmtId="166" fontId="0" fillId="0" borderId="3" xfId="0" applyNumberFormat="1" applyAlignment="1">
      <alignment/>
    </xf>
    <xf numFmtId="166" fontId="0" fillId="0" borderId="1" xfId="0" applyNumberFormat="1" applyAlignment="1">
      <alignment/>
    </xf>
    <xf numFmtId="164" fontId="0" fillId="0" borderId="1" xfId="0" applyNumberForma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72"/>
  <sheetViews>
    <sheetView showOutlineSymbols="0" defaultGridColor="0" zoomScale="87" zoomScaleNormal="87" colorId="22" workbookViewId="0" topLeftCell="A3">
      <pane topLeftCell="A67" activePane="topLeft" state="split"/>
      <selection pane="topLeft" activeCell="E12" sqref="E12"/>
    </sheetView>
  </sheetViews>
  <sheetFormatPr defaultColWidth="8.88671875" defaultRowHeight="15"/>
  <cols>
    <col min="1" max="1" width="4.6640625" style="1" customWidth="1"/>
    <col min="2" max="2" width="5.6640625" style="1" customWidth="1"/>
    <col min="3" max="3" width="9.6640625" style="1" customWidth="1"/>
    <col min="4" max="4" width="25.6640625" style="1" customWidth="1"/>
    <col min="5" max="5" width="14.6640625" style="1" customWidth="1"/>
    <col min="6" max="6" width="1.66796875" style="1" customWidth="1"/>
    <col min="7" max="7" width="13.6640625" style="1" customWidth="1"/>
    <col min="8" max="8" width="1.66796875" style="1" customWidth="1"/>
    <col min="9" max="9" width="11.6640625" style="1" customWidth="1"/>
    <col min="10" max="10" width="1.66796875" style="1" customWidth="1"/>
    <col min="11" max="11" width="13.6640625" style="1" customWidth="1"/>
    <col min="12" max="256" width="9.6640625" style="1" customWidth="1"/>
  </cols>
  <sheetData>
    <row r="3" spans="1:2" ht="13.5">
      <c r="A3" s="2"/>
      <c r="B3" s="3"/>
    </row>
    <row r="4" spans="1:2" ht="13.5">
      <c r="A4" s="2"/>
      <c r="B4" s="3" t="s">
        <v>0</v>
      </c>
    </row>
    <row r="5" spans="1:2" ht="13.5">
      <c r="A5" s="2"/>
      <c r="B5" s="4" t="s">
        <v>1</v>
      </c>
    </row>
    <row r="6" spans="1:5" ht="13.5">
      <c r="A6" s="2"/>
      <c r="E6" s="2"/>
    </row>
    <row r="7" spans="1:11" ht="13.5">
      <c r="A7" s="2"/>
      <c r="E7" s="5" t="s">
        <v>44</v>
      </c>
      <c r="F7" s="6"/>
      <c r="G7" s="6"/>
      <c r="H7" s="7"/>
      <c r="I7" s="5" t="s">
        <v>51</v>
      </c>
      <c r="J7" s="8"/>
      <c r="K7" s="8"/>
    </row>
    <row r="8" spans="1:11" ht="13.5">
      <c r="A8" s="2"/>
      <c r="E8" s="9" t="s">
        <v>45</v>
      </c>
      <c r="F8" s="10"/>
      <c r="G8" s="9" t="s">
        <v>49</v>
      </c>
      <c r="H8" s="7"/>
      <c r="I8" s="9" t="s">
        <v>45</v>
      </c>
      <c r="J8" s="7"/>
      <c r="K8" s="9" t="s">
        <v>49</v>
      </c>
    </row>
    <row r="9" spans="1:11" ht="13.5">
      <c r="A9" s="2"/>
      <c r="E9" s="9" t="s">
        <v>46</v>
      </c>
      <c r="F9" s="10"/>
      <c r="G9" s="9" t="s">
        <v>46</v>
      </c>
      <c r="H9" s="7"/>
      <c r="I9" s="9" t="s">
        <v>46</v>
      </c>
      <c r="J9" s="7"/>
      <c r="K9" s="9" t="s">
        <v>46</v>
      </c>
    </row>
    <row r="10" spans="1:11" ht="13.5">
      <c r="A10" s="2"/>
      <c r="E10" s="11" t="s">
        <v>47</v>
      </c>
      <c r="G10" s="11" t="s">
        <v>50</v>
      </c>
      <c r="I10" s="11" t="s">
        <v>50</v>
      </c>
      <c r="K10" s="11" t="s">
        <v>50</v>
      </c>
    </row>
    <row r="11" spans="1:11" ht="13.5">
      <c r="A11" s="2"/>
      <c r="E11" s="11" t="s">
        <v>48</v>
      </c>
      <c r="G11" s="11" t="s">
        <v>48</v>
      </c>
      <c r="H11" s="3"/>
      <c r="I11" s="11" t="s">
        <v>48</v>
      </c>
      <c r="J11" s="3"/>
      <c r="K11" s="11" t="s">
        <v>48</v>
      </c>
    </row>
    <row r="12" spans="1:11" ht="13.5">
      <c r="A12" s="2">
        <v>1</v>
      </c>
      <c r="B12" s="1" t="s">
        <v>2</v>
      </c>
      <c r="C12" s="1" t="s">
        <v>15</v>
      </c>
      <c r="E12" s="12">
        <v>135190.75680999993</v>
      </c>
      <c r="F12" s="12"/>
      <c r="G12" s="12">
        <v>0</v>
      </c>
      <c r="H12" s="12"/>
      <c r="I12" s="12">
        <v>275192.75680999993</v>
      </c>
      <c r="J12" s="12"/>
      <c r="K12" s="12">
        <v>273786</v>
      </c>
    </row>
    <row r="13" spans="1:11" ht="13.5">
      <c r="A13" s="2"/>
      <c r="E13" s="13"/>
      <c r="F13" s="12"/>
      <c r="G13" s="13"/>
      <c r="H13" s="12"/>
      <c r="I13" s="14"/>
      <c r="J13" s="12"/>
      <c r="K13" s="13"/>
    </row>
    <row r="14" spans="1:11" ht="13.5">
      <c r="A14" s="2"/>
      <c r="B14" s="1" t="s">
        <v>3</v>
      </c>
      <c r="C14" s="15" t="s">
        <v>16</v>
      </c>
      <c r="E14" s="12">
        <v>0</v>
      </c>
      <c r="F14" s="12"/>
      <c r="G14" s="12">
        <v>0</v>
      </c>
      <c r="H14" s="12"/>
      <c r="I14" s="12">
        <v>0</v>
      </c>
      <c r="J14" s="12"/>
      <c r="K14" s="12">
        <v>0</v>
      </c>
    </row>
    <row r="15" spans="1:11" ht="13.5">
      <c r="A15" s="2"/>
      <c r="E15" s="13"/>
      <c r="F15" s="12"/>
      <c r="G15" s="13"/>
      <c r="H15" s="12"/>
      <c r="I15" s="13"/>
      <c r="J15" s="12"/>
      <c r="K15" s="13"/>
    </row>
    <row r="16" spans="1:11" ht="13.5">
      <c r="A16" s="2"/>
      <c r="B16" s="1" t="s">
        <v>4</v>
      </c>
      <c r="C16" s="15" t="s">
        <v>17</v>
      </c>
      <c r="E16" s="12">
        <v>317</v>
      </c>
      <c r="F16" s="12"/>
      <c r="G16" s="12">
        <v>0</v>
      </c>
      <c r="H16" s="12"/>
      <c r="I16" s="12">
        <v>1738</v>
      </c>
      <c r="J16" s="12"/>
      <c r="K16" s="12">
        <v>1711</v>
      </c>
    </row>
    <row r="17" spans="1:11" ht="13.5">
      <c r="A17" s="2"/>
      <c r="E17" s="13"/>
      <c r="F17" s="12"/>
      <c r="G17" s="13"/>
      <c r="H17" s="12"/>
      <c r="I17" s="13"/>
      <c r="J17" s="12"/>
      <c r="K17" s="13"/>
    </row>
    <row r="18" spans="1:11" ht="13.5">
      <c r="A18" s="2">
        <v>2</v>
      </c>
      <c r="B18" s="1" t="s">
        <v>2</v>
      </c>
      <c r="C18" s="15" t="s">
        <v>18</v>
      </c>
      <c r="E18" s="12">
        <v>8076.384459999954</v>
      </c>
      <c r="F18" s="12"/>
      <c r="G18" s="12">
        <v>0</v>
      </c>
      <c r="H18" s="12"/>
      <c r="I18" s="12">
        <v>24605.384459999954</v>
      </c>
      <c r="J18" s="12"/>
      <c r="K18" s="12">
        <v>18663</v>
      </c>
    </row>
    <row r="19" spans="1:11" ht="13.5">
      <c r="A19" s="2"/>
      <c r="C19" s="15" t="s">
        <v>19</v>
      </c>
      <c r="E19" s="12"/>
      <c r="F19" s="12"/>
      <c r="G19" s="12"/>
      <c r="H19" s="12"/>
      <c r="I19" s="12"/>
      <c r="J19" s="12"/>
      <c r="K19" s="12"/>
    </row>
    <row r="20" spans="1:11" ht="13.5">
      <c r="A20" s="2"/>
      <c r="C20" s="15" t="s">
        <v>20</v>
      </c>
      <c r="E20" s="12"/>
      <c r="F20" s="12"/>
      <c r="G20" s="12"/>
      <c r="H20" s="12"/>
      <c r="I20" s="12"/>
      <c r="J20" s="12"/>
      <c r="K20" s="12"/>
    </row>
    <row r="21" spans="1:11" ht="13.5">
      <c r="A21" s="2"/>
      <c r="C21" s="15"/>
      <c r="E21" s="12"/>
      <c r="F21" s="12"/>
      <c r="G21" s="12"/>
      <c r="H21" s="12"/>
      <c r="I21" s="12"/>
      <c r="J21" s="12"/>
      <c r="K21" s="12"/>
    </row>
    <row r="22" spans="1:11" ht="13.5">
      <c r="A22" s="2"/>
      <c r="B22" s="1" t="s">
        <v>3</v>
      </c>
      <c r="C22" s="15" t="s">
        <v>21</v>
      </c>
      <c r="E22" s="12">
        <v>-288.80702</v>
      </c>
      <c r="F22" s="12"/>
      <c r="G22" s="12">
        <v>0</v>
      </c>
      <c r="H22" s="12"/>
      <c r="I22" s="12">
        <v>-1203.80702</v>
      </c>
      <c r="J22" s="12"/>
      <c r="K22" s="12">
        <v>-1679</v>
      </c>
    </row>
    <row r="23" spans="1:11" ht="13.5">
      <c r="A23" s="2"/>
      <c r="C23" s="15"/>
      <c r="E23" s="12"/>
      <c r="F23" s="12"/>
      <c r="G23" s="12"/>
      <c r="H23" s="12"/>
      <c r="I23" s="12"/>
      <c r="J23" s="12"/>
      <c r="K23" s="12"/>
    </row>
    <row r="24" spans="1:11" ht="13.5">
      <c r="A24" s="2"/>
      <c r="B24" s="1" t="s">
        <v>4</v>
      </c>
      <c r="C24" s="15" t="s">
        <v>22</v>
      </c>
      <c r="E24" s="12">
        <v>-110.08270000000039</v>
      </c>
      <c r="F24" s="12"/>
      <c r="G24" s="12">
        <v>0</v>
      </c>
      <c r="H24" s="12"/>
      <c r="I24" s="12">
        <v>-2386.0827</v>
      </c>
      <c r="J24" s="12"/>
      <c r="K24" s="12">
        <v>-2154</v>
      </c>
    </row>
    <row r="25" spans="1:11" ht="13.5">
      <c r="A25" s="2"/>
      <c r="E25" s="12"/>
      <c r="F25" s="12"/>
      <c r="G25" s="12"/>
      <c r="H25" s="12"/>
      <c r="I25" s="12"/>
      <c r="J25" s="12"/>
      <c r="K25" s="12"/>
    </row>
    <row r="26" spans="1:11" ht="13.5">
      <c r="A26" s="2"/>
      <c r="B26" s="1" t="s">
        <v>5</v>
      </c>
      <c r="C26" s="1" t="s">
        <v>23</v>
      </c>
      <c r="E26" s="12">
        <v>0</v>
      </c>
      <c r="F26" s="12"/>
      <c r="G26" s="12"/>
      <c r="H26" s="12"/>
      <c r="I26" s="12">
        <v>0</v>
      </c>
      <c r="J26" s="12"/>
      <c r="K26" s="12">
        <v>0</v>
      </c>
    </row>
    <row r="27" spans="1:11" ht="13.5">
      <c r="A27" s="2"/>
      <c r="E27" s="12"/>
      <c r="F27" s="12"/>
      <c r="G27" s="12"/>
      <c r="H27" s="12"/>
      <c r="I27" s="12"/>
      <c r="J27" s="12"/>
      <c r="K27" s="12"/>
    </row>
    <row r="28" spans="1:11" ht="13.5">
      <c r="A28" s="2"/>
      <c r="B28" s="1" t="s">
        <v>6</v>
      </c>
      <c r="C28" s="15" t="s">
        <v>24</v>
      </c>
      <c r="E28" s="16">
        <f>SUM(E18:E26)</f>
        <v>7677.494739999954</v>
      </c>
      <c r="F28" s="12"/>
      <c r="G28" s="16">
        <f>SUM(G18:G26)</f>
        <v>0</v>
      </c>
      <c r="H28" s="12"/>
      <c r="I28" s="16">
        <f>SUM(I18:I26)</f>
        <v>21015.494739999955</v>
      </c>
      <c r="J28" s="12"/>
      <c r="K28" s="16">
        <f>SUM(K18:K26)</f>
        <v>14830</v>
      </c>
    </row>
    <row r="29" spans="1:11" ht="13.5">
      <c r="A29" s="2"/>
      <c r="C29" s="15" t="s">
        <v>19</v>
      </c>
      <c r="E29" s="12"/>
      <c r="F29" s="12"/>
      <c r="G29" s="12"/>
      <c r="H29" s="12"/>
      <c r="I29" s="12"/>
      <c r="J29" s="12"/>
      <c r="K29" s="12"/>
    </row>
    <row r="30" spans="1:11" ht="13.5">
      <c r="A30" s="2"/>
      <c r="C30" s="15" t="s">
        <v>20</v>
      </c>
      <c r="E30" s="12"/>
      <c r="F30" s="12"/>
      <c r="G30" s="12"/>
      <c r="H30" s="12"/>
      <c r="I30" s="12"/>
      <c r="J30" s="12"/>
      <c r="K30" s="12"/>
    </row>
    <row r="31" spans="1:11" ht="13.5">
      <c r="A31" s="2"/>
      <c r="C31" s="15"/>
      <c r="E31" s="12"/>
      <c r="F31" s="12"/>
      <c r="G31" s="12"/>
      <c r="H31" s="12"/>
      <c r="I31" s="12"/>
      <c r="J31" s="12"/>
      <c r="K31" s="12"/>
    </row>
    <row r="32" spans="1:11" ht="13.5">
      <c r="A32" s="2"/>
      <c r="B32" s="1" t="s">
        <v>7</v>
      </c>
      <c r="C32" s="1" t="s">
        <v>25</v>
      </c>
      <c r="E32" s="12">
        <v>301.12</v>
      </c>
      <c r="F32" s="12"/>
      <c r="G32" s="12">
        <v>0</v>
      </c>
      <c r="H32" s="12"/>
      <c r="I32" s="12">
        <v>301.12</v>
      </c>
      <c r="J32" s="12"/>
      <c r="K32" s="12">
        <v>-16</v>
      </c>
    </row>
    <row r="33" spans="1:11" ht="13.5">
      <c r="A33" s="2"/>
      <c r="E33" s="12"/>
      <c r="F33" s="12"/>
      <c r="G33" s="12"/>
      <c r="H33" s="12"/>
      <c r="I33" s="12"/>
      <c r="J33" s="12"/>
      <c r="K33" s="12"/>
    </row>
    <row r="34" spans="1:11" ht="13.5">
      <c r="A34" s="2"/>
      <c r="B34" s="1" t="s">
        <v>8</v>
      </c>
      <c r="C34" s="15" t="s">
        <v>26</v>
      </c>
      <c r="E34" s="16">
        <f>SUM(E28:E32)</f>
        <v>7978.614739999954</v>
      </c>
      <c r="F34" s="12"/>
      <c r="G34" s="16">
        <f>SUM(G28:G32)</f>
        <v>0</v>
      </c>
      <c r="H34" s="12"/>
      <c r="I34" s="16">
        <f>SUM(I28:I32)</f>
        <v>21316.614739999954</v>
      </c>
      <c r="J34" s="12"/>
      <c r="K34" s="16">
        <f>SUM(K28:K32)</f>
        <v>14814</v>
      </c>
    </row>
    <row r="35" spans="1:11" ht="13.5">
      <c r="A35" s="2"/>
      <c r="C35" s="1" t="s">
        <v>27</v>
      </c>
      <c r="E35" s="12"/>
      <c r="F35" s="12"/>
      <c r="G35" s="12"/>
      <c r="H35" s="12"/>
      <c r="I35" s="12"/>
      <c r="J35" s="12"/>
      <c r="K35" s="12"/>
    </row>
    <row r="36" spans="1:11" ht="13.5">
      <c r="A36" s="2"/>
      <c r="E36" s="12"/>
      <c r="F36" s="12"/>
      <c r="G36" s="12"/>
      <c r="H36" s="12"/>
      <c r="I36" s="12"/>
      <c r="J36" s="12"/>
      <c r="K36" s="12"/>
    </row>
    <row r="37" spans="1:11" ht="13.5">
      <c r="A37" s="2"/>
      <c r="B37" s="1" t="s">
        <v>9</v>
      </c>
      <c r="C37" s="1" t="s">
        <v>28</v>
      </c>
      <c r="E37" s="12">
        <v>8.971</v>
      </c>
      <c r="F37" s="12"/>
      <c r="G37" s="12"/>
      <c r="H37" s="12"/>
      <c r="I37" s="12">
        <v>8.971</v>
      </c>
      <c r="J37" s="12"/>
      <c r="K37" s="12">
        <v>-4322</v>
      </c>
    </row>
    <row r="38" spans="1:11" ht="13.5">
      <c r="A38" s="2"/>
      <c r="E38" s="12"/>
      <c r="F38" s="12"/>
      <c r="G38" s="12"/>
      <c r="H38" s="12"/>
      <c r="I38" s="12"/>
      <c r="J38" s="12"/>
      <c r="K38" s="12"/>
    </row>
    <row r="39" spans="1:11" ht="13.5">
      <c r="A39" s="2"/>
      <c r="B39" s="1" t="s">
        <v>10</v>
      </c>
      <c r="C39" s="15" t="s">
        <v>29</v>
      </c>
      <c r="E39" s="16">
        <f>SUM(E34:E37)</f>
        <v>7987.585739999953</v>
      </c>
      <c r="F39" s="12"/>
      <c r="G39" s="16">
        <f>SUM(G34:G37)</f>
        <v>0</v>
      </c>
      <c r="H39" s="12"/>
      <c r="I39" s="16">
        <f>SUM(I34:I37)</f>
        <v>21325.585739999955</v>
      </c>
      <c r="J39" s="12"/>
      <c r="K39" s="16">
        <f>SUM(K34:K37)</f>
        <v>10492</v>
      </c>
    </row>
    <row r="40" spans="1:11" ht="13.5">
      <c r="A40" s="2"/>
      <c r="C40" s="1" t="s">
        <v>30</v>
      </c>
      <c r="E40" s="12"/>
      <c r="F40" s="12"/>
      <c r="G40" s="12"/>
      <c r="H40" s="12"/>
      <c r="I40" s="12"/>
      <c r="J40" s="12"/>
      <c r="K40" s="12"/>
    </row>
    <row r="41" spans="1:11" ht="13.5">
      <c r="A41" s="2"/>
      <c r="E41" s="12"/>
      <c r="F41" s="12"/>
      <c r="G41" s="12"/>
      <c r="H41" s="12"/>
      <c r="I41" s="12"/>
      <c r="J41" s="12"/>
      <c r="K41" s="12"/>
    </row>
    <row r="42" spans="1:11" ht="13.5">
      <c r="A42" s="2"/>
      <c r="B42" s="1" t="s">
        <v>11</v>
      </c>
      <c r="C42" s="15" t="s">
        <v>31</v>
      </c>
      <c r="E42" s="12">
        <v>-8.184</v>
      </c>
      <c r="F42" s="12"/>
      <c r="G42" s="12">
        <v>0</v>
      </c>
      <c r="H42" s="12"/>
      <c r="I42" s="12">
        <v>-8.184</v>
      </c>
      <c r="J42" s="12"/>
      <c r="K42" s="12">
        <v>0</v>
      </c>
    </row>
    <row r="43" spans="1:11" ht="13.5">
      <c r="A43" s="2"/>
      <c r="E43" s="12"/>
      <c r="F43" s="12"/>
      <c r="G43" s="12"/>
      <c r="H43" s="12"/>
      <c r="I43" s="12"/>
      <c r="J43" s="12"/>
      <c r="K43" s="12"/>
    </row>
    <row r="44" spans="1:11" ht="13.5">
      <c r="A44" s="2"/>
      <c r="B44" s="1" t="s">
        <v>12</v>
      </c>
      <c r="C44" s="15" t="s">
        <v>32</v>
      </c>
      <c r="E44" s="16">
        <f>SUM(E39:E43)</f>
        <v>7979.401739999953</v>
      </c>
      <c r="F44" s="12"/>
      <c r="G44" s="16">
        <f>SUM(G39:G43)</f>
        <v>0</v>
      </c>
      <c r="H44" s="12"/>
      <c r="I44" s="16">
        <f>SUM(I39:I43)</f>
        <v>21317.401739999954</v>
      </c>
      <c r="J44" s="12"/>
      <c r="K44" s="16">
        <f>SUM(K39:K43)</f>
        <v>10492</v>
      </c>
    </row>
    <row r="45" spans="1:11" ht="13.5">
      <c r="A45" s="2"/>
      <c r="C45" s="15" t="s">
        <v>33</v>
      </c>
      <c r="E45" s="12"/>
      <c r="F45" s="12"/>
      <c r="G45" s="12"/>
      <c r="H45" s="12"/>
      <c r="I45" s="12"/>
      <c r="J45" s="12"/>
      <c r="K45" s="12"/>
    </row>
    <row r="46" spans="1:11" ht="13.5">
      <c r="A46" s="2"/>
      <c r="C46" s="15"/>
      <c r="E46" s="12"/>
      <c r="F46" s="12"/>
      <c r="G46" s="12"/>
      <c r="H46" s="12"/>
      <c r="I46" s="12"/>
      <c r="J46" s="12"/>
      <c r="K46" s="12"/>
    </row>
    <row r="47" spans="1:12" ht="13.5">
      <c r="A47" s="2"/>
      <c r="E47" s="17"/>
      <c r="F47" s="18"/>
      <c r="G47" s="17"/>
      <c r="H47" s="18"/>
      <c r="I47" s="17"/>
      <c r="J47" s="18"/>
      <c r="K47" s="17"/>
      <c r="L47" s="19"/>
    </row>
    <row r="48" spans="1:12" ht="13.5">
      <c r="A48" s="2"/>
      <c r="B48" s="1" t="s">
        <v>13</v>
      </c>
      <c r="C48" s="15" t="s">
        <v>34</v>
      </c>
      <c r="E48" s="20">
        <v>0</v>
      </c>
      <c r="F48" s="18"/>
      <c r="G48" s="20">
        <v>0</v>
      </c>
      <c r="H48" s="18"/>
      <c r="I48" s="20">
        <v>0</v>
      </c>
      <c r="J48" s="18"/>
      <c r="K48" s="20">
        <v>0</v>
      </c>
      <c r="L48" s="19"/>
    </row>
    <row r="49" spans="1:12" ht="13.5">
      <c r="A49" s="2"/>
      <c r="C49" s="15" t="s">
        <v>35</v>
      </c>
      <c r="E49" s="20">
        <v>0</v>
      </c>
      <c r="F49" s="18"/>
      <c r="G49" s="20">
        <v>0</v>
      </c>
      <c r="H49" s="18"/>
      <c r="I49" s="20">
        <v>0</v>
      </c>
      <c r="J49" s="18"/>
      <c r="K49" s="20">
        <v>0</v>
      </c>
      <c r="L49" s="19"/>
    </row>
    <row r="50" spans="1:12" ht="13.5">
      <c r="A50" s="2"/>
      <c r="C50" s="15"/>
      <c r="E50" s="20"/>
      <c r="F50" s="18"/>
      <c r="G50" s="20"/>
      <c r="H50" s="18"/>
      <c r="I50" s="20"/>
      <c r="J50" s="18"/>
      <c r="K50" s="20"/>
      <c r="L50" s="19"/>
    </row>
    <row r="51" spans="1:12" ht="13.5">
      <c r="A51" s="2"/>
      <c r="C51" s="21" t="s">
        <v>36</v>
      </c>
      <c r="E51" s="17">
        <v>0</v>
      </c>
      <c r="F51" s="18"/>
      <c r="G51" s="17">
        <v>0</v>
      </c>
      <c r="H51" s="18"/>
      <c r="I51" s="17">
        <v>0</v>
      </c>
      <c r="J51" s="18"/>
      <c r="K51" s="17">
        <v>0</v>
      </c>
      <c r="L51" s="19"/>
    </row>
    <row r="52" spans="1:12" ht="13.5">
      <c r="A52" s="2"/>
      <c r="C52" s="15" t="s">
        <v>37</v>
      </c>
      <c r="E52" s="20"/>
      <c r="F52" s="18"/>
      <c r="G52" s="20"/>
      <c r="H52" s="18"/>
      <c r="I52" s="20"/>
      <c r="J52" s="18"/>
      <c r="K52" s="20"/>
      <c r="L52" s="19"/>
    </row>
    <row r="53" spans="1:11" ht="13.5">
      <c r="A53" s="2"/>
      <c r="C53" s="15"/>
      <c r="E53" s="22"/>
      <c r="F53" s="12"/>
      <c r="G53" s="22"/>
      <c r="H53" s="12"/>
      <c r="I53" s="22"/>
      <c r="J53" s="12"/>
      <c r="K53" s="22"/>
    </row>
    <row r="54" spans="1:11" ht="13.5">
      <c r="A54" s="2"/>
      <c r="B54" s="1" t="s">
        <v>14</v>
      </c>
      <c r="C54" s="21" t="s">
        <v>38</v>
      </c>
      <c r="E54" s="16">
        <f>E44+E51</f>
        <v>7979.401739999953</v>
      </c>
      <c r="F54" s="12"/>
      <c r="G54" s="16">
        <f>G44+G51</f>
        <v>0</v>
      </c>
      <c r="H54" s="12"/>
      <c r="I54" s="16">
        <f>I44+I51</f>
        <v>21317.401739999954</v>
      </c>
      <c r="J54" s="12"/>
      <c r="K54" s="16">
        <f>K44+K51</f>
        <v>10492</v>
      </c>
    </row>
    <row r="55" spans="1:11" ht="13.5">
      <c r="A55" s="2"/>
      <c r="C55" s="21" t="s">
        <v>39</v>
      </c>
      <c r="E55" s="23"/>
      <c r="F55" s="24"/>
      <c r="G55" s="23"/>
      <c r="H55" s="24"/>
      <c r="I55" s="23"/>
      <c r="J55" s="24"/>
      <c r="K55" s="23"/>
    </row>
    <row r="56" spans="1:11" ht="13.5">
      <c r="A56" s="2"/>
      <c r="E56" s="24"/>
      <c r="F56" s="24"/>
      <c r="G56" s="24"/>
      <c r="H56" s="24"/>
      <c r="I56" s="24"/>
      <c r="J56" s="24"/>
      <c r="K56" s="24"/>
    </row>
    <row r="57" spans="1:11" ht="13.5">
      <c r="A57" s="2"/>
      <c r="E57" s="24"/>
      <c r="F57" s="24"/>
      <c r="G57" s="24"/>
      <c r="H57" s="24"/>
      <c r="I57" s="24"/>
      <c r="J57" s="24"/>
      <c r="K57" s="24"/>
    </row>
    <row r="58" spans="1:11" ht="13.5">
      <c r="A58" s="2">
        <v>3</v>
      </c>
      <c r="B58" s="1" t="s">
        <v>2</v>
      </c>
      <c r="C58" s="15" t="s">
        <v>40</v>
      </c>
      <c r="E58" s="24"/>
      <c r="F58" s="24"/>
      <c r="G58" s="24"/>
      <c r="H58" s="24"/>
      <c r="I58" s="24"/>
      <c r="J58" s="24"/>
      <c r="K58" s="24"/>
    </row>
    <row r="59" spans="1:11" ht="13.5">
      <c r="A59" s="2"/>
      <c r="E59" s="24"/>
      <c r="F59" s="24"/>
      <c r="G59" s="24"/>
      <c r="H59" s="24"/>
      <c r="I59" s="24"/>
      <c r="J59" s="24"/>
      <c r="K59" s="24"/>
    </row>
    <row r="60" spans="1:11" ht="13.5">
      <c r="A60" s="2"/>
      <c r="C60" s="15" t="s">
        <v>41</v>
      </c>
      <c r="E60" s="24">
        <f>E54/27294*100</f>
        <v>29.2350030775993</v>
      </c>
      <c r="F60" s="24"/>
      <c r="G60" s="24"/>
      <c r="H60" s="24"/>
      <c r="I60" s="24">
        <f>I54/27294*100</f>
        <v>78.10288612881935</v>
      </c>
      <c r="J60" s="24"/>
      <c r="K60" s="24">
        <f>K54/20177*100</f>
        <v>51.99980175447292</v>
      </c>
    </row>
    <row r="61" spans="1:11" ht="13.5">
      <c r="A61" s="2"/>
      <c r="C61" s="15" t="s">
        <v>42</v>
      </c>
      <c r="E61" s="24"/>
      <c r="F61" s="24"/>
      <c r="G61" s="24"/>
      <c r="H61" s="24"/>
      <c r="I61" s="24"/>
      <c r="J61" s="24"/>
      <c r="K61" s="24"/>
    </row>
    <row r="62" spans="1:11" ht="13.5">
      <c r="A62" s="2"/>
      <c r="E62" s="24"/>
      <c r="F62" s="24"/>
      <c r="G62" s="24"/>
      <c r="H62" s="24"/>
      <c r="I62" s="24"/>
      <c r="J62" s="24"/>
      <c r="K62" s="24"/>
    </row>
    <row r="63" spans="1:11" ht="13.5">
      <c r="A63" s="2"/>
      <c r="C63" s="1" t="s">
        <v>43</v>
      </c>
      <c r="E63" s="24"/>
      <c r="F63" s="24"/>
      <c r="G63" s="24"/>
      <c r="H63" s="24"/>
      <c r="I63" s="24"/>
      <c r="J63" s="24"/>
      <c r="K63" s="24"/>
    </row>
    <row r="64" spans="1:11" ht="13.5">
      <c r="A64" s="2"/>
      <c r="E64" s="24"/>
      <c r="F64" s="24"/>
      <c r="G64" s="24"/>
      <c r="H64" s="24"/>
      <c r="I64" s="24"/>
      <c r="J64" s="24"/>
      <c r="K64" s="24"/>
    </row>
    <row r="65" spans="1:11" ht="13.5">
      <c r="A65" s="2"/>
      <c r="E65" s="24"/>
      <c r="F65" s="24"/>
      <c r="G65" s="24"/>
      <c r="H65" s="24"/>
      <c r="I65" s="24"/>
      <c r="J65" s="24"/>
      <c r="K65" s="24"/>
    </row>
    <row r="66" spans="1:11" ht="13.5">
      <c r="A66" s="2"/>
      <c r="E66" s="24"/>
      <c r="F66" s="24"/>
      <c r="G66" s="24"/>
      <c r="H66" s="24"/>
      <c r="I66" s="24"/>
      <c r="J66" s="24"/>
      <c r="K66" s="24"/>
    </row>
    <row r="67" spans="1:11" ht="13.5">
      <c r="A67" s="2"/>
      <c r="E67" s="24"/>
      <c r="F67" s="24"/>
      <c r="G67" s="24"/>
      <c r="H67" s="24"/>
      <c r="I67" s="24"/>
      <c r="J67" s="24"/>
      <c r="K67" s="24"/>
    </row>
    <row r="68" spans="1:11" ht="13.5">
      <c r="A68" s="2"/>
      <c r="E68" s="24"/>
      <c r="F68" s="24"/>
      <c r="G68" s="24"/>
      <c r="H68" s="24"/>
      <c r="I68" s="24"/>
      <c r="J68" s="24"/>
      <c r="K68" s="24"/>
    </row>
    <row r="69" spans="1:11" ht="13.5">
      <c r="A69" s="2"/>
      <c r="E69" s="24"/>
      <c r="F69" s="24"/>
      <c r="G69" s="24"/>
      <c r="H69" s="24"/>
      <c r="I69" s="24"/>
      <c r="J69" s="24"/>
      <c r="K69" s="24"/>
    </row>
    <row r="70" spans="1:11" ht="13.5">
      <c r="A70" s="2"/>
      <c r="E70" s="24"/>
      <c r="F70" s="24"/>
      <c r="G70" s="24"/>
      <c r="H70" s="24"/>
      <c r="I70" s="24"/>
      <c r="J70" s="24"/>
      <c r="K70" s="24"/>
    </row>
    <row r="71" spans="1:11" ht="13.5">
      <c r="A71" s="2"/>
      <c r="E71" s="24"/>
      <c r="F71" s="24"/>
      <c r="G71" s="24"/>
      <c r="H71" s="24"/>
      <c r="I71" s="24"/>
      <c r="J71" s="24"/>
      <c r="K71" s="24"/>
    </row>
    <row r="72" spans="1:11" ht="13.5">
      <c r="A72" s="2"/>
      <c r="E72" s="24"/>
      <c r="F72" s="24"/>
      <c r="G72" s="24"/>
      <c r="H72" s="24"/>
      <c r="I72" s="24"/>
      <c r="J72" s="24"/>
      <c r="K72" s="24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3"/>
  <sheetViews>
    <sheetView tabSelected="1" showOutlineSymbols="0" defaultGridColor="0" zoomScale="87" zoomScaleNormal="87" colorId="22" workbookViewId="0" topLeftCell="A67">
      <pane topLeftCell="A67" activePane="topLeft" state="split"/>
      <selection pane="topLeft" activeCell="B77" sqref="B77"/>
    </sheetView>
  </sheetViews>
  <sheetFormatPr defaultColWidth="8.88671875" defaultRowHeight="15"/>
  <cols>
    <col min="1" max="1" width="4.6640625" style="26" customWidth="1"/>
    <col min="2" max="2" width="32.6640625" style="25" customWidth="1"/>
    <col min="3" max="3" width="7.6640625" style="25" customWidth="1"/>
    <col min="4" max="4" width="13.6640625" style="25" customWidth="1"/>
    <col min="5" max="5" width="3.6640625" style="25" customWidth="1"/>
    <col min="6" max="6" width="13.6640625" style="25" customWidth="1"/>
    <col min="7" max="256" width="9.6640625" style="25" customWidth="1"/>
  </cols>
  <sheetData>
    <row r="2" ht="13.5">
      <c r="B2" s="27" t="s">
        <v>0</v>
      </c>
    </row>
    <row r="3" ht="13.5">
      <c r="B3" s="28" t="s">
        <v>52</v>
      </c>
    </row>
    <row r="5" spans="4:6" ht="13.5">
      <c r="D5" s="29" t="s">
        <v>101</v>
      </c>
      <c r="E5" s="27"/>
      <c r="F5" s="29" t="s">
        <v>104</v>
      </c>
    </row>
    <row r="6" spans="3:6" ht="13.5">
      <c r="C6" s="27"/>
      <c r="D6" s="29" t="s">
        <v>102</v>
      </c>
      <c r="E6" s="29"/>
      <c r="F6" s="29" t="s">
        <v>105</v>
      </c>
    </row>
    <row r="7" spans="3:6" ht="13.5">
      <c r="C7" s="27"/>
      <c r="D7" s="29" t="s">
        <v>103</v>
      </c>
      <c r="E7" s="29"/>
      <c r="F7" s="29" t="s">
        <v>106</v>
      </c>
    </row>
    <row r="8" spans="3:6" ht="13.5">
      <c r="C8" s="27"/>
      <c r="D8" s="29"/>
      <c r="E8" s="29"/>
      <c r="F8" s="29" t="s">
        <v>107</v>
      </c>
    </row>
    <row r="9" spans="3:6" ht="13.5">
      <c r="C9" s="29"/>
      <c r="D9" s="29" t="s">
        <v>47</v>
      </c>
      <c r="E9" s="27"/>
      <c r="F9" s="29" t="s">
        <v>50</v>
      </c>
    </row>
    <row r="10" spans="4:6" ht="13.5">
      <c r="D10" s="29" t="s">
        <v>48</v>
      </c>
      <c r="F10" s="29" t="s">
        <v>48</v>
      </c>
    </row>
    <row r="11" spans="1:6" ht="13.5">
      <c r="A11" s="26">
        <v>1</v>
      </c>
      <c r="B11" s="27" t="s">
        <v>53</v>
      </c>
      <c r="D11" s="30">
        <v>12258.14077</v>
      </c>
      <c r="E11" s="30"/>
      <c r="F11" s="30">
        <v>15054</v>
      </c>
    </row>
    <row r="12" spans="2:6" ht="13.5">
      <c r="B12" s="27"/>
      <c r="D12" s="30"/>
      <c r="E12" s="30"/>
      <c r="F12" s="30"/>
    </row>
    <row r="13" spans="1:6" ht="13.5">
      <c r="A13" s="26">
        <v>2</v>
      </c>
      <c r="B13" s="27" t="s">
        <v>54</v>
      </c>
      <c r="D13" s="30"/>
      <c r="E13" s="30"/>
      <c r="F13" s="30"/>
    </row>
    <row r="14" spans="2:7" ht="13.5">
      <c r="B14" s="31" t="s">
        <v>55</v>
      </c>
      <c r="D14" s="32">
        <v>110</v>
      </c>
      <c r="E14" s="33"/>
      <c r="F14" s="32">
        <v>172</v>
      </c>
      <c r="G14" s="34"/>
    </row>
    <row r="15" spans="2:7" ht="13.5">
      <c r="B15" s="35" t="s">
        <v>56</v>
      </c>
      <c r="D15" s="36">
        <v>285.206</v>
      </c>
      <c r="E15" s="33"/>
      <c r="F15" s="36">
        <v>-17</v>
      </c>
      <c r="G15" s="34"/>
    </row>
    <row r="16" spans="2:7" ht="13.5">
      <c r="B16" s="35"/>
      <c r="D16" s="32">
        <f>SUM(D14:D15)</f>
        <v>395.206</v>
      </c>
      <c r="E16" s="33"/>
      <c r="F16" s="32">
        <f>SUM(F14:F15)</f>
        <v>155</v>
      </c>
      <c r="G16" s="34"/>
    </row>
    <row r="17" spans="2:7" ht="13.5">
      <c r="B17" s="35" t="s">
        <v>57</v>
      </c>
      <c r="D17" s="36">
        <v>-773.42252</v>
      </c>
      <c r="E17" s="33"/>
      <c r="F17" s="36">
        <v>-16</v>
      </c>
      <c r="G17" s="34"/>
    </row>
    <row r="18" spans="2:7" ht="13.5">
      <c r="B18" s="27" t="s">
        <v>58</v>
      </c>
      <c r="D18" s="32">
        <f>SUM(D16:D17)</f>
        <v>-378.21651999999995</v>
      </c>
      <c r="E18" s="33"/>
      <c r="F18" s="37">
        <f>SUM(F16:F17)</f>
        <v>139</v>
      </c>
      <c r="G18" s="34"/>
    </row>
    <row r="19" spans="2:6" ht="13.5">
      <c r="B19" s="27"/>
      <c r="D19" s="38"/>
      <c r="E19" s="30"/>
      <c r="F19" s="38"/>
    </row>
    <row r="20" spans="1:6" ht="13.5">
      <c r="A20" s="26">
        <v>3</v>
      </c>
      <c r="B20" s="27" t="s">
        <v>59</v>
      </c>
      <c r="D20" s="30"/>
      <c r="E20" s="30"/>
      <c r="F20" s="30"/>
    </row>
    <row r="21" spans="2:7" ht="13.5">
      <c r="B21" s="31" t="s">
        <v>60</v>
      </c>
      <c r="D21" s="32">
        <v>16828.539780000003</v>
      </c>
      <c r="E21" s="33"/>
      <c r="F21" s="32">
        <v>16829</v>
      </c>
      <c r="G21" s="34"/>
    </row>
    <row r="22" spans="2:7" ht="13.5">
      <c r="B22" s="35" t="s">
        <v>61</v>
      </c>
      <c r="D22" s="36">
        <v>82.5</v>
      </c>
      <c r="E22" s="33"/>
      <c r="F22" s="36">
        <v>353</v>
      </c>
      <c r="G22" s="34"/>
    </row>
    <row r="23" spans="2:7" ht="13.5">
      <c r="B23" s="35" t="s">
        <v>62</v>
      </c>
      <c r="D23" s="36">
        <v>1324.79522</v>
      </c>
      <c r="E23" s="33"/>
      <c r="F23" s="36">
        <v>0</v>
      </c>
      <c r="G23" s="34"/>
    </row>
    <row r="24" spans="2:7" ht="13.5">
      <c r="B24" s="27"/>
      <c r="D24" s="39">
        <f>SUM(D21:D23)</f>
        <v>18235.835000000003</v>
      </c>
      <c r="E24" s="33"/>
      <c r="F24" s="39">
        <f>SUM(F21:F23)</f>
        <v>17182</v>
      </c>
      <c r="G24" s="34"/>
    </row>
    <row r="25" spans="2:6" ht="13.5">
      <c r="B25" s="27"/>
      <c r="D25" s="38"/>
      <c r="E25" s="30"/>
      <c r="F25" s="38"/>
    </row>
    <row r="26" spans="1:2" ht="13.5">
      <c r="A26" s="26">
        <v>4</v>
      </c>
      <c r="B26" s="27" t="s">
        <v>63</v>
      </c>
    </row>
    <row r="27" spans="2:7" ht="13.5">
      <c r="B27" s="35" t="s">
        <v>64</v>
      </c>
      <c r="D27" s="32">
        <v>787.5</v>
      </c>
      <c r="E27" s="33"/>
      <c r="F27" s="32">
        <v>0</v>
      </c>
      <c r="G27" s="34"/>
    </row>
    <row r="28" spans="2:7" ht="13.5">
      <c r="B28" s="35" t="s">
        <v>65</v>
      </c>
      <c r="D28" s="36">
        <v>70.748</v>
      </c>
      <c r="E28" s="33"/>
      <c r="F28" s="36">
        <v>543</v>
      </c>
      <c r="G28" s="34"/>
    </row>
    <row r="29" spans="2:7" ht="13.5">
      <c r="B29" s="27"/>
      <c r="D29" s="32">
        <f>SUM(D27:D28)</f>
        <v>858.248</v>
      </c>
      <c r="E29" s="33"/>
      <c r="F29" s="32">
        <f>SUM(F27:F28)</f>
        <v>543</v>
      </c>
      <c r="G29" s="34"/>
    </row>
    <row r="30" spans="2:6" ht="13.5">
      <c r="B30" s="27"/>
      <c r="D30" s="38"/>
      <c r="E30" s="30"/>
      <c r="F30" s="38"/>
    </row>
    <row r="31" spans="2:6" ht="13.5">
      <c r="B31" s="28" t="s">
        <v>66</v>
      </c>
      <c r="D31" s="40">
        <f>D11+D18+D29+D24</f>
        <v>30974.007250000002</v>
      </c>
      <c r="E31" s="30"/>
      <c r="F31" s="40">
        <f>F11+F18+F29+F24</f>
        <v>32918</v>
      </c>
    </row>
    <row r="32" spans="2:6" ht="13.5">
      <c r="B32" s="27"/>
      <c r="D32" s="30"/>
      <c r="E32" s="30"/>
      <c r="F32" s="30"/>
    </row>
    <row r="33" spans="1:6" ht="13.5">
      <c r="A33" s="26">
        <v>5</v>
      </c>
      <c r="B33" s="27" t="s">
        <v>67</v>
      </c>
      <c r="D33" s="30"/>
      <c r="E33" s="30"/>
      <c r="F33" s="30"/>
    </row>
    <row r="34" spans="2:7" ht="13.5">
      <c r="B34" s="35" t="s">
        <v>68</v>
      </c>
      <c r="D34" s="32">
        <v>3154.0426799999996</v>
      </c>
      <c r="E34" s="33"/>
      <c r="F34" s="32">
        <v>3609</v>
      </c>
      <c r="G34" s="34"/>
    </row>
    <row r="35" spans="2:7" ht="13.5">
      <c r="B35" s="35" t="s">
        <v>69</v>
      </c>
      <c r="D35" s="36">
        <v>5077.13165</v>
      </c>
      <c r="E35" s="33"/>
      <c r="F35" s="36">
        <v>5776</v>
      </c>
      <c r="G35" s="34"/>
    </row>
    <row r="36" spans="2:7" ht="13.5">
      <c r="B36" s="35" t="s">
        <v>70</v>
      </c>
      <c r="D36" s="36">
        <v>47525.34515</v>
      </c>
      <c r="E36" s="33"/>
      <c r="F36" s="36">
        <v>51720</v>
      </c>
      <c r="G36" s="34"/>
    </row>
    <row r="37" spans="2:7" ht="13.5">
      <c r="B37" s="31" t="s">
        <v>71</v>
      </c>
      <c r="D37" s="36">
        <v>3964.735169999999</v>
      </c>
      <c r="E37" s="33"/>
      <c r="F37" s="36">
        <v>2375</v>
      </c>
      <c r="G37" s="34"/>
    </row>
    <row r="38" spans="2:7" ht="13.5">
      <c r="B38" s="35" t="s">
        <v>72</v>
      </c>
      <c r="D38" s="36">
        <v>0.02</v>
      </c>
      <c r="E38" s="33"/>
      <c r="F38" s="36">
        <v>0</v>
      </c>
      <c r="G38" s="34"/>
    </row>
    <row r="39" spans="2:7" ht="13.5">
      <c r="B39" s="31" t="s">
        <v>73</v>
      </c>
      <c r="D39" s="36">
        <v>262.45376</v>
      </c>
      <c r="E39" s="33"/>
      <c r="F39" s="36">
        <v>0</v>
      </c>
      <c r="G39" s="34"/>
    </row>
    <row r="40" spans="2:7" ht="13.5">
      <c r="B40" s="35" t="s">
        <v>74</v>
      </c>
      <c r="D40" s="36">
        <v>46890.13566</v>
      </c>
      <c r="E40" s="33"/>
      <c r="F40" s="36">
        <v>42660</v>
      </c>
      <c r="G40" s="34"/>
    </row>
    <row r="41" spans="2:7" ht="13.5">
      <c r="B41" s="35" t="s">
        <v>75</v>
      </c>
      <c r="D41" s="36">
        <v>16654.94068</v>
      </c>
      <c r="E41" s="33"/>
      <c r="F41" s="36">
        <v>1909</v>
      </c>
      <c r="G41" s="34"/>
    </row>
    <row r="42" spans="2:7" ht="13.5">
      <c r="B42" s="35"/>
      <c r="D42" s="36"/>
      <c r="E42" s="33"/>
      <c r="F42" s="36"/>
      <c r="G42" s="34"/>
    </row>
    <row r="43" spans="2:7" ht="13.5">
      <c r="B43" s="35" t="s">
        <v>76</v>
      </c>
      <c r="D43" s="32">
        <f>SUM(D34:D41)</f>
        <v>123528.80475</v>
      </c>
      <c r="E43" s="33"/>
      <c r="F43" s="32">
        <f>SUM(F34:F41)</f>
        <v>108049</v>
      </c>
      <c r="G43" s="34"/>
    </row>
    <row r="44" spans="2:7" ht="13.5">
      <c r="B44" s="35"/>
      <c r="D44" s="39"/>
      <c r="E44" s="33"/>
      <c r="F44" s="39"/>
      <c r="G44" s="34"/>
    </row>
    <row r="45" spans="1:7" ht="13.5">
      <c r="A45" s="26">
        <v>6</v>
      </c>
      <c r="B45" s="27" t="s">
        <v>77</v>
      </c>
      <c r="D45" s="36"/>
      <c r="E45" s="33"/>
      <c r="F45" s="36"/>
      <c r="G45" s="34"/>
    </row>
    <row r="46" spans="2:7" ht="13.5">
      <c r="B46" s="35" t="s">
        <v>78</v>
      </c>
      <c r="D46" s="36">
        <v>47992.29362</v>
      </c>
      <c r="E46" s="33"/>
      <c r="F46" s="36">
        <v>68782</v>
      </c>
      <c r="G46" s="34"/>
    </row>
    <row r="47" spans="2:7" ht="13.5">
      <c r="B47" s="31" t="s">
        <v>79</v>
      </c>
      <c r="D47" s="36">
        <v>25959.98902</v>
      </c>
      <c r="E47" s="33"/>
      <c r="F47" s="36">
        <v>3268</v>
      </c>
      <c r="G47" s="34"/>
    </row>
    <row r="48" spans="2:7" ht="13.5">
      <c r="B48" s="35" t="s">
        <v>80</v>
      </c>
      <c r="D48" s="36">
        <v>12632.70912</v>
      </c>
      <c r="E48" s="33"/>
      <c r="F48" s="36">
        <v>6331</v>
      </c>
      <c r="G48" s="34"/>
    </row>
    <row r="49" spans="2:7" ht="13.5">
      <c r="B49" s="31" t="s">
        <v>81</v>
      </c>
      <c r="D49" s="36">
        <v>39.3086</v>
      </c>
      <c r="E49" s="33"/>
      <c r="F49" s="36">
        <v>165</v>
      </c>
      <c r="G49" s="34"/>
    </row>
    <row r="50" spans="2:7" ht="13.5">
      <c r="B50" s="35" t="s">
        <v>82</v>
      </c>
      <c r="D50" s="36">
        <v>4308.44892</v>
      </c>
      <c r="E50" s="33"/>
      <c r="F50" s="36">
        <v>7383</v>
      </c>
      <c r="G50" s="34"/>
    </row>
    <row r="51" spans="2:7" ht="13.5">
      <c r="B51" s="31" t="s">
        <v>83</v>
      </c>
      <c r="D51" s="36">
        <v>1401.14256</v>
      </c>
      <c r="E51" s="33"/>
      <c r="F51" s="36">
        <v>1760</v>
      </c>
      <c r="G51" s="34"/>
    </row>
    <row r="52" spans="2:7" ht="13.5">
      <c r="B52" s="35" t="s">
        <v>28</v>
      </c>
      <c r="D52" s="36">
        <v>4.50093</v>
      </c>
      <c r="E52" s="33"/>
      <c r="F52" s="36">
        <v>6665</v>
      </c>
      <c r="G52" s="34"/>
    </row>
    <row r="53" spans="2:7" ht="13.5">
      <c r="B53" s="35" t="s">
        <v>84</v>
      </c>
      <c r="D53" s="36">
        <v>2160</v>
      </c>
      <c r="E53" s="33"/>
      <c r="F53" s="36">
        <v>9000</v>
      </c>
      <c r="G53" s="34"/>
    </row>
    <row r="54" spans="2:7" ht="13.5">
      <c r="B54" s="35"/>
      <c r="D54" s="32"/>
      <c r="E54" s="33"/>
      <c r="F54" s="32"/>
      <c r="G54" s="34"/>
    </row>
    <row r="55" spans="2:7" ht="13.5">
      <c r="B55" s="35" t="s">
        <v>85</v>
      </c>
      <c r="D55" s="36">
        <f>SUM(D46:D53)</f>
        <v>94498.39276999999</v>
      </c>
      <c r="E55" s="33"/>
      <c r="F55" s="36">
        <f>SUM(F46:F53)</f>
        <v>103354</v>
      </c>
      <c r="G55" s="34"/>
    </row>
    <row r="56" spans="2:7" ht="13.5">
      <c r="B56" s="35"/>
      <c r="D56" s="36"/>
      <c r="E56" s="33"/>
      <c r="F56" s="36"/>
      <c r="G56" s="34"/>
    </row>
    <row r="57" spans="1:7" ht="13.5">
      <c r="A57" s="26">
        <v>7</v>
      </c>
      <c r="B57" s="27" t="s">
        <v>86</v>
      </c>
      <c r="D57" s="32">
        <f>D43-D55</f>
        <v>29030.411980000004</v>
      </c>
      <c r="E57" s="33"/>
      <c r="F57" s="32">
        <f>F43-F55</f>
        <v>4695</v>
      </c>
      <c r="G57" s="34"/>
    </row>
    <row r="58" spans="2:6" ht="13.5">
      <c r="B58" s="27"/>
      <c r="D58" s="38"/>
      <c r="E58" s="30"/>
      <c r="F58" s="38"/>
    </row>
    <row r="59" ht="13.5">
      <c r="B59" s="27"/>
    </row>
    <row r="60" spans="2:6" ht="13.5">
      <c r="B60" s="27"/>
      <c r="D60" s="30"/>
      <c r="E60" s="30"/>
      <c r="F60" s="30"/>
    </row>
    <row r="61" spans="2:6" ht="13.5">
      <c r="B61" s="27" t="s">
        <v>58</v>
      </c>
      <c r="D61" s="40">
        <f>D31+D57</f>
        <v>60004.41923000001</v>
      </c>
      <c r="E61" s="30"/>
      <c r="F61" s="40">
        <f>F31+F57</f>
        <v>37613</v>
      </c>
    </row>
    <row r="62" spans="2:6" ht="13.5">
      <c r="B62" s="27"/>
      <c r="D62" s="41"/>
      <c r="E62" s="30"/>
      <c r="F62" s="41"/>
    </row>
    <row r="63" spans="2:6" ht="13.5">
      <c r="B63" s="28" t="s">
        <v>87</v>
      </c>
      <c r="D63" s="30"/>
      <c r="E63" s="30"/>
      <c r="F63" s="30"/>
    </row>
    <row r="64" spans="1:6" ht="13.5">
      <c r="A64" s="26">
        <v>8</v>
      </c>
      <c r="B64" s="27" t="s">
        <v>88</v>
      </c>
      <c r="D64" s="30"/>
      <c r="E64" s="30"/>
      <c r="F64" s="30"/>
    </row>
    <row r="65" spans="2:7" ht="13.5">
      <c r="B65" s="35" t="s">
        <v>89</v>
      </c>
      <c r="D65" s="32">
        <v>30000</v>
      </c>
      <c r="E65" s="33"/>
      <c r="F65" s="32">
        <v>20178</v>
      </c>
      <c r="G65" s="34"/>
    </row>
    <row r="66" spans="2:7" ht="13.5">
      <c r="B66" s="35" t="s">
        <v>90</v>
      </c>
      <c r="D66" s="36">
        <v>4688.74818</v>
      </c>
      <c r="E66" s="33"/>
      <c r="F66" s="36">
        <v>0</v>
      </c>
      <c r="G66" s="34"/>
    </row>
    <row r="67" spans="2:7" ht="13.5">
      <c r="B67" s="35" t="s">
        <v>91</v>
      </c>
      <c r="D67" s="36">
        <v>-0.00047999999998137353</v>
      </c>
      <c r="E67" s="33"/>
      <c r="F67" s="36">
        <v>0</v>
      </c>
      <c r="G67" s="34"/>
    </row>
    <row r="68" spans="2:7" ht="13.5">
      <c r="B68" s="31" t="s">
        <v>92</v>
      </c>
      <c r="D68" s="36">
        <v>1680.865</v>
      </c>
      <c r="E68" s="33"/>
      <c r="F68" s="36">
        <v>10391</v>
      </c>
      <c r="G68" s="34"/>
    </row>
    <row r="69" spans="2:7" ht="13.5">
      <c r="B69" s="35" t="s">
        <v>93</v>
      </c>
      <c r="D69" s="36">
        <v>20649.707130000003</v>
      </c>
      <c r="E69" s="33"/>
      <c r="F69" s="36">
        <v>1492</v>
      </c>
      <c r="G69" s="34"/>
    </row>
    <row r="70" spans="2:7" ht="13.5">
      <c r="B70" s="28" t="s">
        <v>94</v>
      </c>
      <c r="D70" s="32">
        <f>SUM(D65:D69)</f>
        <v>57019.31983</v>
      </c>
      <c r="E70" s="33"/>
      <c r="F70" s="32">
        <f>SUM(F65:F69)</f>
        <v>32061</v>
      </c>
      <c r="G70" s="34"/>
    </row>
    <row r="71" spans="2:6" ht="13.5">
      <c r="B71" s="27"/>
      <c r="D71" s="38"/>
      <c r="E71" s="30"/>
      <c r="F71" s="38"/>
    </row>
    <row r="72" spans="1:6" ht="13.5">
      <c r="A72" s="26">
        <v>9</v>
      </c>
      <c r="B72" s="28" t="s">
        <v>95</v>
      </c>
      <c r="D72" s="30">
        <v>583.186</v>
      </c>
      <c r="E72" s="30"/>
      <c r="F72" s="30"/>
    </row>
    <row r="73" spans="1:6" ht="13.5">
      <c r="A73" s="26">
        <v>10</v>
      </c>
      <c r="B73" s="28" t="s">
        <v>96</v>
      </c>
      <c r="D73" s="30">
        <v>0</v>
      </c>
      <c r="E73" s="30"/>
      <c r="F73" s="30">
        <v>2583</v>
      </c>
    </row>
    <row r="74" spans="1:6" ht="13.5">
      <c r="A74" s="26">
        <v>11</v>
      </c>
      <c r="B74" s="28" t="s">
        <v>97</v>
      </c>
      <c r="D74" s="30"/>
      <c r="E74" s="30"/>
      <c r="F74" s="30"/>
    </row>
    <row r="75" spans="2:6" ht="13.5">
      <c r="B75" s="31" t="s">
        <v>98</v>
      </c>
      <c r="D75" s="30">
        <v>2097.11298</v>
      </c>
      <c r="E75" s="30"/>
      <c r="F75" s="30">
        <v>2664</v>
      </c>
    </row>
    <row r="76" spans="2:6" ht="13.5">
      <c r="B76" s="35" t="s">
        <v>99</v>
      </c>
      <c r="D76" s="30">
        <v>304.8</v>
      </c>
      <c r="E76" s="30"/>
      <c r="F76" s="30">
        <v>305</v>
      </c>
    </row>
    <row r="77" spans="2:6" ht="13.5">
      <c r="B77" s="27"/>
      <c r="D77" s="30"/>
      <c r="E77" s="30"/>
      <c r="F77" s="30"/>
    </row>
    <row r="78" spans="2:6" ht="13.5">
      <c r="B78" s="27" t="s">
        <v>58</v>
      </c>
      <c r="D78" s="40">
        <f>SUM(D70:D76)</f>
        <v>60004.41881</v>
      </c>
      <c r="E78" s="30"/>
      <c r="F78" s="40">
        <f>SUM(F70:F76)</f>
        <v>37613</v>
      </c>
    </row>
    <row r="79" spans="4:6" ht="13.5">
      <c r="D79" s="42"/>
      <c r="F79" s="42"/>
    </row>
    <row r="81" spans="1:6" ht="13.5">
      <c r="A81" s="26">
        <v>12</v>
      </c>
      <c r="B81" s="43" t="s">
        <v>100</v>
      </c>
      <c r="D81" s="30">
        <f>(D70-D29)/D65*100</f>
        <v>187.20357276666667</v>
      </c>
      <c r="F81" s="30">
        <f>(F70-F29)/F65*100</f>
        <v>156.19982158786797</v>
      </c>
    </row>
    <row r="82" spans="2:6" ht="13.5">
      <c r="B82" s="43"/>
      <c r="D82" s="30"/>
      <c r="F82" s="30"/>
    </row>
    <row r="83" ht="13.5">
      <c r="B83" s="43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