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1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<sst xmlns="http://schemas.openxmlformats.org/spreadsheetml/2006/main" count="165" uniqueCount="143">
  <si>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</si>
  <si>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</si>
  <si>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</si>
  <si>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</si>
  <si>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</si>
  <si>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</si>
  <si>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</si>
  <si>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</si>
  <si>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</si>
  <si>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</si>
  <si>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</si>
  <si>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</si>
  <si>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</si>
  <si>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</si>
  <si>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</si>
  <si>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</si>
  <si>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</si>
  <si>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</si>
  <si>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</si>
  <si>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</si>
  <si>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</si>
  <si>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</si>
  <si>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</si>
  <si>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</si>
  <si>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</si>
  <si>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</si>
  <si>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</si>
  <si>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</si>
  <si>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</si>
  <si>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</si>
  <si>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</si>
  <si>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</si>
  <si>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</si>
  <si>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</si>
  <si>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</si>
  <si>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</si>
  <si>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</si>
  <si>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</si>
  <si>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</si>
  <si>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</si>
  <si>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</si>
  <si>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</si>
  <si>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</si>
  <si>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</si>
  <si>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</si>
  <si>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</si>
  <si>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</si>
  <si>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</si>
  <si>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</si>
  <si>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</si>
  <si>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</si>
  <si>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</si>
  <si>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</si>
  <si>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</si>
  <si>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</si>
  <si>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</si>
  <si>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</si>
  <si>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</si>
  <si>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</si>
  <si>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</si>
  <si>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</si>
  <si>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</si>
  <si>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</si>
  <si>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</si>
  <si>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term loans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</si>
  <si>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</si>
  <si>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</si>
  <si>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</si>
  <si>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</si>
  <si>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</si>
  <si>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</si>
  <si>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</si>
  <si>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</si>
  <si>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</si>
  <si>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</si>
  <si>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</si>
  <si>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</si>
  <si>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</si>
  <si>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 xml:space="preserve">  Proceeds from insurance claim</t>
  </si>
  <si>
    <t>Net cash used in investing activities</t>
  </si>
  <si>
    <t xml:space="preserve">  Property, plant and equipment written off</t>
  </si>
  <si>
    <t xml:space="preserve">  Proceeds from disposal of property, plant and equipment</t>
  </si>
  <si>
    <t xml:space="preserve">  Net proceeds from short term borrowings</t>
  </si>
  <si>
    <t xml:space="preserve">  Incorporation fees</t>
  </si>
  <si>
    <t xml:space="preserve">  General allowance for bad and doubtful debts</t>
  </si>
  <si>
    <t xml:space="preserve">  Net repayment of short term borrowings</t>
  </si>
  <si>
    <t>Balance as at 01.07.2004</t>
  </si>
  <si>
    <t xml:space="preserve">  Dividend received</t>
  </si>
  <si>
    <t>New ordinary shares issued</t>
  </si>
  <si>
    <t xml:space="preserve">  Increase in amount due to Directors</t>
  </si>
  <si>
    <t>2005</t>
  </si>
  <si>
    <t xml:space="preserve">  Increase in inventories</t>
  </si>
  <si>
    <t xml:space="preserve">  Proceeds from issuance of shares</t>
  </si>
  <si>
    <t xml:space="preserve">  Proceeds from issuance of shares of subsidiary company</t>
  </si>
  <si>
    <t>Shareholders' Funds</t>
  </si>
  <si>
    <t>30/06/2005</t>
  </si>
  <si>
    <t>Foreign Exchange Reserve</t>
  </si>
  <si>
    <t xml:space="preserve">  Bad debts written off</t>
  </si>
  <si>
    <t xml:space="preserve">  Inventories loss</t>
  </si>
  <si>
    <t xml:space="preserve">  Gain on disposal of property, plant and equipment</t>
  </si>
  <si>
    <t xml:space="preserve">  Interest income</t>
  </si>
  <si>
    <t xml:space="preserve">  General allowance for doubtful debts written back</t>
  </si>
  <si>
    <t xml:space="preserve">  Repayment of hire purchase creditors</t>
  </si>
  <si>
    <t>Effect on Foreign exchange</t>
  </si>
  <si>
    <t>Foreign</t>
  </si>
  <si>
    <t>Exchange</t>
  </si>
  <si>
    <t>Reserve</t>
  </si>
  <si>
    <t xml:space="preserve">  Interest received</t>
  </si>
  <si>
    <t xml:space="preserve">  Deposit forfeited</t>
  </si>
  <si>
    <t xml:space="preserve">Exchange difference on translation of </t>
  </si>
  <si>
    <t xml:space="preserve"> overseas subsidiary</t>
  </si>
  <si>
    <t>Report for the year ended 30th June 2005)</t>
  </si>
  <si>
    <t>Annual Financial Report for the year ended 30th June 2005)</t>
  </si>
  <si>
    <t>2006</t>
  </si>
  <si>
    <t>Financial Report for the year ended 30th June 2005)</t>
  </si>
  <si>
    <t xml:space="preserve">  Increase in receivables</t>
  </si>
  <si>
    <t>Cash generated from/(used in) operations</t>
  </si>
  <si>
    <t>Net cash from/(used in) operating activities</t>
  </si>
  <si>
    <t>Net cash (used in)/from financing activities</t>
  </si>
  <si>
    <t>Net decreased in cash &amp; cash equivalents</t>
  </si>
  <si>
    <t>Balance as at 01.07.2005</t>
  </si>
  <si>
    <t>Net loss for the period</t>
  </si>
  <si>
    <t>Cost incurred pursuant to Private Placement</t>
  </si>
  <si>
    <t>FOR THE SECOND QUARTER ENDED 31 DEC 2005</t>
  </si>
  <si>
    <t>31/12/2005</t>
  </si>
  <si>
    <t>31/12/2004</t>
  </si>
  <si>
    <t>6 months ended</t>
  </si>
  <si>
    <t>6 Months Year Ended 31.12.2005</t>
  </si>
  <si>
    <t>Balance as at 31.12.2005</t>
  </si>
  <si>
    <t>6 Months Year Ended 31.12.2004</t>
  </si>
  <si>
    <t>Balance as at 31.12.2004</t>
  </si>
  <si>
    <t>Profit from Operations</t>
  </si>
  <si>
    <t>Profit before tax</t>
  </si>
  <si>
    <t>Profit after taxation</t>
  </si>
  <si>
    <t>Net profit/(loss)</t>
  </si>
  <si>
    <t>EPS/(LPS) - Basic (sen)</t>
  </si>
  <si>
    <t xml:space="preserve">                - Diluted (sen)</t>
  </si>
  <si>
    <t>Net profit for the period</t>
  </si>
  <si>
    <t>Net profit before taxation</t>
  </si>
  <si>
    <t>Operating profit before changes in working capital</t>
  </si>
  <si>
    <t xml:space="preserve">  Increase in payables</t>
  </si>
  <si>
    <t xml:space="preserve">  Taxation (paid)/refund</t>
  </si>
  <si>
    <t>Net Assets per share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</si>
</sst>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2">
      <selection activeCell="A37" sqref="A37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65</v>
      </c>
    </row>
    <row r="3" ht="15">
      <c r="A3" s="1" t="s">
        <v>123</v>
      </c>
    </row>
    <row r="5" spans="2:8" ht="15">
      <c r="B5" s="46" t="s">
        <v>38</v>
      </c>
      <c r="C5" s="46"/>
      <c r="D5" s="46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30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29</v>
      </c>
      <c r="I9" s="7"/>
    </row>
    <row r="10" spans="2:9" ht="15">
      <c r="B10" s="8" t="s">
        <v>124</v>
      </c>
      <c r="C10" s="8"/>
      <c r="D10" s="6" t="s">
        <v>125</v>
      </c>
      <c r="E10" s="7"/>
      <c r="F10" s="6" t="str">
        <f>+B10</f>
        <v>31/12/2005</v>
      </c>
      <c r="G10" s="6"/>
      <c r="H10" s="6" t="str">
        <f>+D10</f>
        <v>31/12/2004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37</v>
      </c>
      <c r="B14" s="24">
        <v>22681</v>
      </c>
      <c r="C14" s="24"/>
      <c r="D14" s="24">
        <v>19682</v>
      </c>
      <c r="E14" s="25"/>
      <c r="F14" s="24">
        <v>43277</v>
      </c>
      <c r="G14" s="24"/>
      <c r="H14" s="24">
        <v>35643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55</v>
      </c>
      <c r="B16" s="25">
        <v>-21663</v>
      </c>
      <c r="C16" s="24"/>
      <c r="D16" s="25">
        <v>-18790</v>
      </c>
      <c r="E16" s="25"/>
      <c r="F16" s="25">
        <v>-43069</v>
      </c>
      <c r="G16" s="24"/>
      <c r="H16" s="25">
        <v>-35365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39</v>
      </c>
      <c r="B18" s="24">
        <v>635</v>
      </c>
      <c r="C18" s="24"/>
      <c r="D18" s="25">
        <v>456</v>
      </c>
      <c r="E18" s="25"/>
      <c r="F18" s="25">
        <v>983</v>
      </c>
      <c r="G18" s="24"/>
      <c r="H18" s="25">
        <v>801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131</v>
      </c>
      <c r="B20" s="25">
        <f>SUM(B14:B19)</f>
        <v>1653</v>
      </c>
      <c r="C20" s="24"/>
      <c r="D20" s="25">
        <f>SUM(D14:D19)</f>
        <v>1348</v>
      </c>
      <c r="E20" s="25"/>
      <c r="F20" s="25">
        <f>SUM(F14:F19)</f>
        <v>1191</v>
      </c>
      <c r="G20" s="24"/>
      <c r="H20" s="25">
        <f>SUM(H14:H19)</f>
        <v>1079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40</v>
      </c>
      <c r="B22" s="25">
        <v>-436</v>
      </c>
      <c r="C22" s="24"/>
      <c r="D22" s="25">
        <v>-385</v>
      </c>
      <c r="E22" s="25"/>
      <c r="F22" s="25">
        <v>-865</v>
      </c>
      <c r="G22" s="24"/>
      <c r="H22" s="25">
        <v>-801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41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132</v>
      </c>
      <c r="B26" s="25">
        <f>SUM(B20:B25)</f>
        <v>1217</v>
      </c>
      <c r="C26" s="24"/>
      <c r="D26" s="25">
        <f>SUM(D20:D25)</f>
        <v>963</v>
      </c>
      <c r="E26" s="25"/>
      <c r="F26" s="25">
        <f>SUM(F20:F25)</f>
        <v>326</v>
      </c>
      <c r="G26" s="24"/>
      <c r="H26" s="24">
        <f>SUM(H20:H25)</f>
        <v>278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42</v>
      </c>
      <c r="B28" s="24">
        <v>-261</v>
      </c>
      <c r="C28" s="24"/>
      <c r="D28" s="24">
        <v>-94</v>
      </c>
      <c r="E28" s="25"/>
      <c r="F28" s="24">
        <v>-293</v>
      </c>
      <c r="G28" s="24"/>
      <c r="H28" s="24">
        <v>-65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133</v>
      </c>
      <c r="B30" s="25">
        <f>+B26+B28</f>
        <v>956</v>
      </c>
      <c r="C30" s="24"/>
      <c r="D30" s="25">
        <f>+D26+D28</f>
        <v>869</v>
      </c>
      <c r="E30" s="25"/>
      <c r="F30" s="25">
        <f>+F26+F28</f>
        <v>33</v>
      </c>
      <c r="G30" s="24"/>
      <c r="H30" s="25">
        <f>SUM(H26:H29)</f>
        <v>213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-46</v>
      </c>
      <c r="C32" s="24"/>
      <c r="D32" s="25">
        <v>-47</v>
      </c>
      <c r="E32" s="25"/>
      <c r="F32" s="25">
        <v>-82</v>
      </c>
      <c r="G32" s="24"/>
      <c r="H32" s="25">
        <v>-67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134</v>
      </c>
      <c r="B34" s="27">
        <f>SUM(B30:B33)</f>
        <v>910</v>
      </c>
      <c r="C34" s="24"/>
      <c r="D34" s="27">
        <f>SUM(D30:D33)</f>
        <v>822</v>
      </c>
      <c r="E34" s="25"/>
      <c r="F34" s="27">
        <f>SUM(F30:F33)</f>
        <v>-49</v>
      </c>
      <c r="G34" s="24"/>
      <c r="H34" s="27">
        <f>SUM(H30:H33)</f>
        <v>146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135</v>
      </c>
      <c r="B37" s="37">
        <f>+B34/40115*100</f>
        <v>2.268478125389505</v>
      </c>
      <c r="C37" s="44"/>
      <c r="D37" s="37">
        <f>+D34/40115*100</f>
        <v>2.049108812165026</v>
      </c>
      <c r="E37" s="12"/>
      <c r="F37" s="37">
        <f>+F34/40115*100</f>
        <v>-0.12214882213635797</v>
      </c>
      <c r="G37" s="44"/>
      <c r="H37" s="37">
        <f>+H34/40115*100</f>
        <v>0.3639536333042503</v>
      </c>
    </row>
    <row r="38" spans="1:9" ht="20.25" customHeight="1" thickBot="1" thickTop="1">
      <c r="A38" s="2" t="s">
        <v>136</v>
      </c>
      <c r="B38" s="37">
        <v>2.07</v>
      </c>
      <c r="C38" s="45"/>
      <c r="D38" s="37">
        <v>1.87</v>
      </c>
      <c r="E38" s="11"/>
      <c r="F38" s="45">
        <v>0</v>
      </c>
      <c r="G38" s="45"/>
      <c r="H38" s="37">
        <v>0.33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0.32353618042542</v>
      </c>
    </row>
    <row r="45" ht="15" hidden="1"/>
    <row r="46" ht="15" hidden="1">
      <c r="D46" s="13">
        <f>+D20/11895</f>
        <v>0.11332492643968053</v>
      </c>
    </row>
    <row r="47" ht="15" hidden="1"/>
    <row r="48" ht="15" hidden="1">
      <c r="D48" s="13">
        <f>+D34/8565</f>
        <v>0.09597197898423818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43</v>
      </c>
    </row>
    <row r="56" ht="15">
      <c r="A56" s="2" t="s">
        <v>111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41">
      <selection activeCell="F57" sqref="F57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7" width="2.7109375" style="15" customWidth="1"/>
    <col min="8" max="8" width="12.57421875" style="15" hidden="1" customWidth="1"/>
    <col min="9" max="16384" width="9.140625" style="15" customWidth="1"/>
  </cols>
  <sheetData>
    <row r="1" ht="15.75">
      <c r="A1" s="36" t="s">
        <v>0</v>
      </c>
    </row>
    <row r="2" ht="15.75">
      <c r="A2" s="36" t="s">
        <v>44</v>
      </c>
    </row>
    <row r="3" ht="15.75">
      <c r="A3" s="36"/>
    </row>
    <row r="5" spans="4:6" ht="15.75">
      <c r="D5" s="17" t="s">
        <v>23</v>
      </c>
      <c r="F5" s="17" t="s">
        <v>26</v>
      </c>
    </row>
    <row r="6" spans="4:6" ht="15.75">
      <c r="D6" s="18" t="s">
        <v>24</v>
      </c>
      <c r="F6" s="18" t="s">
        <v>27</v>
      </c>
    </row>
    <row r="7" spans="4:6" ht="15.75">
      <c r="D7" s="18" t="str">
        <f>+'P&amp;L'!F10</f>
        <v>31/12/2005</v>
      </c>
      <c r="F7" s="18" t="s">
        <v>95</v>
      </c>
    </row>
    <row r="8" spans="4:6" ht="15.75">
      <c r="D8" s="19" t="s">
        <v>25</v>
      </c>
      <c r="F8" s="19" t="s">
        <v>25</v>
      </c>
    </row>
    <row r="10" ht="15.75">
      <c r="A10" s="15" t="s">
        <v>71</v>
      </c>
    </row>
    <row r="11" spans="2:8" ht="15.75">
      <c r="B11" s="15" t="s">
        <v>31</v>
      </c>
      <c r="D11" s="28">
        <v>32801</v>
      </c>
      <c r="E11" s="28"/>
      <c r="F11" s="28">
        <v>33598</v>
      </c>
      <c r="H11" s="43">
        <f>+D11-F11</f>
        <v>-797</v>
      </c>
    </row>
    <row r="12" spans="2:8" ht="15.75">
      <c r="B12" s="15" t="s">
        <v>72</v>
      </c>
      <c r="D12" s="28">
        <v>4</v>
      </c>
      <c r="E12" s="28"/>
      <c r="F12" s="28">
        <v>4</v>
      </c>
      <c r="H12" s="43">
        <f>+D12-F12</f>
        <v>0</v>
      </c>
    </row>
    <row r="13" spans="2:8" ht="15.75">
      <c r="B13" s="15" t="s">
        <v>73</v>
      </c>
      <c r="D13" s="28">
        <v>807</v>
      </c>
      <c r="E13" s="28"/>
      <c r="F13" s="28">
        <v>807</v>
      </c>
      <c r="H13" s="43">
        <f>+D13-F13</f>
        <v>0</v>
      </c>
    </row>
    <row r="14" spans="2:8" ht="15.75">
      <c r="B14" s="15" t="s">
        <v>74</v>
      </c>
      <c r="D14" s="34">
        <v>-950</v>
      </c>
      <c r="E14" s="28"/>
      <c r="F14" s="34">
        <v>-1221</v>
      </c>
      <c r="H14" s="43">
        <f>+D14-F14</f>
        <v>271</v>
      </c>
    </row>
    <row r="15" spans="4:6" ht="15.75">
      <c r="D15" s="28">
        <f>SUM(D11:D14)</f>
        <v>32662</v>
      </c>
      <c r="E15" s="28"/>
      <c r="F15" s="28">
        <f>SUM(F11:F14)</f>
        <v>33188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8" ht="15.75">
      <c r="B19" s="15" t="s">
        <v>32</v>
      </c>
      <c r="D19" s="29">
        <v>37889</v>
      </c>
      <c r="E19" s="28"/>
      <c r="F19" s="29">
        <v>33301</v>
      </c>
      <c r="H19" s="43">
        <f aca="true" t="shared" si="0" ref="H19:H24">+D19-F19</f>
        <v>4588</v>
      </c>
    </row>
    <row r="20" spans="2:8" ht="15.75">
      <c r="B20" s="15" t="s">
        <v>34</v>
      </c>
      <c r="D20" s="30">
        <v>38990</v>
      </c>
      <c r="E20" s="28"/>
      <c r="F20" s="30">
        <v>38063</v>
      </c>
      <c r="H20" s="43">
        <f t="shared" si="0"/>
        <v>927</v>
      </c>
    </row>
    <row r="21" spans="2:8" ht="15.75">
      <c r="B21" s="15" t="s">
        <v>33</v>
      </c>
      <c r="D21" s="30">
        <v>2240</v>
      </c>
      <c r="E21" s="28"/>
      <c r="F21" s="30">
        <v>3058</v>
      </c>
      <c r="H21" s="43">
        <f t="shared" si="0"/>
        <v>-818</v>
      </c>
    </row>
    <row r="22" spans="2:8" ht="15.75" customHeight="1">
      <c r="B22" s="15" t="s">
        <v>28</v>
      </c>
      <c r="D22" s="30">
        <v>653</v>
      </c>
      <c r="E22" s="28"/>
      <c r="F22" s="30">
        <v>567</v>
      </c>
      <c r="H22" s="43">
        <f t="shared" si="0"/>
        <v>86</v>
      </c>
    </row>
    <row r="23" spans="2:8" ht="15.75">
      <c r="B23" s="15" t="s">
        <v>11</v>
      </c>
      <c r="D23" s="30">
        <v>25</v>
      </c>
      <c r="E23" s="28"/>
      <c r="F23" s="30">
        <v>25</v>
      </c>
      <c r="H23" s="43">
        <f t="shared" si="0"/>
        <v>0</v>
      </c>
    </row>
    <row r="24" spans="2:8" ht="15.75">
      <c r="B24" s="15" t="s">
        <v>12</v>
      </c>
      <c r="D24" s="30">
        <v>2415</v>
      </c>
      <c r="E24" s="28"/>
      <c r="F24" s="30">
        <v>3075</v>
      </c>
      <c r="H24" s="43">
        <f t="shared" si="0"/>
        <v>-660</v>
      </c>
    </row>
    <row r="25" spans="4:6" ht="15.75">
      <c r="D25" s="31">
        <f>SUM(D19:D24)</f>
        <v>82212</v>
      </c>
      <c r="E25" s="28"/>
      <c r="F25" s="31">
        <f>SUM(F19:F24)</f>
        <v>78089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8" ht="15.75">
      <c r="B28" s="15" t="s">
        <v>35</v>
      </c>
      <c r="D28" s="29">
        <v>8653</v>
      </c>
      <c r="E28" s="28"/>
      <c r="F28" s="29">
        <v>4473</v>
      </c>
      <c r="H28" s="43">
        <f>+D28-F28</f>
        <v>4180</v>
      </c>
    </row>
    <row r="29" spans="2:8" ht="15.75">
      <c r="B29" s="15" t="s">
        <v>36</v>
      </c>
      <c r="D29" s="30">
        <v>3330</v>
      </c>
      <c r="E29" s="28"/>
      <c r="F29" s="30">
        <v>6235</v>
      </c>
      <c r="H29" s="43">
        <f>+D29-F29</f>
        <v>-2905</v>
      </c>
    </row>
    <row r="30" spans="2:8" ht="15.75">
      <c r="B30" s="15" t="s">
        <v>56</v>
      </c>
      <c r="D30" s="30">
        <v>7336</v>
      </c>
      <c r="E30" s="28"/>
      <c r="F30" s="30">
        <v>5309</v>
      </c>
      <c r="H30" s="43">
        <f>+D30-F30</f>
        <v>2027</v>
      </c>
    </row>
    <row r="31" spans="2:8" ht="19.5" customHeight="1">
      <c r="B31" s="15" t="s">
        <v>14</v>
      </c>
      <c r="D31" s="30">
        <v>26778</v>
      </c>
      <c r="E31" s="28"/>
      <c r="F31" s="30">
        <v>26356</v>
      </c>
      <c r="H31" s="43">
        <f>+D31-F31</f>
        <v>422</v>
      </c>
    </row>
    <row r="32" spans="2:8" ht="15.75">
      <c r="B32" s="15" t="s">
        <v>15</v>
      </c>
      <c r="D32" s="30">
        <v>98</v>
      </c>
      <c r="E32" s="28"/>
      <c r="F32" s="30">
        <v>59</v>
      </c>
      <c r="H32" s="43">
        <f>+D32-F32</f>
        <v>39</v>
      </c>
    </row>
    <row r="33" spans="4:6" ht="15.75">
      <c r="D33" s="33"/>
      <c r="E33" s="28"/>
      <c r="F33" s="33"/>
    </row>
    <row r="34" spans="4:6" ht="15.75">
      <c r="D34" s="31">
        <f>SUM(D28:D33)</f>
        <v>46195</v>
      </c>
      <c r="E34" s="28"/>
      <c r="F34" s="31">
        <f>SUM(F28:F33)</f>
        <v>42432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36017</v>
      </c>
      <c r="E36" s="28"/>
      <c r="F36" s="28">
        <f>+F25-F34</f>
        <v>35657</v>
      </c>
    </row>
    <row r="37" spans="4:6" ht="15.75">
      <c r="D37" s="28"/>
      <c r="E37" s="28"/>
      <c r="F37" s="28"/>
    </row>
    <row r="38" spans="4:6" ht="15.75">
      <c r="D38" s="32">
        <f>+D15+D36</f>
        <v>68679</v>
      </c>
      <c r="E38" s="28"/>
      <c r="F38" s="32">
        <f>+F15+F36</f>
        <v>68845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94</v>
      </c>
      <c r="D41" s="28"/>
      <c r="E41" s="28"/>
      <c r="F41" s="28"/>
    </row>
    <row r="42" spans="1:6" ht="15.75">
      <c r="A42" s="15" t="s">
        <v>17</v>
      </c>
      <c r="D42" s="28">
        <v>40115</v>
      </c>
      <c r="E42" s="28"/>
      <c r="F42" s="28">
        <v>40115</v>
      </c>
    </row>
    <row r="43" spans="1:6" ht="15" customHeight="1">
      <c r="A43" s="15" t="s">
        <v>18</v>
      </c>
      <c r="D43" s="29"/>
      <c r="E43" s="28"/>
      <c r="F43" s="29"/>
    </row>
    <row r="44" spans="2:6" ht="15.75" customHeight="1">
      <c r="B44" s="15" t="s">
        <v>19</v>
      </c>
      <c r="D44" s="30">
        <v>1626</v>
      </c>
      <c r="E44" s="28"/>
      <c r="F44" s="30">
        <v>1626</v>
      </c>
    </row>
    <row r="45" spans="2:6" ht="15.75" customHeight="1">
      <c r="B45" s="15" t="s">
        <v>96</v>
      </c>
      <c r="D45" s="30">
        <v>1</v>
      </c>
      <c r="E45" s="28"/>
      <c r="F45" s="30">
        <v>1</v>
      </c>
    </row>
    <row r="46" spans="2:6" ht="15.75">
      <c r="B46" s="15" t="s">
        <v>20</v>
      </c>
      <c r="D46" s="33">
        <v>22245</v>
      </c>
      <c r="E46" s="28"/>
      <c r="F46" s="33">
        <v>22294</v>
      </c>
    </row>
    <row r="47" spans="4:6" ht="21" customHeight="1">
      <c r="D47" s="32">
        <f>SUM(D44:D46)</f>
        <v>23872</v>
      </c>
      <c r="E47" s="28"/>
      <c r="F47" s="32">
        <f>SUM(F44:F46)</f>
        <v>23921</v>
      </c>
    </row>
    <row r="48" spans="1:6" ht="15.75">
      <c r="A48" s="15" t="s">
        <v>21</v>
      </c>
      <c r="D48" s="28">
        <f>+D42+D47</f>
        <v>63987</v>
      </c>
      <c r="E48" s="28"/>
      <c r="F48" s="28">
        <f>+F42+F47</f>
        <v>64036</v>
      </c>
    </row>
    <row r="49" spans="4:6" ht="19.5" customHeight="1">
      <c r="D49" s="28"/>
      <c r="E49" s="28"/>
      <c r="F49" s="28"/>
    </row>
    <row r="50" spans="1:6" ht="15.75">
      <c r="A50" s="15" t="s">
        <v>22</v>
      </c>
      <c r="D50" s="28">
        <v>560</v>
      </c>
      <c r="E50" s="28"/>
      <c r="F50" s="28">
        <v>473</v>
      </c>
    </row>
    <row r="51" spans="4:6" ht="15.75">
      <c r="D51" s="28"/>
      <c r="E51" s="28"/>
      <c r="F51" s="28"/>
    </row>
    <row r="52" spans="1:6" ht="15.75">
      <c r="A52" s="15" t="s">
        <v>75</v>
      </c>
      <c r="D52" s="28"/>
      <c r="E52" s="28"/>
      <c r="F52" s="28"/>
    </row>
    <row r="53" spans="2:6" ht="15.75">
      <c r="B53" s="15" t="s">
        <v>76</v>
      </c>
      <c r="D53" s="28">
        <v>2522</v>
      </c>
      <c r="E53" s="28"/>
      <c r="F53" s="28">
        <v>2522</v>
      </c>
    </row>
    <row r="54" spans="2:6" ht="15.75">
      <c r="B54" s="15" t="s">
        <v>77</v>
      </c>
      <c r="D54" s="28">
        <v>1610</v>
      </c>
      <c r="E54" s="28"/>
      <c r="F54" s="28">
        <v>1814</v>
      </c>
    </row>
    <row r="55" spans="4:6" ht="15.75">
      <c r="D55" s="32">
        <f>SUM(D48:D54)</f>
        <v>68679</v>
      </c>
      <c r="E55" s="28"/>
      <c r="F55" s="32">
        <f>SUM(F48:F54)</f>
        <v>68845</v>
      </c>
    </row>
    <row r="56" ht="15.75">
      <c r="D56" s="16">
        <f>+D38-D55</f>
        <v>0</v>
      </c>
    </row>
    <row r="57" spans="1:6" ht="15.75">
      <c r="A57" s="15" t="s">
        <v>142</v>
      </c>
      <c r="D57" s="40">
        <f>+(D15+D25-D34-D53-D54)/40115</f>
        <v>1.6090489841705098</v>
      </c>
      <c r="F57" s="40">
        <f>+(F15+F25-F34-F53-F54)/40115</f>
        <v>1.6081017075906767</v>
      </c>
    </row>
    <row r="59" ht="15.75">
      <c r="A59" s="15" t="s">
        <v>66</v>
      </c>
    </row>
    <row r="60" ht="15.75">
      <c r="A60" s="15" t="s">
        <v>112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6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49">
      <selection activeCell="B68" sqref="B68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 t="str">
        <f>+'P&amp;L'!A3</f>
        <v>FOR THE SECOND QUARTER ENDED 31 DEC 2005</v>
      </c>
    </row>
    <row r="4" spans="2:3" ht="15.75">
      <c r="B4" s="23"/>
      <c r="C4" s="21"/>
    </row>
    <row r="5" spans="2:4" ht="18">
      <c r="B5" s="41" t="s">
        <v>113</v>
      </c>
      <c r="C5" s="21"/>
      <c r="D5" s="41" t="s">
        <v>90</v>
      </c>
    </row>
    <row r="6" spans="2:4" ht="15.75">
      <c r="B6" s="20" t="s">
        <v>126</v>
      </c>
      <c r="C6" s="21"/>
      <c r="D6" s="20" t="str">
        <f>+B6</f>
        <v>6 months ended</v>
      </c>
    </row>
    <row r="7" spans="2:4" ht="15.75">
      <c r="B7" s="20" t="str">
        <f>+'BS'!D7</f>
        <v>31/12/2005</v>
      </c>
      <c r="C7" s="21"/>
      <c r="D7" s="20" t="s">
        <v>125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59</v>
      </c>
      <c r="D9" s="16"/>
    </row>
    <row r="10" spans="1:4" ht="15.75">
      <c r="A10" s="15" t="s">
        <v>138</v>
      </c>
      <c r="B10" s="28">
        <v>326</v>
      </c>
      <c r="C10" s="21"/>
      <c r="D10" s="28">
        <v>278</v>
      </c>
    </row>
    <row r="11" spans="1:4" ht="15.75">
      <c r="A11" s="15" t="s">
        <v>46</v>
      </c>
      <c r="B11" s="28"/>
      <c r="C11" s="21"/>
      <c r="D11" s="28"/>
    </row>
    <row r="12" spans="1:4" ht="15.75" hidden="1">
      <c r="A12" s="15" t="s">
        <v>97</v>
      </c>
      <c r="B12" s="28">
        <v>0</v>
      </c>
      <c r="C12" s="21"/>
      <c r="D12" s="28"/>
    </row>
    <row r="13" spans="1:4" ht="15.75" hidden="1">
      <c r="A13" s="15" t="s">
        <v>108</v>
      </c>
      <c r="B13" s="28">
        <v>0</v>
      </c>
      <c r="C13" s="21"/>
      <c r="D13" s="28"/>
    </row>
    <row r="14" spans="1:4" ht="15.75">
      <c r="A14" s="15" t="s">
        <v>57</v>
      </c>
      <c r="B14" s="28">
        <v>1247</v>
      </c>
      <c r="C14" s="21"/>
      <c r="D14" s="28">
        <v>1383</v>
      </c>
    </row>
    <row r="15" spans="1:4" ht="15.75" hidden="1">
      <c r="A15" s="15" t="s">
        <v>84</v>
      </c>
      <c r="B15" s="28">
        <v>0</v>
      </c>
      <c r="C15" s="21"/>
      <c r="D15" s="28"/>
    </row>
    <row r="16" spans="1:4" ht="15.75">
      <c r="A16" s="15" t="s">
        <v>58</v>
      </c>
      <c r="B16" s="28">
        <v>865</v>
      </c>
      <c r="C16" s="21"/>
      <c r="D16" s="28">
        <v>801</v>
      </c>
    </row>
    <row r="17" spans="1:4" ht="15.75" hidden="1">
      <c r="A17" s="15" t="s">
        <v>83</v>
      </c>
      <c r="B17" s="28">
        <v>0</v>
      </c>
      <c r="C17" s="21"/>
      <c r="D17" s="28"/>
    </row>
    <row r="18" spans="1:4" ht="15.75" hidden="1">
      <c r="A18" s="15" t="s">
        <v>98</v>
      </c>
      <c r="B18" s="28">
        <v>0</v>
      </c>
      <c r="C18" s="21"/>
      <c r="D18" s="28"/>
    </row>
    <row r="19" spans="1:4" ht="15.75">
      <c r="A19" s="15" t="s">
        <v>80</v>
      </c>
      <c r="B19" s="28">
        <v>0</v>
      </c>
      <c r="C19" s="21"/>
      <c r="D19" s="28">
        <v>38</v>
      </c>
    </row>
    <row r="20" spans="1:4" ht="15.75">
      <c r="A20" s="15" t="s">
        <v>99</v>
      </c>
      <c r="B20" s="28">
        <v>-56</v>
      </c>
      <c r="C20" s="21"/>
      <c r="D20" s="28">
        <v>-10</v>
      </c>
    </row>
    <row r="21" spans="1:4" ht="15.75" hidden="1">
      <c r="A21" s="15" t="s">
        <v>87</v>
      </c>
      <c r="B21" s="28">
        <v>0</v>
      </c>
      <c r="C21" s="21"/>
      <c r="D21" s="28"/>
    </row>
    <row r="22" spans="1:4" ht="15.75" hidden="1">
      <c r="A22" s="15" t="s">
        <v>100</v>
      </c>
      <c r="B22" s="28">
        <v>0</v>
      </c>
      <c r="C22" s="21"/>
      <c r="D22" s="28"/>
    </row>
    <row r="23" spans="1:4" ht="15.75" hidden="1">
      <c r="A23" s="15" t="s">
        <v>101</v>
      </c>
      <c r="B23" s="28">
        <v>0</v>
      </c>
      <c r="C23" s="21"/>
      <c r="D23" s="28"/>
    </row>
    <row r="24" spans="1:4" ht="15.75">
      <c r="A24" s="15" t="s">
        <v>69</v>
      </c>
      <c r="B24" s="28">
        <v>-272</v>
      </c>
      <c r="C24" s="21"/>
      <c r="D24" s="28">
        <v>-272</v>
      </c>
    </row>
    <row r="25" spans="2:4" ht="15.75">
      <c r="B25" s="34"/>
      <c r="C25" s="21"/>
      <c r="D25" s="34"/>
    </row>
    <row r="26" spans="2:4" ht="15.75" hidden="1">
      <c r="B26" s="34"/>
      <c r="D26" s="34"/>
    </row>
    <row r="27" spans="1:4" ht="21" customHeight="1">
      <c r="A27" s="15" t="s">
        <v>139</v>
      </c>
      <c r="B27" s="28">
        <f>SUM(B10:B26)</f>
        <v>2110</v>
      </c>
      <c r="C27" s="21"/>
      <c r="D27" s="28">
        <f>SUM(D10:D26)</f>
        <v>2218</v>
      </c>
    </row>
    <row r="28" spans="1:4" ht="15.75">
      <c r="A28" s="15" t="s">
        <v>91</v>
      </c>
      <c r="B28" s="28">
        <v>-4588</v>
      </c>
      <c r="C28" s="21"/>
      <c r="D28" s="28">
        <v>-1177</v>
      </c>
    </row>
    <row r="29" spans="1:4" ht="15.75">
      <c r="A29" s="15" t="s">
        <v>115</v>
      </c>
      <c r="B29" s="28">
        <v>-1057</v>
      </c>
      <c r="C29" s="21"/>
      <c r="D29" s="28">
        <v>-7812</v>
      </c>
    </row>
    <row r="30" spans="1:4" ht="15.75">
      <c r="A30" s="15" t="s">
        <v>140</v>
      </c>
      <c r="B30" s="28">
        <v>2184</v>
      </c>
      <c r="C30" s="21"/>
      <c r="D30" s="28">
        <v>1329</v>
      </c>
    </row>
    <row r="31" spans="1:4" ht="16.5" customHeight="1">
      <c r="A31" s="15" t="s">
        <v>89</v>
      </c>
      <c r="B31" s="34">
        <v>2027</v>
      </c>
      <c r="C31" s="21"/>
      <c r="D31" s="34">
        <v>1064</v>
      </c>
    </row>
    <row r="32" spans="1:4" ht="15.75">
      <c r="A32" s="15" t="s">
        <v>116</v>
      </c>
      <c r="B32" s="28">
        <f>SUM(B27:B31)</f>
        <v>676</v>
      </c>
      <c r="C32" s="21"/>
      <c r="D32" s="28">
        <f>SUM(D27:D31)</f>
        <v>-4378</v>
      </c>
    </row>
    <row r="33" spans="1:4" ht="15.75" hidden="1">
      <c r="A33" s="15" t="s">
        <v>83</v>
      </c>
      <c r="B33" s="28">
        <v>0</v>
      </c>
      <c r="C33" s="21"/>
      <c r="D33" s="28">
        <v>0</v>
      </c>
    </row>
    <row r="34" spans="1:4" ht="15.75" hidden="1">
      <c r="A34" s="15" t="s">
        <v>83</v>
      </c>
      <c r="B34" s="28">
        <v>0</v>
      </c>
      <c r="C34" s="21"/>
      <c r="D34" s="28">
        <v>0</v>
      </c>
    </row>
    <row r="35" spans="1:4" ht="15.75">
      <c r="A35" s="15" t="s">
        <v>60</v>
      </c>
      <c r="B35" s="28">
        <f>-B16</f>
        <v>-865</v>
      </c>
      <c r="C35" s="21"/>
      <c r="D35" s="28">
        <f>-D16</f>
        <v>-801</v>
      </c>
    </row>
    <row r="36" spans="1:4" ht="15.75">
      <c r="A36" s="15" t="s">
        <v>141</v>
      </c>
      <c r="B36" s="28">
        <v>-299</v>
      </c>
      <c r="C36" s="21"/>
      <c r="D36" s="28">
        <v>307</v>
      </c>
    </row>
    <row r="37" spans="1:4" ht="15.75" hidden="1">
      <c r="A37" s="15" t="s">
        <v>70</v>
      </c>
      <c r="B37" s="28">
        <v>0</v>
      </c>
      <c r="C37" s="21"/>
      <c r="D37" s="28">
        <v>0</v>
      </c>
    </row>
    <row r="38" spans="1:4" ht="15.75" hidden="1">
      <c r="A38" s="15" t="s">
        <v>78</v>
      </c>
      <c r="B38" s="28">
        <f>-B25</f>
        <v>0</v>
      </c>
      <c r="C38" s="21"/>
      <c r="D38" s="28">
        <v>0</v>
      </c>
    </row>
    <row r="39" spans="1:4" ht="23.25" customHeight="1">
      <c r="A39" s="15" t="s">
        <v>117</v>
      </c>
      <c r="B39" s="32">
        <f>SUM(B32:B38)</f>
        <v>-488</v>
      </c>
      <c r="C39" s="21"/>
      <c r="D39" s="32">
        <f>SUM(D32:D38)</f>
        <v>-4872</v>
      </c>
    </row>
    <row r="40" spans="2:4" ht="15.75">
      <c r="B40" s="28"/>
      <c r="D40" s="28"/>
    </row>
    <row r="41" spans="2:4" ht="15.75">
      <c r="B41" s="28"/>
      <c r="D41" s="28"/>
    </row>
    <row r="42" spans="1:4" ht="15.75">
      <c r="A42" s="36" t="s">
        <v>61</v>
      </c>
      <c r="B42" s="28"/>
      <c r="D42" s="28"/>
    </row>
    <row r="43" spans="1:4" ht="15.75">
      <c r="A43" s="15" t="s">
        <v>81</v>
      </c>
      <c r="B43" s="16">
        <v>255</v>
      </c>
      <c r="C43" s="21"/>
      <c r="D43" s="16">
        <v>10</v>
      </c>
    </row>
    <row r="44" spans="1:4" ht="15.75">
      <c r="A44" s="15" t="s">
        <v>62</v>
      </c>
      <c r="B44" s="28">
        <v>-649</v>
      </c>
      <c r="C44" s="21"/>
      <c r="D44" s="28">
        <v>-920</v>
      </c>
    </row>
    <row r="45" spans="1:4" ht="15.75" hidden="1">
      <c r="A45" s="15" t="s">
        <v>87</v>
      </c>
      <c r="B45" s="28">
        <v>0</v>
      </c>
      <c r="C45" s="21"/>
      <c r="D45" s="28"/>
    </row>
    <row r="46" spans="1:4" ht="15.75" hidden="1">
      <c r="A46" s="15" t="s">
        <v>107</v>
      </c>
      <c r="B46" s="28">
        <v>0</v>
      </c>
      <c r="C46" s="21"/>
      <c r="D46" s="28">
        <v>0</v>
      </c>
    </row>
    <row r="47" spans="1:4" ht="20.25" customHeight="1">
      <c r="A47" s="15" t="s">
        <v>79</v>
      </c>
      <c r="B47" s="32">
        <f>SUM(B43:B46)</f>
        <v>-394</v>
      </c>
      <c r="C47" s="21"/>
      <c r="D47" s="32">
        <f>SUM(D43:D44)</f>
        <v>-910</v>
      </c>
    </row>
    <row r="48" spans="2:4" ht="15.75">
      <c r="B48" s="28"/>
      <c r="D48" s="28"/>
    </row>
    <row r="49" spans="1:4" ht="19.5" customHeight="1">
      <c r="A49" s="36" t="s">
        <v>63</v>
      </c>
      <c r="B49" s="28"/>
      <c r="D49" s="28"/>
    </row>
    <row r="50" spans="1:4" ht="15.75">
      <c r="A50" s="15" t="s">
        <v>82</v>
      </c>
      <c r="B50" s="28">
        <v>0</v>
      </c>
      <c r="C50" s="21"/>
      <c r="D50" s="28">
        <v>4217</v>
      </c>
    </row>
    <row r="51" spans="1:4" ht="15.75">
      <c r="A51" s="15" t="s">
        <v>85</v>
      </c>
      <c r="B51" s="28">
        <v>-1640</v>
      </c>
      <c r="C51" s="21"/>
      <c r="D51" s="28">
        <v>0</v>
      </c>
    </row>
    <row r="52" spans="1:4" ht="15.75">
      <c r="A52" s="15" t="s">
        <v>102</v>
      </c>
      <c r="B52" s="28">
        <v>-50</v>
      </c>
      <c r="C52" s="21"/>
      <c r="D52" s="28">
        <v>-25</v>
      </c>
    </row>
    <row r="53" spans="1:4" ht="15.75">
      <c r="A53" s="15" t="s">
        <v>64</v>
      </c>
      <c r="B53" s="28">
        <v>-107</v>
      </c>
      <c r="C53" s="21"/>
      <c r="D53" s="28">
        <v>-353</v>
      </c>
    </row>
    <row r="54" spans="1:4" ht="15.75">
      <c r="A54" s="15" t="s">
        <v>93</v>
      </c>
      <c r="B54" s="28">
        <v>0</v>
      </c>
      <c r="C54" s="21"/>
      <c r="D54" s="28">
        <v>200</v>
      </c>
    </row>
    <row r="55" spans="1:4" ht="15.75" hidden="1">
      <c r="A55" s="15" t="s">
        <v>92</v>
      </c>
      <c r="B55" s="28">
        <v>0</v>
      </c>
      <c r="C55" s="21"/>
      <c r="D55" s="28">
        <v>0</v>
      </c>
    </row>
    <row r="56" spans="1:4" ht="21.75" customHeight="1">
      <c r="A56" s="15" t="s">
        <v>118</v>
      </c>
      <c r="B56" s="32">
        <f>SUM(B50:B55)</f>
        <v>-1797</v>
      </c>
      <c r="C56" s="21"/>
      <c r="D56" s="32">
        <f>SUM(D50:D55)</f>
        <v>4039</v>
      </c>
    </row>
    <row r="57" spans="2:4" ht="15.75">
      <c r="B57" s="28"/>
      <c r="D57" s="28"/>
    </row>
    <row r="58" spans="1:4" ht="15.75" hidden="1">
      <c r="A58" s="36" t="s">
        <v>103</v>
      </c>
      <c r="B58" s="28">
        <v>0</v>
      </c>
      <c r="D58" s="28">
        <v>0</v>
      </c>
    </row>
    <row r="59" spans="2:4" ht="15.75">
      <c r="B59" s="28"/>
      <c r="D59" s="28"/>
    </row>
    <row r="60" spans="1:4" ht="15.75">
      <c r="A60" s="36" t="s">
        <v>119</v>
      </c>
      <c r="B60" s="28">
        <f>+B39+B47+B56</f>
        <v>-2679</v>
      </c>
      <c r="C60" s="21"/>
      <c r="D60" s="28">
        <f>+D39+D47+D56</f>
        <v>-1743</v>
      </c>
    </row>
    <row r="61" spans="2:4" ht="15.75">
      <c r="B61" s="20"/>
      <c r="C61" s="21"/>
      <c r="D61" s="20"/>
    </row>
    <row r="62" spans="1:4" ht="15.75">
      <c r="A62" s="36" t="s">
        <v>68</v>
      </c>
      <c r="B62" s="28">
        <v>-9676</v>
      </c>
      <c r="C62" s="21"/>
      <c r="D62" s="28">
        <v>-10493</v>
      </c>
    </row>
    <row r="63" spans="2:4" ht="15.75">
      <c r="B63" s="20"/>
      <c r="C63" s="21"/>
      <c r="D63" s="20"/>
    </row>
    <row r="64" spans="1:4" ht="16.5" thickBot="1">
      <c r="A64" s="36" t="s">
        <v>67</v>
      </c>
      <c r="B64" s="35">
        <f>SUM(B58:B63)</f>
        <v>-12355</v>
      </c>
      <c r="C64" s="21"/>
      <c r="D64" s="35">
        <f>SUM(D58:D63)</f>
        <v>-12236</v>
      </c>
    </row>
    <row r="65" ht="16.5" thickTop="1">
      <c r="D65" s="16"/>
    </row>
    <row r="66" ht="15.75">
      <c r="D66" s="16"/>
    </row>
    <row r="67" ht="15.75">
      <c r="D67" s="16"/>
    </row>
    <row r="68" spans="1:4" ht="15.75">
      <c r="A68" s="15" t="s">
        <v>47</v>
      </c>
      <c r="D68" s="16"/>
    </row>
    <row r="69" spans="1:4" ht="15.75">
      <c r="A69" s="15" t="s">
        <v>114</v>
      </c>
      <c r="D69" s="16"/>
    </row>
  </sheetData>
  <printOptions horizontalCentered="1"/>
  <pageMargins left="0.5" right="0.5" top="0.5" bottom="0.5" header="0.5" footer="0.5"/>
  <pageSetup fitToHeight="1" fitToWidth="1" horizontalDpi="300" verticalDpi="300" orientation="portrait" scale="86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10" sqref="A10"/>
    </sheetView>
  </sheetViews>
  <sheetFormatPr defaultColWidth="9.140625" defaultRowHeight="12.75"/>
  <cols>
    <col min="1" max="1" width="41.28125" style="15" customWidth="1"/>
    <col min="2" max="2" width="13.00390625" style="15" customWidth="1"/>
    <col min="3" max="4" width="11.28125" style="15" customWidth="1"/>
    <col min="5" max="5" width="12.140625" style="15" customWidth="1"/>
    <col min="6" max="6" width="12.57421875" style="15" customWidth="1"/>
    <col min="7" max="16384" width="9.140625" style="15" customWidth="1"/>
  </cols>
  <sheetData>
    <row r="1" ht="15.75">
      <c r="A1" s="36" t="s">
        <v>0</v>
      </c>
    </row>
    <row r="2" ht="15.75">
      <c r="A2" s="36" t="s">
        <v>48</v>
      </c>
    </row>
    <row r="3" ht="15.75">
      <c r="A3" s="36" t="str">
        <f>+'CF'!A3</f>
        <v>FOR THE SECOND QUARTER ENDED 31 DEC 2005</v>
      </c>
    </row>
    <row r="5" ht="15.75">
      <c r="D5" s="21" t="s">
        <v>104</v>
      </c>
    </row>
    <row r="6" spans="2:6" ht="15.75">
      <c r="B6" s="21" t="s">
        <v>49</v>
      </c>
      <c r="C6" s="21" t="s">
        <v>49</v>
      </c>
      <c r="D6" s="21" t="s">
        <v>105</v>
      </c>
      <c r="E6" s="21" t="s">
        <v>52</v>
      </c>
      <c r="F6" s="21"/>
    </row>
    <row r="7" spans="2:6" ht="15.75">
      <c r="B7" s="21" t="s">
        <v>50</v>
      </c>
      <c r="C7" s="21" t="s">
        <v>51</v>
      </c>
      <c r="D7" s="21" t="s">
        <v>106</v>
      </c>
      <c r="E7" s="21" t="s">
        <v>53</v>
      </c>
      <c r="F7" s="21" t="s">
        <v>54</v>
      </c>
    </row>
    <row r="8" spans="2:6" ht="15.75"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</row>
    <row r="9" spans="2:6" ht="15.75">
      <c r="B9" s="21"/>
      <c r="C9" s="21"/>
      <c r="D9" s="21"/>
      <c r="E9" s="21"/>
      <c r="F9" s="21"/>
    </row>
    <row r="10" spans="1:6" ht="15.75">
      <c r="A10" s="42" t="s">
        <v>127</v>
      </c>
      <c r="B10" s="21"/>
      <c r="C10" s="21"/>
      <c r="D10" s="21"/>
      <c r="E10" s="21"/>
      <c r="F10" s="21"/>
    </row>
    <row r="12" spans="1:6" ht="21.75" customHeight="1">
      <c r="A12" s="15" t="s">
        <v>120</v>
      </c>
      <c r="B12" s="20">
        <v>40115</v>
      </c>
      <c r="C12" s="20">
        <v>1626</v>
      </c>
      <c r="D12" s="20">
        <v>1</v>
      </c>
      <c r="E12" s="20">
        <v>22294</v>
      </c>
      <c r="F12" s="20">
        <f>SUM(B12:E12)</f>
        <v>64036</v>
      </c>
    </row>
    <row r="13" spans="2:6" ht="13.5" customHeight="1">
      <c r="B13" s="20"/>
      <c r="C13" s="20"/>
      <c r="D13" s="20"/>
      <c r="E13" s="20"/>
      <c r="F13" s="20"/>
    </row>
    <row r="14" spans="1:6" ht="13.5" customHeight="1" hidden="1">
      <c r="A14" s="15" t="s">
        <v>109</v>
      </c>
      <c r="B14" s="20">
        <v>0</v>
      </c>
      <c r="C14" s="20">
        <v>0</v>
      </c>
      <c r="D14" s="20">
        <v>0</v>
      </c>
      <c r="E14" s="20">
        <v>0</v>
      </c>
      <c r="F14" s="20">
        <f>SUM(B14:E14)</f>
        <v>0</v>
      </c>
    </row>
    <row r="15" spans="1:6" ht="15.75" hidden="1">
      <c r="A15" s="15" t="s">
        <v>110</v>
      </c>
      <c r="B15" s="20"/>
      <c r="C15" s="20"/>
      <c r="D15" s="20"/>
      <c r="E15" s="20"/>
      <c r="F15" s="20"/>
    </row>
    <row r="16" spans="2:6" ht="15.75">
      <c r="B16" s="20"/>
      <c r="C16" s="20"/>
      <c r="D16" s="20"/>
      <c r="E16" s="20"/>
      <c r="F16" s="20"/>
    </row>
    <row r="17" spans="1:6" ht="15.75">
      <c r="A17" s="15" t="s">
        <v>121</v>
      </c>
      <c r="B17" s="20">
        <v>0</v>
      </c>
      <c r="C17" s="20">
        <v>0</v>
      </c>
      <c r="D17" s="20">
        <v>0</v>
      </c>
      <c r="E17" s="20">
        <v>-49</v>
      </c>
      <c r="F17" s="20">
        <f>SUM(E17)</f>
        <v>-49</v>
      </c>
    </row>
    <row r="18" spans="2:6" ht="15.75">
      <c r="B18" s="20"/>
      <c r="C18" s="20"/>
      <c r="D18" s="20"/>
      <c r="E18" s="20"/>
      <c r="F18" s="20"/>
    </row>
    <row r="19" spans="1:6" ht="21" customHeight="1" thickBot="1">
      <c r="A19" s="15" t="s">
        <v>128</v>
      </c>
      <c r="B19" s="22">
        <f>SUM(B12:B18)</f>
        <v>40115</v>
      </c>
      <c r="C19" s="22">
        <f>SUM(C12:C18)</f>
        <v>1626</v>
      </c>
      <c r="D19" s="22">
        <f>SUM(D12:D18)</f>
        <v>1</v>
      </c>
      <c r="E19" s="22">
        <f>SUM(E12:E18)</f>
        <v>22245</v>
      </c>
      <c r="F19" s="22">
        <f>SUM(F12:F18)</f>
        <v>63987</v>
      </c>
    </row>
    <row r="20" ht="16.5" thickTop="1">
      <c r="F20" s="16"/>
    </row>
    <row r="21" ht="15.75">
      <c r="F21" s="43"/>
    </row>
    <row r="22" ht="15.75">
      <c r="A22" s="42" t="s">
        <v>129</v>
      </c>
    </row>
    <row r="24" spans="1:6" ht="15.75">
      <c r="A24" s="15" t="s">
        <v>86</v>
      </c>
      <c r="B24" s="20">
        <v>40115</v>
      </c>
      <c r="C24" s="20">
        <v>1626</v>
      </c>
      <c r="D24" s="20">
        <v>0</v>
      </c>
      <c r="E24" s="20">
        <v>22698</v>
      </c>
      <c r="F24" s="20">
        <f>SUM(B24:E24)</f>
        <v>64439</v>
      </c>
    </row>
    <row r="25" spans="2:6" ht="15.75">
      <c r="B25" s="20"/>
      <c r="C25" s="20"/>
      <c r="D25" s="20"/>
      <c r="E25" s="20"/>
      <c r="F25" s="20"/>
    </row>
    <row r="26" spans="1:6" ht="15.75" hidden="1">
      <c r="A26" s="15" t="s">
        <v>88</v>
      </c>
      <c r="B26" s="20"/>
      <c r="C26" s="20"/>
      <c r="D26" s="20"/>
      <c r="E26" s="20">
        <v>0</v>
      </c>
      <c r="F26" s="20">
        <f>SUM(B26:E26)</f>
        <v>0</v>
      </c>
    </row>
    <row r="27" spans="2:6" ht="15.75" hidden="1">
      <c r="B27" s="20"/>
      <c r="C27" s="20"/>
      <c r="D27" s="20"/>
      <c r="E27" s="20"/>
      <c r="F27" s="20">
        <f>SUM(B27:E27)</f>
        <v>0</v>
      </c>
    </row>
    <row r="28" spans="1:6" ht="15.75">
      <c r="A28" s="15" t="s">
        <v>122</v>
      </c>
      <c r="B28" s="20">
        <v>0</v>
      </c>
      <c r="C28" s="20">
        <v>-22</v>
      </c>
      <c r="D28" s="20">
        <v>0</v>
      </c>
      <c r="E28" s="20">
        <v>0</v>
      </c>
      <c r="F28" s="20">
        <f>SUM(B28:E28)</f>
        <v>-22</v>
      </c>
    </row>
    <row r="29" spans="2:6" ht="16.5" customHeight="1">
      <c r="B29" s="20"/>
      <c r="C29" s="20"/>
      <c r="D29" s="20"/>
      <c r="E29" s="20"/>
      <c r="F29" s="20"/>
    </row>
    <row r="30" spans="1:6" ht="15.75">
      <c r="A30" s="15" t="s">
        <v>137</v>
      </c>
      <c r="B30" s="20">
        <v>0</v>
      </c>
      <c r="C30" s="20">
        <v>0</v>
      </c>
      <c r="D30" s="20">
        <v>0</v>
      </c>
      <c r="E30" s="20">
        <v>146</v>
      </c>
      <c r="F30" s="20">
        <f>SUM(B30:E30)</f>
        <v>146</v>
      </c>
    </row>
    <row r="31" spans="2:6" ht="15.75">
      <c r="B31" s="20"/>
      <c r="C31" s="20"/>
      <c r="D31" s="20"/>
      <c r="E31" s="20"/>
      <c r="F31" s="20"/>
    </row>
    <row r="32" spans="1:6" ht="21" customHeight="1" thickBot="1">
      <c r="A32" s="15" t="s">
        <v>130</v>
      </c>
      <c r="B32" s="22">
        <f>SUM(B24:B31)</f>
        <v>40115</v>
      </c>
      <c r="C32" s="22">
        <f>SUM(C24:C31)</f>
        <v>1604</v>
      </c>
      <c r="D32" s="22">
        <f>SUM(D24:D31)</f>
        <v>0</v>
      </c>
      <c r="E32" s="22">
        <f>SUM(E24:E31)</f>
        <v>22844</v>
      </c>
      <c r="F32" s="22">
        <f>SUM(F24:F31)</f>
        <v>64563</v>
      </c>
    </row>
    <row r="33" ht="16.5" thickTop="1"/>
  </sheetData>
  <printOptions horizontalCentered="1"/>
  <pageMargins left="0.5" right="0.5" top="0.5" bottom="0.5" header="0.5" footer="0.5"/>
  <pageSetup fitToHeight="1" fitToWidth="1" horizontalDpi="300" verticalDpi="300" orientation="portrait" scale="96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2006-02-24T02:56:30Z</cp:lastPrinted>
  <dcterms:created xsi:type="dcterms:W3CDTF">2000-01-07T08:25:57Z</dcterms:created>
  <dcterms:modified xsi:type="dcterms:W3CDTF">2006-02-27T04:35:54Z</dcterms:modified>
  <cp:category/>
  <cp:version/>
  <cp:contentType/>
  <cp:contentStatus/>
</cp:coreProperties>
</file>