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375" windowHeight="4455" activeTab="3"/>
  </bookViews>
  <sheets>
    <sheet name="P&amp;L" sheetId="1" r:id="rId1"/>
    <sheet name="BS" sheetId="2" r:id="rId2"/>
    <sheet name="CF" sheetId="3" r:id="rId3"/>
    <sheet name="CoE" sheetId="4" r:id="rId4"/>
    <sheet name="Sheet9" sheetId="5" r:id="rId5"/>
    <sheet name="Sheet10" sheetId="6" r:id="rId6"/>
    <sheet name="Sheet11" sheetId="7" r:id="rId7"/>
    <sheet name="Sheet12" sheetId="8" r:id="rId8"/>
    <sheet name="Sheet13" sheetId="9" r:id="rId9"/>
    <sheet name="Sheet14" sheetId="10" r:id="rId10"/>
    <sheet name="Sheet15" sheetId="11" r:id="rId11"/>
    <sheet name="Sheet16" sheetId="12" r:id="rId12"/>
  </sheets>
  <definedNames/>
  <calcPr fullCalcOnLoad="1"/>
</workbook>
</file>

<file path=xl/sharedStrings.xml><?xml version="1.0" encoding="utf-8"?>
<sst xmlns="http://schemas.openxmlformats.org/spreadsheetml/2006/main" count="135" uniqueCount="117">
  <si>
    <t>YONG TAI BERHAD</t>
  </si>
  <si>
    <t>CUMULATIVE QUARTER</t>
  </si>
  <si>
    <t>Current</t>
  </si>
  <si>
    <t xml:space="preserve">Preceding </t>
  </si>
  <si>
    <t>Year</t>
  </si>
  <si>
    <t xml:space="preserve">Year </t>
  </si>
  <si>
    <t>Quarter</t>
  </si>
  <si>
    <t>Corresponding</t>
  </si>
  <si>
    <t>Minority interest</t>
  </si>
  <si>
    <t>(RM'000)</t>
  </si>
  <si>
    <t>Current Assets</t>
  </si>
  <si>
    <t>Short Term Deposit</t>
  </si>
  <si>
    <t>Cash and Bank Balances</t>
  </si>
  <si>
    <t>Current Liabilities</t>
  </si>
  <si>
    <t>Short Term Borrowings</t>
  </si>
  <si>
    <t>Provision for Taxation</t>
  </si>
  <si>
    <t>Net Current Assets</t>
  </si>
  <si>
    <t>Shareholders's Funds</t>
  </si>
  <si>
    <t>Share Capital</t>
  </si>
  <si>
    <t>Reserves</t>
  </si>
  <si>
    <t>Share Premium</t>
  </si>
  <si>
    <t>Retained Profit</t>
  </si>
  <si>
    <t>Shareholders' funds</t>
  </si>
  <si>
    <t>Minority Interest</t>
  </si>
  <si>
    <t>Long Term Borrowings</t>
  </si>
  <si>
    <t>As At End Of</t>
  </si>
  <si>
    <t>Current Quarter</t>
  </si>
  <si>
    <t>RM'000</t>
  </si>
  <si>
    <t>As At Preceding</t>
  </si>
  <si>
    <t>Financial Year End</t>
  </si>
  <si>
    <t>Tax credit</t>
  </si>
  <si>
    <t>Period</t>
  </si>
  <si>
    <t>To date</t>
  </si>
  <si>
    <t>Property, plant and equipment</t>
  </si>
  <si>
    <t>Inventories</t>
  </si>
  <si>
    <t>Other receivables</t>
  </si>
  <si>
    <t>Trade receivables</t>
  </si>
  <si>
    <t>Trade payables</t>
  </si>
  <si>
    <t>Other payables</t>
  </si>
  <si>
    <t>Deferred taxation</t>
  </si>
  <si>
    <t>Revenue</t>
  </si>
  <si>
    <t>30/06/2002</t>
  </si>
  <si>
    <t>INDIVIDUAL QUARTER</t>
  </si>
  <si>
    <t>Other Operating Income</t>
  </si>
  <si>
    <t>Finance costs</t>
  </si>
  <si>
    <t>Investing Results</t>
  </si>
  <si>
    <t>Taxation</t>
  </si>
  <si>
    <t>(The Condensed Consolidated Income Statements should be read in conjunction with the Annual Financial</t>
  </si>
  <si>
    <t>CONDENSED CONSOLIDATED BALANCE SHEETS</t>
  </si>
  <si>
    <t>Other Investments</t>
  </si>
  <si>
    <t>CONDENSED CONSOLIDATED CASH FLOW STATEMENTS</t>
  </si>
  <si>
    <t>to date</t>
  </si>
  <si>
    <t>Adjustment for non-cash flow:-</t>
  </si>
  <si>
    <t xml:space="preserve">(The Condensed Consolidated Cash Flow Statements should be read in conjunction with the Annual </t>
  </si>
  <si>
    <t>CONDENSED CONSOLIDATED STATEMENTS OF CHANGES IN EQUITY</t>
  </si>
  <si>
    <t xml:space="preserve">Share </t>
  </si>
  <si>
    <t>Capital</t>
  </si>
  <si>
    <t>Premium</t>
  </si>
  <si>
    <t xml:space="preserve">Retained </t>
  </si>
  <si>
    <t>Profit</t>
  </si>
  <si>
    <t>Total</t>
  </si>
  <si>
    <t>Balance as at 01.07.2002</t>
  </si>
  <si>
    <t>Current year</t>
  </si>
  <si>
    <t>Operating Expenses</t>
  </si>
  <si>
    <t>Amount due to directors</t>
  </si>
  <si>
    <t xml:space="preserve">  Depreciation</t>
  </si>
  <si>
    <t xml:space="preserve">  Interest expenses</t>
  </si>
  <si>
    <t>Cash flows from operating activities</t>
  </si>
  <si>
    <t xml:space="preserve">  Interest paid</t>
  </si>
  <si>
    <t xml:space="preserve">  Taxation paid</t>
  </si>
  <si>
    <t>Cash flows from investing activities</t>
  </si>
  <si>
    <t xml:space="preserve">  Proceeds from disposal of property, plant &amp; equipment</t>
  </si>
  <si>
    <t xml:space="preserve">  Purchase of property, plant and equipment</t>
  </si>
  <si>
    <t>Cash flows from financing activities</t>
  </si>
  <si>
    <t xml:space="preserve">  Repayment of hire purchase creditors</t>
  </si>
  <si>
    <t xml:space="preserve">  Proceeds from hire purchase borrowings</t>
  </si>
  <si>
    <t xml:space="preserve">  Repayment of term loans</t>
  </si>
  <si>
    <t>Net cash from financing activities</t>
  </si>
  <si>
    <t>Annual Financial Report for the year ended 30th June  2002)</t>
  </si>
  <si>
    <t>Financial Report for the year ended 30th June  2002)</t>
  </si>
  <si>
    <t>Report for the year ended 30th June  2002)</t>
  </si>
  <si>
    <t>CONDENSED CONSOLIDATED INCOME STATEMENTS</t>
  </si>
  <si>
    <t xml:space="preserve">(The Condensed Consolidated Balance Sheets should be read in conjunction with the </t>
  </si>
  <si>
    <t xml:space="preserve">  Increase in payables</t>
  </si>
  <si>
    <t xml:space="preserve">  Increase in amount due to Directors</t>
  </si>
  <si>
    <t>Net cash used in investing activities</t>
  </si>
  <si>
    <t>Net increase in cash &amp; cash equivalents</t>
  </si>
  <si>
    <t>Cash &amp; cash equivalents at end of period</t>
  </si>
  <si>
    <t>Cash &amp; cash equivalents at beginning of period</t>
  </si>
  <si>
    <t>Negative Goodwill On Consolidation</t>
  </si>
  <si>
    <t xml:space="preserve">  Amortisation of Negative Goodwill on consolidation</t>
  </si>
  <si>
    <t>(Loss)/profit from Operations</t>
  </si>
  <si>
    <t>(Loss)/profit before tax</t>
  </si>
  <si>
    <t>(Loss)/profit after taxation</t>
  </si>
  <si>
    <t>Net (loss)/profit</t>
  </si>
  <si>
    <t>(LPS)/EPS - Basic (sen)</t>
  </si>
  <si>
    <t xml:space="preserve">                  - Diluted (sen)</t>
  </si>
  <si>
    <t>Net loss before taxation</t>
  </si>
  <si>
    <t xml:space="preserve">  Decrease in inventories</t>
  </si>
  <si>
    <t>Cash generated from operations</t>
  </si>
  <si>
    <t xml:space="preserve">  Dividend paid</t>
  </si>
  <si>
    <t>FOR THE FORTH QUARTER ENDED 30.06.2003</t>
  </si>
  <si>
    <t>30/06/2003</t>
  </si>
  <si>
    <t>Deferred tax</t>
  </si>
  <si>
    <t xml:space="preserve">  General provision for bad and doubtful debts</t>
  </si>
  <si>
    <t xml:space="preserve">  Loss on disposal of property, plant and equipment</t>
  </si>
  <si>
    <t xml:space="preserve">  Fixed deposit interest</t>
  </si>
  <si>
    <t xml:space="preserve">  Proceed from insurance claim</t>
  </si>
  <si>
    <t xml:space="preserve">  Decrease in receivables</t>
  </si>
  <si>
    <t xml:space="preserve">  Proceeds from insurance claim</t>
  </si>
  <si>
    <t>Dividend</t>
  </si>
  <si>
    <t>Balance as at 30.06.2003</t>
  </si>
  <si>
    <t>Operating loss before changes in working capital</t>
  </si>
  <si>
    <t>Net cash from operating activities</t>
  </si>
  <si>
    <t xml:space="preserve">  Net proceeds from short term borrowings</t>
  </si>
  <si>
    <t xml:space="preserve">  Net repayment of short term borrowings</t>
  </si>
  <si>
    <t>Net loss for the year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</si>
</sst>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;\-&quot;RM&quot;#,##0"/>
    <numFmt numFmtId="165" formatCode="&quot;RM&quot;#,##0;[Red]\-&quot;RM&quot;#,##0"/>
    <numFmt numFmtId="166" formatCode="&quot;RM&quot;#,##0.00;\-&quot;RM&quot;#,##0.00"/>
    <numFmt numFmtId="167" formatCode="&quot;RM&quot;#,##0.00;[Red]\-&quot;RM&quot;#,##0.00"/>
    <numFmt numFmtId="168" formatCode="_-&quot;RM&quot;* #,##0_-;\-&quot;RM&quot;* #,##0_-;_-&quot;RM&quot;* &quot;-&quot;_-;_-@_-"/>
    <numFmt numFmtId="169" formatCode="_-* #,##0_-;\-* #,##0_-;_-* &quot;-&quot;_-;_-@_-"/>
    <numFmt numFmtId="170" formatCode="_-&quot;RM&quot;* #,##0.00_-;\-&quot;RM&quot;* #,##0.00_-;_-&quot;RM&quot;* &quot;-&quot;??_-;_-@_-"/>
    <numFmt numFmtId="171" formatCode="_-* #,##0.00_-;\-* #,##0.00_-;_-* &quot;-&quot;??_-;_-@_-"/>
    <numFmt numFmtId="172" formatCode="_(* #,##0.0_);_(* \(#,##0.0\);_(* &quot;-&quot;??_);_(@_)"/>
    <numFmt numFmtId="173" formatCode="_(* #,##0_);_(* \(#,##0\);_(* &quot;-&quot;??_);_(@_)"/>
    <numFmt numFmtId="174" formatCode="0.0%"/>
    <numFmt numFmtId="175" formatCode="_(* #,##0.000_);_(* \(#,##0.00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4" fontId="5" fillId="0" borderId="0" xfId="0" applyNumberFormat="1" applyFont="1" applyBorder="1" applyAlignment="1">
      <alignment horizontal="center"/>
    </xf>
    <xf numFmtId="173" fontId="5" fillId="0" borderId="0" xfId="15" applyNumberFormat="1" applyFont="1" applyAlignment="1">
      <alignment horizontal="center"/>
    </xf>
    <xf numFmtId="174" fontId="5" fillId="0" borderId="0" xfId="19" applyNumberFormat="1" applyFont="1" applyAlignment="1">
      <alignment/>
    </xf>
    <xf numFmtId="173" fontId="5" fillId="0" borderId="0" xfId="15" applyNumberFormat="1" applyFont="1" applyBorder="1" applyAlignment="1">
      <alignment/>
    </xf>
    <xf numFmtId="173" fontId="5" fillId="0" borderId="0" xfId="15" applyNumberFormat="1" applyFont="1" applyAlignment="1">
      <alignment/>
    </xf>
    <xf numFmtId="9" fontId="5" fillId="0" borderId="0" xfId="19" applyFont="1" applyAlignment="1">
      <alignment/>
    </xf>
    <xf numFmtId="173" fontId="5" fillId="0" borderId="1" xfId="15" applyNumberFormat="1" applyFont="1" applyBorder="1" applyAlignment="1">
      <alignment/>
    </xf>
    <xf numFmtId="0" fontId="6" fillId="0" borderId="0" xfId="0" applyFont="1" applyAlignment="1">
      <alignment/>
    </xf>
    <xf numFmtId="173" fontId="6" fillId="0" borderId="0" xfId="15" applyNumberFormat="1" applyFont="1" applyAlignment="1">
      <alignment/>
    </xf>
    <xf numFmtId="173" fontId="6" fillId="0" borderId="2" xfId="15" applyNumberFormat="1" applyFont="1" applyBorder="1" applyAlignment="1">
      <alignment horizontal="center"/>
    </xf>
    <xf numFmtId="173" fontId="6" fillId="0" borderId="3" xfId="15" applyNumberFormat="1" applyFont="1" applyBorder="1" applyAlignment="1">
      <alignment horizontal="center"/>
    </xf>
    <xf numFmtId="173" fontId="6" fillId="0" borderId="4" xfId="15" applyNumberFormat="1" applyFont="1" applyBorder="1" applyAlignment="1">
      <alignment horizontal="center"/>
    </xf>
    <xf numFmtId="173" fontId="6" fillId="0" borderId="0" xfId="15" applyNumberFormat="1" applyFont="1" applyAlignment="1">
      <alignment horizontal="center"/>
    </xf>
    <xf numFmtId="0" fontId="6" fillId="0" borderId="0" xfId="0" applyFont="1" applyAlignment="1">
      <alignment horizontal="center"/>
    </xf>
    <xf numFmtId="173" fontId="6" fillId="0" borderId="5" xfId="15" applyNumberFormat="1" applyFont="1" applyBorder="1" applyAlignment="1">
      <alignment horizontal="center"/>
    </xf>
    <xf numFmtId="173" fontId="6" fillId="0" borderId="0" xfId="15" applyNumberFormat="1" applyFont="1" applyAlignment="1" quotePrefix="1">
      <alignment horizontal="center"/>
    </xf>
    <xf numFmtId="173" fontId="5" fillId="0" borderId="0" xfId="15" applyNumberFormat="1" applyFont="1" applyBorder="1" applyAlignment="1">
      <alignment horizontal="left"/>
    </xf>
    <xf numFmtId="173" fontId="5" fillId="0" borderId="0" xfId="15" applyNumberFormat="1" applyFont="1" applyAlignment="1">
      <alignment horizontal="left"/>
    </xf>
    <xf numFmtId="173" fontId="5" fillId="0" borderId="6" xfId="15" applyNumberFormat="1" applyFont="1" applyBorder="1" applyAlignment="1">
      <alignment horizontal="left"/>
    </xf>
    <xf numFmtId="173" fontId="5" fillId="0" borderId="1" xfId="15" applyNumberFormat="1" applyFont="1" applyBorder="1" applyAlignment="1">
      <alignment horizontal="left"/>
    </xf>
    <xf numFmtId="173" fontId="6" fillId="0" borderId="0" xfId="15" applyNumberFormat="1" applyFont="1" applyAlignment="1">
      <alignment horizontal="left"/>
    </xf>
    <xf numFmtId="173" fontId="6" fillId="0" borderId="2" xfId="15" applyNumberFormat="1" applyFont="1" applyBorder="1" applyAlignment="1">
      <alignment horizontal="left"/>
    </xf>
    <xf numFmtId="173" fontId="6" fillId="0" borderId="3" xfId="15" applyNumberFormat="1" applyFont="1" applyBorder="1" applyAlignment="1">
      <alignment horizontal="left"/>
    </xf>
    <xf numFmtId="173" fontId="6" fillId="0" borderId="7" xfId="15" applyNumberFormat="1" applyFont="1" applyBorder="1" applyAlignment="1">
      <alignment horizontal="left"/>
    </xf>
    <xf numFmtId="173" fontId="6" fillId="0" borderId="1" xfId="15" applyNumberFormat="1" applyFont="1" applyBorder="1" applyAlignment="1">
      <alignment horizontal="left"/>
    </xf>
    <xf numFmtId="173" fontId="6" fillId="0" borderId="4" xfId="15" applyNumberFormat="1" applyFont="1" applyBorder="1" applyAlignment="1">
      <alignment horizontal="left"/>
    </xf>
    <xf numFmtId="173" fontId="6" fillId="0" borderId="6" xfId="15" applyNumberFormat="1" applyFont="1" applyBorder="1" applyAlignment="1">
      <alignment horizontal="left"/>
    </xf>
    <xf numFmtId="173" fontId="6" fillId="0" borderId="5" xfId="15" applyNumberFormat="1" applyFont="1" applyBorder="1" applyAlignment="1">
      <alignment horizontal="left"/>
    </xf>
    <xf numFmtId="0" fontId="7" fillId="0" borderId="0" xfId="0" applyFont="1" applyAlignment="1">
      <alignment/>
    </xf>
    <xf numFmtId="43" fontId="5" fillId="0" borderId="8" xfId="15" applyNumberFormat="1" applyFont="1" applyBorder="1" applyAlignment="1">
      <alignment horizontal="center"/>
    </xf>
    <xf numFmtId="43" fontId="5" fillId="0" borderId="9" xfId="15" applyNumberFormat="1" applyFont="1" applyBorder="1" applyAlignment="1">
      <alignment horizontal="center"/>
    </xf>
    <xf numFmtId="43" fontId="5" fillId="0" borderId="8" xfId="19" applyNumberFormat="1" applyFont="1" applyBorder="1" applyAlignment="1">
      <alignment horizontal="center"/>
    </xf>
    <xf numFmtId="173" fontId="5" fillId="0" borderId="0" xfId="15" applyNumberFormat="1" applyFont="1" applyBorder="1" applyAlignment="1">
      <alignment horizontal="center"/>
    </xf>
    <xf numFmtId="173" fontId="6" fillId="0" borderId="6" xfId="15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6"/>
  <sheetViews>
    <sheetView workbookViewId="0" topLeftCell="A27">
      <selection activeCell="H59" sqref="H59"/>
    </sheetView>
  </sheetViews>
  <sheetFormatPr defaultColWidth="9.140625" defaultRowHeight="12.75"/>
  <cols>
    <col min="1" max="1" width="28.421875" style="2" customWidth="1"/>
    <col min="2" max="2" width="12.8515625" style="2" customWidth="1"/>
    <col min="3" max="3" width="1.57421875" style="3" customWidth="1"/>
    <col min="4" max="4" width="13.28125" style="2" customWidth="1"/>
    <col min="5" max="5" width="3.7109375" style="2" customWidth="1"/>
    <col min="6" max="6" width="13.28125" style="2" customWidth="1"/>
    <col min="7" max="7" width="1.421875" style="3" customWidth="1"/>
    <col min="8" max="8" width="13.140625" style="2" customWidth="1"/>
    <col min="9" max="9" width="8.00390625" style="2" customWidth="1"/>
    <col min="10" max="16384" width="9.140625" style="2" customWidth="1"/>
  </cols>
  <sheetData>
    <row r="1" ht="15">
      <c r="A1" s="1" t="s">
        <v>0</v>
      </c>
    </row>
    <row r="2" ht="15">
      <c r="A2" s="1" t="s">
        <v>81</v>
      </c>
    </row>
    <row r="3" ht="15">
      <c r="A3" s="1" t="s">
        <v>101</v>
      </c>
    </row>
    <row r="5" spans="2:8" ht="15">
      <c r="B5" s="42" t="s">
        <v>42</v>
      </c>
      <c r="C5" s="42"/>
      <c r="D5" s="42"/>
      <c r="F5" s="4" t="s">
        <v>1</v>
      </c>
      <c r="G5" s="4"/>
      <c r="H5" s="5"/>
    </row>
    <row r="6" spans="2:8" ht="15">
      <c r="B6" s="6" t="s">
        <v>2</v>
      </c>
      <c r="C6" s="6"/>
      <c r="D6" s="6" t="s">
        <v>3</v>
      </c>
      <c r="F6" s="6" t="s">
        <v>2</v>
      </c>
      <c r="G6" s="6"/>
      <c r="H6" s="6" t="s">
        <v>3</v>
      </c>
    </row>
    <row r="7" spans="2:8" ht="15">
      <c r="B7" s="6" t="s">
        <v>4</v>
      </c>
      <c r="C7" s="6"/>
      <c r="D7" s="6" t="s">
        <v>5</v>
      </c>
      <c r="F7" s="6" t="s">
        <v>4</v>
      </c>
      <c r="G7" s="6"/>
      <c r="H7" s="6" t="s">
        <v>5</v>
      </c>
    </row>
    <row r="8" spans="2:9" ht="15">
      <c r="B8" s="6" t="s">
        <v>6</v>
      </c>
      <c r="C8" s="6"/>
      <c r="D8" s="6" t="s">
        <v>7</v>
      </c>
      <c r="E8" s="7"/>
      <c r="F8" s="6" t="s">
        <v>32</v>
      </c>
      <c r="G8" s="6"/>
      <c r="H8" s="6" t="s">
        <v>7</v>
      </c>
      <c r="I8" s="7"/>
    </row>
    <row r="9" spans="2:9" ht="15">
      <c r="B9" s="6"/>
      <c r="C9" s="6"/>
      <c r="D9" s="6" t="s">
        <v>6</v>
      </c>
      <c r="E9" s="7"/>
      <c r="F9" s="6"/>
      <c r="G9" s="6"/>
      <c r="H9" s="6" t="s">
        <v>31</v>
      </c>
      <c r="I9" s="7"/>
    </row>
    <row r="10" spans="2:9" ht="15">
      <c r="B10" s="8" t="s">
        <v>102</v>
      </c>
      <c r="C10" s="8"/>
      <c r="D10" s="6" t="s">
        <v>41</v>
      </c>
      <c r="E10" s="7"/>
      <c r="F10" s="6" t="str">
        <f>+B10</f>
        <v>30/06/2003</v>
      </c>
      <c r="G10" s="6"/>
      <c r="H10" s="6" t="str">
        <f>+D10</f>
        <v>30/06/2002</v>
      </c>
      <c r="I10" s="7"/>
    </row>
    <row r="11" spans="2:9" ht="15">
      <c r="B11" s="6" t="s">
        <v>9</v>
      </c>
      <c r="C11" s="6"/>
      <c r="D11" s="6" t="str">
        <f>+B11</f>
        <v>(RM'000)</v>
      </c>
      <c r="E11" s="7"/>
      <c r="F11" s="6" t="str">
        <f>+B11</f>
        <v>(RM'000)</v>
      </c>
      <c r="G11" s="6"/>
      <c r="H11" s="6" t="str">
        <f>+B11</f>
        <v>(RM'000)</v>
      </c>
      <c r="I11" s="7"/>
    </row>
    <row r="12" spans="2:9" ht="15">
      <c r="B12" s="5"/>
      <c r="C12" s="5"/>
      <c r="D12" s="5"/>
      <c r="E12" s="7"/>
      <c r="F12" s="5"/>
      <c r="G12" s="5"/>
      <c r="H12" s="5"/>
      <c r="I12" s="7"/>
    </row>
    <row r="14" spans="1:9" ht="15">
      <c r="A14" s="2" t="s">
        <v>40</v>
      </c>
      <c r="B14" s="24">
        <v>13203</v>
      </c>
      <c r="C14" s="24"/>
      <c r="D14" s="24">
        <v>13875</v>
      </c>
      <c r="E14" s="25"/>
      <c r="F14" s="24">
        <v>66466</v>
      </c>
      <c r="G14" s="24"/>
      <c r="H14" s="24">
        <v>58328</v>
      </c>
      <c r="I14" s="10"/>
    </row>
    <row r="15" spans="2:8" ht="15">
      <c r="B15" s="25"/>
      <c r="C15" s="24"/>
      <c r="D15" s="25"/>
      <c r="E15" s="25"/>
      <c r="F15" s="25"/>
      <c r="G15" s="24"/>
      <c r="H15" s="25"/>
    </row>
    <row r="16" spans="1:8" ht="15">
      <c r="A16" s="2" t="s">
        <v>63</v>
      </c>
      <c r="B16" s="25">
        <v>-15668</v>
      </c>
      <c r="C16" s="24"/>
      <c r="D16" s="25">
        <v>-13951</v>
      </c>
      <c r="E16" s="25"/>
      <c r="F16" s="25">
        <v>-71601</v>
      </c>
      <c r="G16" s="24"/>
      <c r="H16" s="25">
        <v>-56709</v>
      </c>
    </row>
    <row r="17" spans="2:8" ht="15">
      <c r="B17" s="25"/>
      <c r="C17" s="24"/>
      <c r="D17" s="25"/>
      <c r="E17" s="25"/>
      <c r="F17" s="25"/>
      <c r="G17" s="24"/>
      <c r="H17" s="25"/>
    </row>
    <row r="18" spans="1:9" ht="15">
      <c r="A18" s="2" t="s">
        <v>43</v>
      </c>
      <c r="B18" s="24">
        <v>2</v>
      </c>
      <c r="C18" s="24"/>
      <c r="D18" s="25">
        <v>579</v>
      </c>
      <c r="E18" s="25"/>
      <c r="F18" s="25">
        <v>1442</v>
      </c>
      <c r="G18" s="24"/>
      <c r="H18" s="25">
        <v>1329</v>
      </c>
      <c r="I18" s="10"/>
    </row>
    <row r="19" spans="2:8" ht="15">
      <c r="B19" s="26"/>
      <c r="C19" s="24"/>
      <c r="D19" s="26"/>
      <c r="E19" s="25"/>
      <c r="F19" s="26"/>
      <c r="G19" s="24"/>
      <c r="H19" s="26"/>
    </row>
    <row r="20" spans="1:9" ht="23.25" customHeight="1">
      <c r="A20" s="2" t="s">
        <v>91</v>
      </c>
      <c r="B20" s="25">
        <f>SUM(B14:B19)</f>
        <v>-2463</v>
      </c>
      <c r="C20" s="24"/>
      <c r="D20" s="25">
        <f>SUM(D14:D19)</f>
        <v>503</v>
      </c>
      <c r="E20" s="25"/>
      <c r="F20" s="25">
        <f>SUM(F14:F19)</f>
        <v>-3693</v>
      </c>
      <c r="G20" s="24"/>
      <c r="H20" s="25">
        <f>SUM(H14:H19)</f>
        <v>2948</v>
      </c>
      <c r="I20" s="10"/>
    </row>
    <row r="21" spans="2:8" ht="15">
      <c r="B21" s="25"/>
      <c r="C21" s="24"/>
      <c r="D21" s="25"/>
      <c r="E21" s="25"/>
      <c r="F21" s="25"/>
      <c r="G21" s="24"/>
      <c r="H21" s="25"/>
    </row>
    <row r="22" spans="1:9" ht="15">
      <c r="A22" s="2" t="s">
        <v>44</v>
      </c>
      <c r="B22" s="25">
        <v>-374</v>
      </c>
      <c r="C22" s="24"/>
      <c r="D22" s="25">
        <v>-416</v>
      </c>
      <c r="E22" s="25"/>
      <c r="F22" s="25">
        <v>-1535</v>
      </c>
      <c r="G22" s="24"/>
      <c r="H22" s="25">
        <v>-1545</v>
      </c>
      <c r="I22" s="10"/>
    </row>
    <row r="23" spans="2:8" ht="15">
      <c r="B23" s="25"/>
      <c r="C23" s="24"/>
      <c r="D23" s="25"/>
      <c r="E23" s="25"/>
      <c r="F23" s="25"/>
      <c r="G23" s="24"/>
      <c r="H23" s="25"/>
    </row>
    <row r="24" spans="1:8" ht="15">
      <c r="A24" s="2" t="s">
        <v>45</v>
      </c>
      <c r="B24" s="25">
        <v>0</v>
      </c>
      <c r="C24" s="24"/>
      <c r="D24" s="25">
        <v>0</v>
      </c>
      <c r="E24" s="25"/>
      <c r="F24" s="25">
        <v>0</v>
      </c>
      <c r="G24" s="24"/>
      <c r="H24" s="25">
        <v>0</v>
      </c>
    </row>
    <row r="25" spans="2:9" ht="15">
      <c r="B25" s="26"/>
      <c r="C25" s="24"/>
      <c r="D25" s="26"/>
      <c r="E25" s="25"/>
      <c r="F25" s="26"/>
      <c r="G25" s="24"/>
      <c r="H25" s="26"/>
      <c r="I25" s="10"/>
    </row>
    <row r="26" spans="1:9" ht="21" customHeight="1">
      <c r="A26" s="2" t="s">
        <v>92</v>
      </c>
      <c r="B26" s="25">
        <f>SUM(B20:B25)</f>
        <v>-2837</v>
      </c>
      <c r="C26" s="24"/>
      <c r="D26" s="25">
        <f>SUM(D20:D25)</f>
        <v>87</v>
      </c>
      <c r="E26" s="25"/>
      <c r="F26" s="25">
        <f>SUM(F20:F25)</f>
        <v>-5228</v>
      </c>
      <c r="G26" s="24"/>
      <c r="H26" s="24">
        <f>SUM(H20:H25)</f>
        <v>1403</v>
      </c>
      <c r="I26" s="10"/>
    </row>
    <row r="27" spans="5:9" ht="15">
      <c r="E27" s="25"/>
      <c r="F27" s="25"/>
      <c r="G27" s="24"/>
      <c r="H27" s="25"/>
      <c r="I27" s="10"/>
    </row>
    <row r="28" spans="1:9" ht="15">
      <c r="A28" s="2" t="s">
        <v>46</v>
      </c>
      <c r="B28" s="24">
        <v>1354</v>
      </c>
      <c r="C28" s="24"/>
      <c r="D28" s="24">
        <v>668</v>
      </c>
      <c r="E28" s="25"/>
      <c r="F28" s="24">
        <v>1275</v>
      </c>
      <c r="G28" s="24"/>
      <c r="H28" s="24">
        <v>-263</v>
      </c>
      <c r="I28" s="10"/>
    </row>
    <row r="29" spans="2:8" ht="15">
      <c r="B29" s="26"/>
      <c r="C29" s="24"/>
      <c r="D29" s="26"/>
      <c r="E29" s="25"/>
      <c r="F29" s="26"/>
      <c r="G29" s="24"/>
      <c r="H29" s="26"/>
    </row>
    <row r="30" spans="1:9" ht="15">
      <c r="A30" s="2" t="s">
        <v>93</v>
      </c>
      <c r="B30" s="25">
        <f>+B26+B28</f>
        <v>-1483</v>
      </c>
      <c r="C30" s="24"/>
      <c r="D30" s="25">
        <f>+D26+D28</f>
        <v>755</v>
      </c>
      <c r="E30" s="25"/>
      <c r="F30" s="25">
        <f>+F26+F28</f>
        <v>-3953</v>
      </c>
      <c r="G30" s="24"/>
      <c r="H30" s="25">
        <f>SUM(H26:H29)</f>
        <v>1140</v>
      </c>
      <c r="I30" s="10"/>
    </row>
    <row r="31" spans="2:8" ht="15">
      <c r="B31" s="25"/>
      <c r="C31" s="24"/>
      <c r="D31" s="25"/>
      <c r="E31" s="25"/>
      <c r="F31" s="25"/>
      <c r="G31" s="24"/>
      <c r="H31" s="25"/>
    </row>
    <row r="32" spans="1:8" ht="15">
      <c r="A32" s="2" t="s">
        <v>8</v>
      </c>
      <c r="B32" s="25">
        <v>-5</v>
      </c>
      <c r="C32" s="24"/>
      <c r="D32" s="25">
        <v>15</v>
      </c>
      <c r="E32" s="25"/>
      <c r="F32" s="25">
        <v>-9</v>
      </c>
      <c r="G32" s="24"/>
      <c r="H32" s="25">
        <v>-33</v>
      </c>
    </row>
    <row r="33" spans="2:8" ht="15">
      <c r="B33" s="25"/>
      <c r="C33" s="24"/>
      <c r="D33" s="25"/>
      <c r="E33" s="25"/>
      <c r="F33" s="25"/>
      <c r="G33" s="24"/>
      <c r="H33" s="25"/>
    </row>
    <row r="34" spans="1:9" ht="23.25" customHeight="1">
      <c r="A34" s="2" t="s">
        <v>94</v>
      </c>
      <c r="B34" s="27">
        <f>SUM(B30:B33)</f>
        <v>-1488</v>
      </c>
      <c r="C34" s="24"/>
      <c r="D34" s="27">
        <f>SUM(D30:D33)</f>
        <v>770</v>
      </c>
      <c r="E34" s="25"/>
      <c r="F34" s="27">
        <f>SUM(F30:F33)</f>
        <v>-3962</v>
      </c>
      <c r="G34" s="24"/>
      <c r="H34" s="27">
        <f>SUM(H30:H33)</f>
        <v>1107</v>
      </c>
      <c r="I34" s="10"/>
    </row>
    <row r="35" spans="2:8" ht="15">
      <c r="B35" s="9"/>
      <c r="C35" s="11"/>
      <c r="D35" s="9"/>
      <c r="E35" s="12"/>
      <c r="F35" s="9"/>
      <c r="G35" s="11"/>
      <c r="H35" s="9"/>
    </row>
    <row r="36" spans="2:8" ht="15">
      <c r="B36" s="9"/>
      <c r="C36" s="11"/>
      <c r="D36" s="9"/>
      <c r="E36" s="12"/>
      <c r="F36" s="9"/>
      <c r="G36" s="11"/>
      <c r="H36" s="40"/>
    </row>
    <row r="37" spans="1:8" ht="18" customHeight="1" thickBot="1">
      <c r="A37" s="2" t="s">
        <v>95</v>
      </c>
      <c r="B37" s="38">
        <f>+B34/39900*100</f>
        <v>-3.7293233082706765</v>
      </c>
      <c r="C37" s="11"/>
      <c r="D37" s="38">
        <f>+D34/39900*100</f>
        <v>1.9298245614035088</v>
      </c>
      <c r="E37" s="12"/>
      <c r="F37" s="38">
        <f>+F34/39900*100</f>
        <v>-9.929824561403509</v>
      </c>
      <c r="G37" s="11"/>
      <c r="H37" s="38">
        <f>+H34/39900*100</f>
        <v>2.7744360902255636</v>
      </c>
    </row>
    <row r="38" spans="1:9" ht="20.25" customHeight="1" thickBot="1" thickTop="1">
      <c r="A38" s="2" t="s">
        <v>96</v>
      </c>
      <c r="B38" s="39">
        <f>+B34/(39900*1.1%)</f>
        <v>-3.3902939166097057</v>
      </c>
      <c r="C38" s="37"/>
      <c r="D38" s="37">
        <f>+D34/(39900*1.1%)</f>
        <v>1.7543859649122806</v>
      </c>
      <c r="E38" s="12"/>
      <c r="F38" s="37">
        <f>+F34/(39900*1.1%)</f>
        <v>-9.027113237639552</v>
      </c>
      <c r="G38" s="37"/>
      <c r="H38" s="37">
        <f>+H34/(39900*1.1%)</f>
        <v>2.5222146274777852</v>
      </c>
      <c r="I38" s="10"/>
    </row>
    <row r="39" spans="2:8" ht="15.75" thickTop="1">
      <c r="B39" s="12"/>
      <c r="C39" s="11"/>
      <c r="D39" s="12"/>
      <c r="E39" s="12"/>
      <c r="F39" s="12"/>
      <c r="G39" s="11"/>
      <c r="H39" s="12"/>
    </row>
    <row r="40" spans="2:8" ht="15">
      <c r="B40" s="12"/>
      <c r="C40" s="11"/>
      <c r="D40" s="12"/>
      <c r="E40" s="12"/>
      <c r="F40" s="12"/>
      <c r="G40" s="11"/>
      <c r="H40" s="12"/>
    </row>
    <row r="41" spans="2:8" ht="15" hidden="1">
      <c r="B41" s="12"/>
      <c r="C41" s="11"/>
      <c r="D41" s="12"/>
      <c r="E41" s="12"/>
      <c r="F41" s="12"/>
      <c r="G41" s="11"/>
      <c r="H41" s="12"/>
    </row>
    <row r="42" spans="2:8" ht="15" hidden="1">
      <c r="B42" s="12"/>
      <c r="C42" s="11"/>
      <c r="D42" s="12"/>
      <c r="E42" s="12"/>
      <c r="F42" s="12"/>
      <c r="G42" s="11"/>
      <c r="H42" s="12"/>
    </row>
    <row r="43" ht="15" hidden="1"/>
    <row r="44" ht="15" hidden="1">
      <c r="D44" s="13">
        <f>+D14/60834</f>
        <v>0.2280796922773449</v>
      </c>
    </row>
    <row r="45" ht="15" hidden="1"/>
    <row r="46" ht="15" hidden="1">
      <c r="D46" s="13">
        <f>+D20/11895</f>
        <v>0.04228667507356032</v>
      </c>
    </row>
    <row r="47" ht="15" hidden="1"/>
    <row r="48" ht="15" hidden="1">
      <c r="D48" s="13">
        <f>+D34/8565</f>
        <v>0.08990075890251022</v>
      </c>
    </row>
    <row r="49" ht="15" hidden="1"/>
    <row r="50" ht="15" hidden="1"/>
    <row r="51" ht="15" hidden="1">
      <c r="D51" s="12">
        <f>223+93</f>
        <v>316</v>
      </c>
    </row>
    <row r="52" ht="15" hidden="1">
      <c r="D52" s="12">
        <f>1500+397-13</f>
        <v>1884</v>
      </c>
    </row>
    <row r="53" ht="15" customHeight="1" hidden="1">
      <c r="D53" s="14">
        <f>SUM(D51:D52)</f>
        <v>2200</v>
      </c>
    </row>
    <row r="54" ht="15" hidden="1"/>
    <row r="55" ht="15">
      <c r="A55" s="2" t="s">
        <v>47</v>
      </c>
    </row>
    <row r="56" ht="15">
      <c r="A56" s="2" t="s">
        <v>80</v>
      </c>
    </row>
  </sheetData>
  <mergeCells count="1">
    <mergeCell ref="B5:D5"/>
  </mergeCells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31">
      <selection activeCell="F31" sqref="F31"/>
    </sheetView>
  </sheetViews>
  <sheetFormatPr defaultColWidth="9.140625" defaultRowHeight="12.75"/>
  <cols>
    <col min="1" max="1" width="4.28125" style="15" customWidth="1"/>
    <col min="2" max="2" width="36.28125" style="15" customWidth="1"/>
    <col min="3" max="3" width="2.28125" style="15" customWidth="1"/>
    <col min="4" max="4" width="16.421875" style="16" customWidth="1"/>
    <col min="5" max="5" width="1.7109375" style="16" customWidth="1"/>
    <col min="6" max="6" width="18.7109375" style="16" customWidth="1"/>
    <col min="7" max="16384" width="9.140625" style="15" customWidth="1"/>
  </cols>
  <sheetData>
    <row r="1" ht="15.75">
      <c r="A1" s="15" t="s">
        <v>0</v>
      </c>
    </row>
    <row r="2" ht="15.75">
      <c r="A2" s="15" t="s">
        <v>48</v>
      </c>
    </row>
    <row r="5" spans="4:6" ht="15.75">
      <c r="D5" s="17" t="s">
        <v>25</v>
      </c>
      <c r="F5" s="17" t="s">
        <v>28</v>
      </c>
    </row>
    <row r="6" spans="4:6" ht="15.75">
      <c r="D6" s="18" t="s">
        <v>26</v>
      </c>
      <c r="F6" s="18" t="s">
        <v>29</v>
      </c>
    </row>
    <row r="7" spans="4:6" ht="15.75">
      <c r="D7" s="18" t="str">
        <f>+'P&amp;L'!F10</f>
        <v>30/06/2003</v>
      </c>
      <c r="F7" s="18" t="s">
        <v>41</v>
      </c>
    </row>
    <row r="8" spans="4:6" ht="15.75">
      <c r="D8" s="19" t="s">
        <v>27</v>
      </c>
      <c r="F8" s="19" t="s">
        <v>27</v>
      </c>
    </row>
    <row r="10" spans="1:6" ht="15.75">
      <c r="A10" s="15" t="s">
        <v>33</v>
      </c>
      <c r="D10" s="28">
        <v>32981</v>
      </c>
      <c r="E10" s="28"/>
      <c r="F10" s="28">
        <v>34776</v>
      </c>
    </row>
    <row r="11" spans="1:6" ht="15.75">
      <c r="A11" s="15" t="s">
        <v>103</v>
      </c>
      <c r="D11" s="28">
        <v>513</v>
      </c>
      <c r="E11" s="28"/>
      <c r="F11" s="28">
        <v>0</v>
      </c>
    </row>
    <row r="12" spans="1:6" ht="15.75">
      <c r="A12" s="15" t="s">
        <v>49</v>
      </c>
      <c r="D12" s="28">
        <v>4</v>
      </c>
      <c r="E12" s="28"/>
      <c r="F12" s="28">
        <v>4</v>
      </c>
    </row>
    <row r="13" spans="4:6" ht="15.75">
      <c r="D13" s="28"/>
      <c r="E13" s="28"/>
      <c r="F13" s="28"/>
    </row>
    <row r="14" spans="4:6" ht="15.75">
      <c r="D14" s="28"/>
      <c r="E14" s="28"/>
      <c r="F14" s="28"/>
    </row>
    <row r="15" spans="1:6" ht="15.75">
      <c r="A15" s="15" t="s">
        <v>10</v>
      </c>
      <c r="D15" s="29"/>
      <c r="E15" s="28"/>
      <c r="F15" s="29"/>
    </row>
    <row r="16" spans="2:6" ht="15.75">
      <c r="B16" s="15" t="s">
        <v>34</v>
      </c>
      <c r="D16" s="30">
        <v>29954</v>
      </c>
      <c r="E16" s="28"/>
      <c r="F16" s="30">
        <v>30331</v>
      </c>
    </row>
    <row r="17" spans="2:6" ht="15.75">
      <c r="B17" s="15" t="s">
        <v>36</v>
      </c>
      <c r="D17" s="30">
        <v>37031</v>
      </c>
      <c r="E17" s="28"/>
      <c r="F17" s="30">
        <v>38395</v>
      </c>
    </row>
    <row r="18" spans="2:6" ht="15.75">
      <c r="B18" s="15" t="s">
        <v>35</v>
      </c>
      <c r="D18" s="30">
        <v>2475</v>
      </c>
      <c r="E18" s="28"/>
      <c r="F18" s="30">
        <v>1671</v>
      </c>
    </row>
    <row r="19" spans="2:6" ht="15.75">
      <c r="B19" s="15" t="s">
        <v>30</v>
      </c>
      <c r="D19" s="30">
        <v>1092</v>
      </c>
      <c r="E19" s="28"/>
      <c r="F19" s="30">
        <v>769</v>
      </c>
    </row>
    <row r="20" spans="2:6" ht="15.75">
      <c r="B20" s="15" t="s">
        <v>11</v>
      </c>
      <c r="D20" s="30">
        <v>23</v>
      </c>
      <c r="E20" s="28"/>
      <c r="F20" s="30">
        <v>22</v>
      </c>
    </row>
    <row r="21" spans="2:6" ht="15.75">
      <c r="B21" s="15" t="s">
        <v>12</v>
      </c>
      <c r="D21" s="30">
        <v>1091</v>
      </c>
      <c r="E21" s="28"/>
      <c r="F21" s="30">
        <v>795</v>
      </c>
    </row>
    <row r="22" spans="4:6" ht="18.75" customHeight="1">
      <c r="D22" s="31">
        <f>SUM(D16:D21)</f>
        <v>71666</v>
      </c>
      <c r="E22" s="28"/>
      <c r="F22" s="31">
        <f>SUM(F16:F21)</f>
        <v>71983</v>
      </c>
    </row>
    <row r="23" spans="4:6" ht="15.75">
      <c r="D23" s="30"/>
      <c r="E23" s="28"/>
      <c r="F23" s="30"/>
    </row>
    <row r="24" spans="1:6" ht="15.75">
      <c r="A24" s="15" t="s">
        <v>13</v>
      </c>
      <c r="D24" s="30"/>
      <c r="E24" s="28"/>
      <c r="F24" s="30"/>
    </row>
    <row r="25" spans="2:6" ht="15.75">
      <c r="B25" s="15" t="s">
        <v>37</v>
      </c>
      <c r="D25" s="30">
        <v>5319</v>
      </c>
      <c r="E25" s="28"/>
      <c r="F25" s="30">
        <v>4922</v>
      </c>
    </row>
    <row r="26" spans="2:6" ht="15.75">
      <c r="B26" s="15" t="s">
        <v>38</v>
      </c>
      <c r="D26" s="30">
        <v>1734</v>
      </c>
      <c r="E26" s="28"/>
      <c r="F26" s="30">
        <v>1676</v>
      </c>
    </row>
    <row r="27" spans="2:6" ht="15.75">
      <c r="B27" s="15" t="s">
        <v>64</v>
      </c>
      <c r="D27" s="30">
        <v>5758</v>
      </c>
      <c r="E27" s="28"/>
      <c r="F27" s="30">
        <v>1400</v>
      </c>
    </row>
    <row r="28" spans="2:6" ht="15.75">
      <c r="B28" s="15" t="s">
        <v>14</v>
      </c>
      <c r="D28" s="30">
        <v>22971</v>
      </c>
      <c r="E28" s="28"/>
      <c r="F28" s="30">
        <f>9446+13221</f>
        <v>22667</v>
      </c>
    </row>
    <row r="29" spans="2:6" ht="15.75">
      <c r="B29" s="15" t="s">
        <v>15</v>
      </c>
      <c r="D29" s="30">
        <v>2</v>
      </c>
      <c r="E29" s="28"/>
      <c r="F29" s="30">
        <v>65</v>
      </c>
    </row>
    <row r="30" spans="4:6" ht="15.75">
      <c r="D30" s="30"/>
      <c r="E30" s="28"/>
      <c r="F30" s="30"/>
    </row>
    <row r="31" spans="4:6" ht="19.5" customHeight="1">
      <c r="D31" s="31">
        <f>SUM(D25:D30)</f>
        <v>35784</v>
      </c>
      <c r="E31" s="28"/>
      <c r="F31" s="31">
        <f>SUM(F25:F30)</f>
        <v>30730</v>
      </c>
    </row>
    <row r="32" spans="4:6" ht="15.75">
      <c r="D32" s="28"/>
      <c r="E32" s="28"/>
      <c r="F32" s="28"/>
    </row>
    <row r="33" spans="1:6" ht="15.75">
      <c r="A33" s="15" t="s">
        <v>16</v>
      </c>
      <c r="D33" s="28">
        <f>+D22-D31</f>
        <v>35882</v>
      </c>
      <c r="E33" s="28"/>
      <c r="F33" s="28">
        <f>+F22-F31</f>
        <v>41253</v>
      </c>
    </row>
    <row r="34" spans="4:6" ht="15.75">
      <c r="D34" s="28"/>
      <c r="E34" s="28"/>
      <c r="F34" s="28"/>
    </row>
    <row r="35" spans="4:6" ht="18.75" customHeight="1">
      <c r="D35" s="32">
        <f>+D10+D11+D33+D12</f>
        <v>69380</v>
      </c>
      <c r="E35" s="28"/>
      <c r="F35" s="32">
        <f>+F10+F11+F33+F12</f>
        <v>76033</v>
      </c>
    </row>
    <row r="36" spans="4:6" ht="15.75">
      <c r="D36" s="28"/>
      <c r="E36" s="28"/>
      <c r="F36" s="28"/>
    </row>
    <row r="37" spans="4:6" ht="15.75">
      <c r="D37" s="28"/>
      <c r="E37" s="28"/>
      <c r="F37" s="28"/>
    </row>
    <row r="38" spans="1:6" ht="15.75">
      <c r="A38" s="15" t="s">
        <v>17</v>
      </c>
      <c r="D38" s="28"/>
      <c r="E38" s="28"/>
      <c r="F38" s="28"/>
    </row>
    <row r="39" spans="1:6" ht="15.75">
      <c r="A39" s="15" t="s">
        <v>18</v>
      </c>
      <c r="D39" s="28">
        <v>39900</v>
      </c>
      <c r="E39" s="28"/>
      <c r="F39" s="28">
        <v>39900</v>
      </c>
    </row>
    <row r="40" spans="1:6" ht="15.75">
      <c r="A40" s="15" t="s">
        <v>19</v>
      </c>
      <c r="D40" s="29"/>
      <c r="E40" s="28"/>
      <c r="F40" s="29"/>
    </row>
    <row r="41" spans="2:6" ht="15.75">
      <c r="B41" s="15" t="s">
        <v>20</v>
      </c>
      <c r="D41" s="30">
        <v>1616</v>
      </c>
      <c r="E41" s="28"/>
      <c r="F41" s="30">
        <v>1616</v>
      </c>
    </row>
    <row r="42" spans="2:6" ht="15.75">
      <c r="B42" s="15" t="s">
        <v>21</v>
      </c>
      <c r="D42" s="33">
        <v>22435</v>
      </c>
      <c r="E42" s="28"/>
      <c r="F42" s="33">
        <v>26972</v>
      </c>
    </row>
    <row r="43" spans="4:6" ht="21" customHeight="1">
      <c r="D43" s="32">
        <f>SUM(D41:D42)</f>
        <v>24051</v>
      </c>
      <c r="E43" s="28"/>
      <c r="F43" s="32">
        <f>SUM(F41:F42)</f>
        <v>28588</v>
      </c>
    </row>
    <row r="44" spans="1:6" ht="20.25" customHeight="1">
      <c r="A44" s="15" t="s">
        <v>22</v>
      </c>
      <c r="D44" s="28">
        <f>+D39+D43</f>
        <v>63951</v>
      </c>
      <c r="E44" s="28"/>
      <c r="F44" s="28">
        <f>+F39+F43</f>
        <v>68488</v>
      </c>
    </row>
    <row r="45" spans="1:6" ht="15.75">
      <c r="A45" s="15" t="s">
        <v>23</v>
      </c>
      <c r="D45" s="28">
        <v>73</v>
      </c>
      <c r="E45" s="28"/>
      <c r="F45" s="28">
        <v>64</v>
      </c>
    </row>
    <row r="46" spans="1:6" ht="15.75">
      <c r="A46" s="15" t="s">
        <v>89</v>
      </c>
      <c r="D46" s="28">
        <v>2308</v>
      </c>
      <c r="E46" s="28"/>
      <c r="F46" s="28">
        <v>2851</v>
      </c>
    </row>
    <row r="47" spans="1:6" ht="15.75">
      <c r="A47" s="15" t="s">
        <v>24</v>
      </c>
      <c r="D47" s="28">
        <v>1066</v>
      </c>
      <c r="E47" s="28"/>
      <c r="F47" s="28">
        <v>1780</v>
      </c>
    </row>
    <row r="48" spans="1:6" ht="15.75">
      <c r="A48" s="15" t="s">
        <v>39</v>
      </c>
      <c r="D48" s="28">
        <v>1982</v>
      </c>
      <c r="E48" s="28"/>
      <c r="F48" s="28">
        <v>2850</v>
      </c>
    </row>
    <row r="49" spans="4:6" ht="19.5" customHeight="1">
      <c r="D49" s="32">
        <f>SUM(D44:D48)</f>
        <v>69380</v>
      </c>
      <c r="E49" s="28"/>
      <c r="F49" s="32">
        <f>SUM(F44:F48)</f>
        <v>76033</v>
      </c>
    </row>
    <row r="52" ht="15.75">
      <c r="A52" s="15" t="s">
        <v>82</v>
      </c>
    </row>
    <row r="53" ht="15.75">
      <c r="A53" s="15" t="s">
        <v>78</v>
      </c>
    </row>
  </sheetData>
  <printOptions horizontalCentered="1"/>
  <pageMargins left="0.5" right="0.5" top="0.5" bottom="0.5" header="0.5" footer="0.25"/>
  <pageSetup fitToHeight="1" fitToWidth="1" horizontalDpi="300" verticalDpi="300" orientation="portrait" scale="85" r:id="rId1"/>
  <headerFooter alignWithMargins="0">
    <oddFooter>&amp;R&amp;8&amp;F-&amp;A-&amp;D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4"/>
  <sheetViews>
    <sheetView workbookViewId="0" topLeftCell="A40">
      <selection activeCell="A57" sqref="A57"/>
    </sheetView>
  </sheetViews>
  <sheetFormatPr defaultColWidth="9.140625" defaultRowHeight="12.75"/>
  <cols>
    <col min="1" max="1" width="54.28125" style="15" customWidth="1"/>
    <col min="2" max="2" width="16.57421875" style="16" customWidth="1"/>
    <col min="3" max="3" width="2.421875" style="15" customWidth="1"/>
    <col min="4" max="16384" width="9.140625" style="15" customWidth="1"/>
  </cols>
  <sheetData>
    <row r="1" ht="15.75">
      <c r="A1" s="15" t="s">
        <v>0</v>
      </c>
    </row>
    <row r="2" ht="15.75">
      <c r="A2" s="15" t="s">
        <v>50</v>
      </c>
    </row>
    <row r="3" ht="15.75">
      <c r="A3" s="15" t="s">
        <v>101</v>
      </c>
    </row>
    <row r="4" spans="2:3" ht="15.75">
      <c r="B4" s="23"/>
      <c r="C4" s="21"/>
    </row>
    <row r="5" spans="2:3" ht="15.75">
      <c r="B5" s="20" t="s">
        <v>62</v>
      </c>
      <c r="C5" s="21"/>
    </row>
    <row r="6" spans="2:3" ht="15.75">
      <c r="B6" s="20" t="s">
        <v>51</v>
      </c>
      <c r="C6" s="21"/>
    </row>
    <row r="7" spans="2:3" ht="15.75">
      <c r="B7" s="20" t="str">
        <f>+'BS'!D7</f>
        <v>30/06/2003</v>
      </c>
      <c r="C7" s="21"/>
    </row>
    <row r="8" spans="2:3" ht="15.75">
      <c r="B8" s="20" t="s">
        <v>9</v>
      </c>
      <c r="C8" s="21"/>
    </row>
    <row r="9" ht="15.75">
      <c r="A9" s="36" t="s">
        <v>67</v>
      </c>
    </row>
    <row r="10" spans="1:3" ht="15.75">
      <c r="A10" s="15" t="s">
        <v>97</v>
      </c>
      <c r="B10" s="28">
        <v>-5228</v>
      </c>
      <c r="C10" s="21"/>
    </row>
    <row r="11" spans="1:3" ht="15.75">
      <c r="A11" s="15" t="s">
        <v>52</v>
      </c>
      <c r="B11" s="28"/>
      <c r="C11" s="21"/>
    </row>
    <row r="12" spans="1:3" ht="15.75">
      <c r="A12" s="15" t="s">
        <v>65</v>
      </c>
      <c r="B12" s="28">
        <v>2540</v>
      </c>
      <c r="C12" s="21"/>
    </row>
    <row r="13" spans="1:3" ht="15.75">
      <c r="A13" s="15" t="s">
        <v>104</v>
      </c>
      <c r="B13" s="28">
        <v>34</v>
      </c>
      <c r="C13" s="21"/>
    </row>
    <row r="14" spans="1:3" ht="15.75">
      <c r="A14" s="15" t="s">
        <v>105</v>
      </c>
      <c r="B14" s="28">
        <v>3</v>
      </c>
      <c r="C14" s="21"/>
    </row>
    <row r="15" spans="1:3" ht="15.75">
      <c r="A15" s="15" t="s">
        <v>66</v>
      </c>
      <c r="B15" s="28">
        <v>1535</v>
      </c>
      <c r="C15" s="21"/>
    </row>
    <row r="16" spans="1:3" ht="15.75">
      <c r="A16" s="15" t="s">
        <v>90</v>
      </c>
      <c r="B16" s="28">
        <v>-543</v>
      </c>
      <c r="C16" s="21"/>
    </row>
    <row r="17" spans="1:3" ht="15.75">
      <c r="A17" s="15" t="s">
        <v>106</v>
      </c>
      <c r="B17" s="28">
        <v>-1</v>
      </c>
      <c r="C17" s="21"/>
    </row>
    <row r="18" spans="1:3" ht="15.75">
      <c r="A18" s="15" t="s">
        <v>107</v>
      </c>
      <c r="B18" s="28">
        <v>-243</v>
      </c>
      <c r="C18" s="21"/>
    </row>
    <row r="19" ht="15.75">
      <c r="B19" s="34"/>
    </row>
    <row r="20" spans="1:3" ht="19.5" customHeight="1">
      <c r="A20" s="15" t="s">
        <v>112</v>
      </c>
      <c r="B20" s="28">
        <f>SUM(B10:B19)</f>
        <v>-1903</v>
      </c>
      <c r="C20" s="21"/>
    </row>
    <row r="21" spans="1:3" ht="15.75">
      <c r="A21" s="15" t="s">
        <v>98</v>
      </c>
      <c r="B21" s="28">
        <v>377</v>
      </c>
      <c r="C21" s="21"/>
    </row>
    <row r="22" spans="1:3" ht="15.75">
      <c r="A22" s="15" t="s">
        <v>108</v>
      </c>
      <c r="B22" s="28">
        <v>526</v>
      </c>
      <c r="C22" s="21"/>
    </row>
    <row r="23" spans="1:3" ht="15.75">
      <c r="A23" s="15" t="s">
        <v>83</v>
      </c>
      <c r="B23" s="28">
        <v>457</v>
      </c>
      <c r="C23" s="21"/>
    </row>
    <row r="24" spans="1:3" ht="15.75">
      <c r="A24" s="15" t="s">
        <v>84</v>
      </c>
      <c r="B24" s="34">
        <v>4358</v>
      </c>
      <c r="C24" s="21"/>
    </row>
    <row r="25" spans="1:3" ht="21" customHeight="1">
      <c r="A25" s="15" t="s">
        <v>99</v>
      </c>
      <c r="B25" s="28">
        <f>SUM(B20:B24)</f>
        <v>3815</v>
      </c>
      <c r="C25" s="21"/>
    </row>
    <row r="26" spans="1:3" ht="15.75">
      <c r="A26" s="15" t="s">
        <v>68</v>
      </c>
      <c r="B26" s="28">
        <v>-1535</v>
      </c>
      <c r="C26" s="21"/>
    </row>
    <row r="27" spans="1:3" ht="15.75">
      <c r="A27" s="15" t="s">
        <v>69</v>
      </c>
      <c r="B27" s="28">
        <v>-492</v>
      </c>
      <c r="C27" s="21"/>
    </row>
    <row r="28" spans="1:3" ht="15.75">
      <c r="A28" s="15" t="s">
        <v>100</v>
      </c>
      <c r="B28" s="28">
        <v>-574</v>
      </c>
      <c r="C28" s="21"/>
    </row>
    <row r="29" spans="1:3" ht="15.75">
      <c r="A29" s="15" t="s">
        <v>109</v>
      </c>
      <c r="B29" s="28">
        <v>243</v>
      </c>
      <c r="C29" s="21"/>
    </row>
    <row r="30" spans="1:3" ht="21" customHeight="1">
      <c r="A30" s="15" t="s">
        <v>113</v>
      </c>
      <c r="B30" s="32">
        <f>SUM(B25:B29)</f>
        <v>1457</v>
      </c>
      <c r="C30" s="21"/>
    </row>
    <row r="31" ht="15.75">
      <c r="B31" s="28"/>
    </row>
    <row r="32" spans="1:2" ht="15.75">
      <c r="A32" s="36" t="s">
        <v>70</v>
      </c>
      <c r="B32" s="28"/>
    </row>
    <row r="33" spans="1:3" ht="15.75">
      <c r="A33" s="15" t="s">
        <v>71</v>
      </c>
      <c r="B33" s="28">
        <v>5</v>
      </c>
      <c r="C33" s="21"/>
    </row>
    <row r="34" spans="1:3" ht="15.75">
      <c r="A34" s="15" t="s">
        <v>72</v>
      </c>
      <c r="B34" s="28">
        <v>-658</v>
      </c>
      <c r="C34" s="21"/>
    </row>
    <row r="35" spans="1:3" ht="23.25" customHeight="1">
      <c r="A35" s="15" t="s">
        <v>85</v>
      </c>
      <c r="B35" s="32">
        <f>SUM(B33:B34)</f>
        <v>-653</v>
      </c>
      <c r="C35" s="21"/>
    </row>
    <row r="36" ht="15.75">
      <c r="B36" s="28"/>
    </row>
    <row r="37" spans="1:2" ht="15.75">
      <c r="A37" s="36" t="s">
        <v>73</v>
      </c>
      <c r="B37" s="28"/>
    </row>
    <row r="38" spans="1:3" ht="15.75">
      <c r="A38" s="15" t="s">
        <v>114</v>
      </c>
      <c r="B38" s="28">
        <v>3306</v>
      </c>
      <c r="C38" s="21"/>
    </row>
    <row r="39" spans="1:3" ht="15.75" hidden="1">
      <c r="A39" s="15" t="s">
        <v>75</v>
      </c>
      <c r="B39" s="28"/>
      <c r="C39" s="21"/>
    </row>
    <row r="40" spans="1:3" ht="15.75">
      <c r="A40" s="15" t="s">
        <v>74</v>
      </c>
      <c r="B40" s="28">
        <v>-237</v>
      </c>
      <c r="C40" s="21"/>
    </row>
    <row r="41" spans="1:3" ht="15.75">
      <c r="A41" s="15" t="s">
        <v>115</v>
      </c>
      <c r="B41" s="28">
        <v>-569</v>
      </c>
      <c r="C41" s="21"/>
    </row>
    <row r="42" spans="1:3" ht="15.75">
      <c r="A42" s="15" t="s">
        <v>76</v>
      </c>
      <c r="B42" s="28">
        <v>-629</v>
      </c>
      <c r="C42" s="21"/>
    </row>
    <row r="43" spans="1:3" ht="19.5" customHeight="1">
      <c r="A43" s="15" t="s">
        <v>77</v>
      </c>
      <c r="B43" s="32">
        <f>SUM(B38:B42)</f>
        <v>1871</v>
      </c>
      <c r="C43" s="21"/>
    </row>
    <row r="44" ht="15.75">
      <c r="B44" s="28"/>
    </row>
    <row r="45" spans="1:3" ht="15.75">
      <c r="A45" s="36" t="s">
        <v>86</v>
      </c>
      <c r="B45" s="28">
        <f>+B30+B35+B43</f>
        <v>2675</v>
      </c>
      <c r="C45" s="21"/>
    </row>
    <row r="46" spans="2:3" ht="15.75">
      <c r="B46" s="20"/>
      <c r="C46" s="21"/>
    </row>
    <row r="47" spans="1:3" ht="15.75">
      <c r="A47" s="36" t="s">
        <v>88</v>
      </c>
      <c r="B47" s="28">
        <v>-12426</v>
      </c>
      <c r="C47" s="21"/>
    </row>
    <row r="48" spans="2:3" ht="15.75">
      <c r="B48" s="20"/>
      <c r="C48" s="21"/>
    </row>
    <row r="49" spans="1:3" ht="21.75" customHeight="1" thickBot="1">
      <c r="A49" s="36" t="s">
        <v>87</v>
      </c>
      <c r="B49" s="35">
        <f>SUM(B45:B48)</f>
        <v>-9751</v>
      </c>
      <c r="C49" s="21"/>
    </row>
    <row r="50" ht="16.5" thickTop="1"/>
    <row r="53" ht="15.75">
      <c r="A53" s="15" t="s">
        <v>53</v>
      </c>
    </row>
    <row r="54" ht="15.75">
      <c r="A54" s="15" t="s">
        <v>79</v>
      </c>
    </row>
  </sheetData>
  <printOptions horizontalCentered="1"/>
  <pageMargins left="0.5" right="0.5" top="0.5" bottom="0.5" header="0.5" footer="0.5"/>
  <pageSetup fitToHeight="1" fitToWidth="1" horizontalDpi="300" verticalDpi="300" orientation="portrait" scale="85" r:id="rId1"/>
  <headerFooter alignWithMargins="0">
    <oddFooter>&amp;R&amp;8&amp;F-&amp;A-&amp;D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5"/>
  <sheetViews>
    <sheetView tabSelected="1" workbookViewId="0" topLeftCell="A1">
      <selection activeCell="A1" sqref="A1"/>
    </sheetView>
  </sheetViews>
  <sheetFormatPr defaultColWidth="9.140625" defaultRowHeight="12.75"/>
  <cols>
    <col min="1" max="1" width="29.28125" style="15" customWidth="1"/>
    <col min="2" max="2" width="13.00390625" style="15" customWidth="1"/>
    <col min="3" max="3" width="11.28125" style="15" customWidth="1"/>
    <col min="4" max="4" width="12.140625" style="15" customWidth="1"/>
    <col min="5" max="5" width="12.57421875" style="15" customWidth="1"/>
    <col min="6" max="16384" width="9.140625" style="15" customWidth="1"/>
  </cols>
  <sheetData>
    <row r="1" ht="15.75">
      <c r="A1" s="15" t="s">
        <v>0</v>
      </c>
    </row>
    <row r="2" ht="15.75">
      <c r="A2" s="15" t="s">
        <v>54</v>
      </c>
    </row>
    <row r="3" ht="15.75">
      <c r="A3" s="15" t="str">
        <f>+'CF'!A3</f>
        <v>FOR THE FORTH QUARTER ENDED 30.06.2003</v>
      </c>
    </row>
    <row r="6" spans="2:5" ht="15.75">
      <c r="B6" s="21" t="s">
        <v>55</v>
      </c>
      <c r="C6" s="21" t="s">
        <v>55</v>
      </c>
      <c r="D6" s="21" t="s">
        <v>58</v>
      </c>
      <c r="E6" s="21"/>
    </row>
    <row r="7" spans="2:5" ht="15.75">
      <c r="B7" s="21" t="s">
        <v>56</v>
      </c>
      <c r="C7" s="21" t="s">
        <v>57</v>
      </c>
      <c r="D7" s="21" t="s">
        <v>59</v>
      </c>
      <c r="E7" s="21" t="s">
        <v>60</v>
      </c>
    </row>
    <row r="8" spans="2:5" ht="15.75">
      <c r="B8" s="21" t="s">
        <v>9</v>
      </c>
      <c r="C8" s="21" t="s">
        <v>9</v>
      </c>
      <c r="D8" s="21" t="s">
        <v>9</v>
      </c>
      <c r="E8" s="21" t="s">
        <v>9</v>
      </c>
    </row>
    <row r="10" spans="1:5" ht="15.75">
      <c r="A10" s="15" t="s">
        <v>61</v>
      </c>
      <c r="B10" s="20">
        <v>39900</v>
      </c>
      <c r="C10" s="20">
        <v>1616</v>
      </c>
      <c r="D10" s="20">
        <v>27978</v>
      </c>
      <c r="E10" s="20">
        <f>SUM(B10:D10)</f>
        <v>69494</v>
      </c>
    </row>
    <row r="11" spans="2:5" ht="15.75">
      <c r="B11" s="41"/>
      <c r="C11" s="41"/>
      <c r="D11" s="41">
        <v>-1007</v>
      </c>
      <c r="E11" s="41">
        <f>SUM(B11:D11)</f>
        <v>-1007</v>
      </c>
    </row>
    <row r="12" spans="2:5" ht="19.5" customHeight="1">
      <c r="B12" s="20">
        <f>SUM(B10:B11)</f>
        <v>39900</v>
      </c>
      <c r="C12" s="20">
        <f>SUM(C10:C11)</f>
        <v>1616</v>
      </c>
      <c r="D12" s="20">
        <f>SUM(D10:D11)</f>
        <v>26971</v>
      </c>
      <c r="E12" s="20">
        <f>SUM(E10:E11)</f>
        <v>68487</v>
      </c>
    </row>
    <row r="13" spans="1:5" ht="19.5" customHeight="1">
      <c r="A13" s="15" t="s">
        <v>116</v>
      </c>
      <c r="B13" s="20"/>
      <c r="C13" s="20"/>
      <c r="D13" s="20">
        <v>-3962</v>
      </c>
      <c r="E13" s="20">
        <f>SUM(B13:D13)</f>
        <v>-3962</v>
      </c>
    </row>
    <row r="14" spans="1:5" ht="16.5" customHeight="1">
      <c r="A14" s="15" t="s">
        <v>110</v>
      </c>
      <c r="B14" s="20">
        <v>0</v>
      </c>
      <c r="C14" s="20">
        <v>0</v>
      </c>
      <c r="D14" s="20">
        <v>-574</v>
      </c>
      <c r="E14" s="20">
        <f>SUM(B14:D14)</f>
        <v>-574</v>
      </c>
    </row>
    <row r="15" spans="1:5" ht="21.75" customHeight="1" thickBot="1">
      <c r="A15" s="15" t="s">
        <v>111</v>
      </c>
      <c r="B15" s="22">
        <f>SUM(B12:B14)</f>
        <v>39900</v>
      </c>
      <c r="C15" s="22">
        <f>SUM(C12:C14)</f>
        <v>1616</v>
      </c>
      <c r="D15" s="22">
        <f>SUM(D12:D14)</f>
        <v>22435</v>
      </c>
      <c r="E15" s="22">
        <f>SUM(E12:E14)</f>
        <v>63951</v>
      </c>
    </row>
    <row r="16" ht="16.5" thickTop="1"/>
  </sheetData>
  <printOptions horizontalCentered="1"/>
  <pageMargins left="0.5" right="0.5" top="0.5" bottom="0.5" header="0.5" footer="0.5"/>
  <pageSetup fitToHeight="1" fitToWidth="1" horizontalDpi="300" verticalDpi="300" orientation="portrait" r:id="rId1"/>
  <headerFooter alignWithMargins="0">
    <oddFooter>&amp;R&amp;8&amp;F-&amp;A-&amp;D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YONG TAI BROTHERS TRADING SDN.</dc:creator>
  <cp:keywords/>
  <dc:description/>
  <cp:lastModifiedBy>Lim Eng Han</cp:lastModifiedBy>
  <cp:lastPrinted>2003-08-25T02:20:32Z</cp:lastPrinted>
  <dcterms:created xsi:type="dcterms:W3CDTF">2000-01-07T08:25:57Z</dcterms:created>
  <dcterms:modified xsi:type="dcterms:W3CDTF">2003-08-27T08:26:09Z</dcterms:modified>
  <cp:category/>
  <cp:version/>
  <cp:contentType/>
  <cp:contentStatus/>
</cp:coreProperties>
</file>