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560" windowWidth="12120" windowHeight="8790" tabRatio="673" activeTab="0"/>
  </bookViews>
  <sheets>
    <sheet name="IS" sheetId="1" r:id="rId1"/>
    <sheet name="BS" sheetId="2" r:id="rId2"/>
    <sheet name="Equity" sheetId="3" r:id="rId3"/>
    <sheet name="Cash Flow" sheetId="4" r:id="rId4"/>
  </sheets>
  <definedNames>
    <definedName name="_xlnm.Print_Area" localSheetId="1">'BS'!$A$1:$G$63</definedName>
    <definedName name="_xlnm.Print_Area" localSheetId="3">'Cash Flow'!$A$1:$F$40</definedName>
    <definedName name="_xlnm.Print_Area" localSheetId="2">'Equity'!$A$1:$J$52</definedName>
    <definedName name="_xlnm.Print_Area" localSheetId="0">'IS'!$A$1:$G$46</definedName>
  </definedNames>
  <calcPr fullCalcOnLoad="1"/>
</workbook>
</file>

<file path=xl/sharedStrings.xml><?xml version="1.0" encoding="utf-8"?>
<sst xmlns="http://schemas.openxmlformats.org/spreadsheetml/2006/main" count="143" uniqueCount="111">
  <si>
    <t>(Incorporated in Malaysia)</t>
  </si>
  <si>
    <t>Condensed Consolidated Income Statements</t>
  </si>
  <si>
    <t>Individual Period</t>
  </si>
  <si>
    <t>Cumulative Period</t>
  </si>
  <si>
    <t>RM'000</t>
  </si>
  <si>
    <t>Revenue</t>
  </si>
  <si>
    <t>Condensed Consolidated Balance Sheet</t>
  </si>
  <si>
    <t>Unaudited as at</t>
  </si>
  <si>
    <t>Audited as at</t>
  </si>
  <si>
    <t>Property, plant and equipment</t>
  </si>
  <si>
    <t>Current assets</t>
  </si>
  <si>
    <t xml:space="preserve">Inventories </t>
  </si>
  <si>
    <t>Trade receivables</t>
  </si>
  <si>
    <t>Cash and cash equivalents</t>
  </si>
  <si>
    <t>Current liabilities</t>
  </si>
  <si>
    <t>Trade payables</t>
  </si>
  <si>
    <t>Share capital</t>
  </si>
  <si>
    <t>Condensed Consolidated Statement of Changes in Equity</t>
  </si>
  <si>
    <t>Share</t>
  </si>
  <si>
    <t xml:space="preserve"> Translation</t>
  </si>
  <si>
    <t>Capital</t>
  </si>
  <si>
    <t>Reserve</t>
  </si>
  <si>
    <t>Profits</t>
  </si>
  <si>
    <t>Total</t>
  </si>
  <si>
    <t>Condensed Consolidated Cash Flow Statement</t>
  </si>
  <si>
    <t>Deferred Tax Assets</t>
  </si>
  <si>
    <t>Tax recoverable</t>
  </si>
  <si>
    <t>Less : Operating expenses</t>
  </si>
  <si>
    <t>Add : Other income</t>
  </si>
  <si>
    <t>Less : Finance cost</t>
  </si>
  <si>
    <t>Less : Tax expense</t>
  </si>
  <si>
    <t>Add : Interest income</t>
  </si>
  <si>
    <t>Attributable to:</t>
  </si>
  <si>
    <t>Equity holders of the parent</t>
  </si>
  <si>
    <t>Minority interest</t>
  </si>
  <si>
    <t>Basic earning per share attributable to</t>
  </si>
  <si>
    <t>(restated)</t>
  </si>
  <si>
    <t>Investment property</t>
  </si>
  <si>
    <t>ASSETS</t>
  </si>
  <si>
    <t>Non-current assets</t>
  </si>
  <si>
    <t>TOTAL ASSETS</t>
  </si>
  <si>
    <t>EQUITY AND LIABILITIES</t>
  </si>
  <si>
    <t>Equity attributable to equity holders of the parent</t>
  </si>
  <si>
    <t>Other reserves</t>
  </si>
  <si>
    <t>Total equity</t>
  </si>
  <si>
    <t>Non Current liabilities</t>
  </si>
  <si>
    <t xml:space="preserve">Other payables </t>
  </si>
  <si>
    <t>TOTAL EQUITY AND LIABILITIES</t>
  </si>
  <si>
    <t>Net assets per share attributable to equity holders</t>
  </si>
  <si>
    <t xml:space="preserve">   of the parent (RM)</t>
  </si>
  <si>
    <t>Other receivables</t>
  </si>
  <si>
    <t>Retained profits</t>
  </si>
  <si>
    <t>Borrowings</t>
  </si>
  <si>
    <t>Taxation</t>
  </si>
  <si>
    <t>Deferred tax liabilities</t>
  </si>
  <si>
    <t>Total liabilities</t>
  </si>
  <si>
    <t>KHIND HOLDINGS BERHAD (380310-D)</t>
  </si>
  <si>
    <t xml:space="preserve">The directors are pleased to announce the unaudited condensed consolidated quarterly report </t>
  </si>
  <si>
    <t>At 1 January 2006</t>
  </si>
  <si>
    <t>Retained</t>
  </si>
  <si>
    <t>Distributable</t>
  </si>
  <si>
    <t>Non Distributable</t>
  </si>
  <si>
    <t>Attributable to Equity Holders of the Parent</t>
  </si>
  <si>
    <t>Minority</t>
  </si>
  <si>
    <t>Interest</t>
  </si>
  <si>
    <t xml:space="preserve">Total </t>
  </si>
  <si>
    <t>Equity</t>
  </si>
  <si>
    <t>Effect of exchange rate changes</t>
  </si>
  <si>
    <t>Cash and cash equivalents at beginning of financial period</t>
  </si>
  <si>
    <t>Cash and cash equivalents at end of financial period</t>
  </si>
  <si>
    <t>Cash and bank balances</t>
  </si>
  <si>
    <t>Bank overdrafts</t>
  </si>
  <si>
    <t>equity holders of the parent (sen)</t>
  </si>
  <si>
    <t xml:space="preserve">(The Condensed Consolidated Income Statements should be read in conjunction with the Annual Financial </t>
  </si>
  <si>
    <t xml:space="preserve">(The Condensed Consolidated Balance Sheet should be read in conjunction with the Annual </t>
  </si>
  <si>
    <t xml:space="preserve">(The Condensed Consolidated Cash Flow Statement should be read in conjunction with the Annual Financial </t>
  </si>
  <si>
    <t>As at</t>
  </si>
  <si>
    <t>Cash and cash equivalents at the end of the financial period comprise the following:</t>
  </si>
  <si>
    <t>Net profit for the period</t>
  </si>
  <si>
    <t xml:space="preserve"> Report for the year ended 31 December 2006)</t>
  </si>
  <si>
    <t>31 December 2006</t>
  </si>
  <si>
    <t xml:space="preserve">Prepaid lease payments </t>
  </si>
  <si>
    <t>Intangible assets</t>
  </si>
  <si>
    <t>Other Investments</t>
  </si>
  <si>
    <t xml:space="preserve">  Financial Report for the year ended 31 December 2006)</t>
  </si>
  <si>
    <t>At 1 January 2007</t>
  </si>
  <si>
    <t>(The Condensed Consolidated Statement of Changes in Equity should be read in conjunction with the Annual Financial Report for the year ended 31 December 2006)</t>
  </si>
  <si>
    <t>Effects of adopting FRS 140</t>
  </si>
  <si>
    <t>Effects of adopting FRS 3</t>
  </si>
  <si>
    <t>As Restated</t>
  </si>
  <si>
    <t>Foreign exchange translation difference</t>
  </si>
  <si>
    <t>Net cash generated from operating activities</t>
  </si>
  <si>
    <t>Net cash used in financing activities</t>
  </si>
  <si>
    <t>Net decrease in cash and cash equivalents</t>
  </si>
  <si>
    <t xml:space="preserve">  Report for the year ended 31 December 2006)</t>
  </si>
  <si>
    <t>for the six month period ended 30 June 2007</t>
  </si>
  <si>
    <t>For the six month period ended 30 June 2007</t>
  </si>
  <si>
    <t>30 June</t>
  </si>
  <si>
    <t>As at 30 June 2007</t>
  </si>
  <si>
    <t>30 June 2007</t>
  </si>
  <si>
    <t>For the six month ended 30 June 2007</t>
  </si>
  <si>
    <t xml:space="preserve">6 months ended 30 June 2007 </t>
  </si>
  <si>
    <t>At 30 June 2007</t>
  </si>
  <si>
    <t>At 30 June 2006</t>
  </si>
  <si>
    <t>Acquisition of subsidiary</t>
  </si>
  <si>
    <t>30 June 2006</t>
  </si>
  <si>
    <t>Operating profit</t>
  </si>
  <si>
    <t>Profit before tax</t>
  </si>
  <si>
    <t>Net profit  for the period</t>
  </si>
  <si>
    <t>6 months ended 30 June 2006 (Restated)</t>
  </si>
  <si>
    <t>Net cash used in investing activities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</si>
</sst>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RM&quot;#,##0;&quot;RM&quot;\-#,##0"/>
    <numFmt numFmtId="179" formatCode="&quot;RM&quot;#,##0;[Red]&quot;RM&quot;\-#,##0"/>
    <numFmt numFmtId="180" formatCode="&quot;RM&quot;#,##0.00;&quot;RM&quot;\-#,##0.00"/>
    <numFmt numFmtId="181" formatCode="&quot;RM&quot;#,##0.00;[Red]&quot;RM&quot;\-#,##0.00"/>
    <numFmt numFmtId="182" formatCode="_ &quot;RM&quot;* #,##0_ ;_ &quot;RM&quot;* \-#,##0_ ;_ &quot;RM&quot;* &quot;-&quot;_ ;_ @_ "/>
    <numFmt numFmtId="183" formatCode="_ * #,##0_ ;_ * \-#,##0_ ;_ * &quot;-&quot;_ ;_ @_ "/>
    <numFmt numFmtId="184" formatCode="_ &quot;RM&quot;* #,##0.00_ ;_ &quot;RM&quot;* \-#,##0.00_ ;_ &quot;RM&quot;* &quot;-&quot;??_ ;_ @_ "/>
    <numFmt numFmtId="185" formatCode="_ * #,##0.00_ ;_ * \-#,##0.00_ ;_ * &quot;-&quot;??_ ;_ @_ 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mmm\ d&quot;, &quot;yy"/>
    <numFmt numFmtId="195" formatCode="_-* #,##0_-;\-* #,##0_-;_-* \-??_-;_-@_-"/>
    <numFmt numFmtId="196" formatCode="_(* #,##0_);_(* \(#,##0\);_(* \-??_);_(@_)"/>
    <numFmt numFmtId="197" formatCode="_-* #,##0.00_-;\-* #,##0.00_-;_-* \-??_-;_-@_-"/>
    <numFmt numFmtId="198" formatCode="_(* #,##0.00_);_(* \(#,##0.00\);_(* \-??_);_(@_)"/>
    <numFmt numFmtId="199" formatCode="_-* #,##0.0000_-;\-* #,##0.0000_-;_-* \-??_-;_-@_-"/>
    <numFmt numFmtId="200" formatCode="_(* #,##0_);_(* \(#,##0\);_(* \-_);_(@_)"/>
    <numFmt numFmtId="201" formatCode="_-* #,##0.0\ _£_-;\-* #,##0.0\ _£_-;_-* &quot;-&quot;??\ _£_-;_-@_-"/>
    <numFmt numFmtId="202" formatCode="_-* #,##0\ _£_-;\-* #,##0\ _£_-;_-* &quot;-&quot;??\ _£_-;_-@_-"/>
    <numFmt numFmtId="203" formatCode="_(* #,##0.0_);_(* \(#,##0.0\);_(* \-??_);_(@_)"/>
    <numFmt numFmtId="204" formatCode="#,##0.0"/>
    <numFmt numFmtId="205" formatCode="_(* #,##0_);_(* \(#,##0\);_(* &quot;-&quot;??_);_(@_)"/>
    <numFmt numFmtId="206" formatCode="#,##0;[Red]\(#,##0\)"/>
    <numFmt numFmtId="207" formatCode="#,##0.0;[Red]\(#,##0.0\)"/>
    <numFmt numFmtId="208" formatCode="#,##0.00;[Red]\(#,##0.00\)"/>
    <numFmt numFmtId="209" formatCode="#,##0.000;[Red]\(#,##0.000\)"/>
    <numFmt numFmtId="210" formatCode="#,##0.00;[Red]\(#,##0\)"/>
    <numFmt numFmtId="211" formatCode="#,##0.0;[Red]\(#,##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/>
    </xf>
    <xf numFmtId="194" fontId="6" fillId="0" borderId="0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195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00" fontId="6" fillId="0" borderId="0" xfId="0" applyNumberFormat="1" applyFont="1" applyFill="1" applyBorder="1" applyAlignment="1">
      <alignment horizontal="right"/>
    </xf>
    <xf numFmtId="200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206" fontId="6" fillId="0" borderId="0" xfId="0" applyNumberFormat="1" applyFont="1" applyFill="1" applyBorder="1" applyAlignment="1">
      <alignment/>
    </xf>
    <xf numFmtId="206" fontId="6" fillId="0" borderId="3" xfId="0" applyNumberFormat="1" applyFont="1" applyFill="1" applyBorder="1" applyAlignment="1">
      <alignment/>
    </xf>
    <xf numFmtId="206" fontId="6" fillId="0" borderId="4" xfId="0" applyNumberFormat="1" applyFont="1" applyFill="1" applyBorder="1" applyAlignment="1">
      <alignment/>
    </xf>
    <xf numFmtId="206" fontId="6" fillId="0" borderId="5" xfId="0" applyNumberFormat="1" applyFont="1" applyFill="1" applyBorder="1" applyAlignment="1">
      <alignment/>
    </xf>
    <xf numFmtId="208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right"/>
    </xf>
    <xf numFmtId="15" fontId="6" fillId="0" borderId="7" xfId="0" applyNumberFormat="1" applyFont="1" applyFill="1" applyBorder="1" applyAlignment="1" quotePrefix="1">
      <alignment horizontal="right"/>
    </xf>
    <xf numFmtId="3" fontId="6" fillId="0" borderId="8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199" fontId="6" fillId="0" borderId="0" xfId="0" applyNumberFormat="1" applyFont="1" applyFill="1" applyBorder="1" applyAlignment="1">
      <alignment/>
    </xf>
    <xf numFmtId="199" fontId="6" fillId="0" borderId="1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206" fontId="6" fillId="0" borderId="0" xfId="15" applyNumberFormat="1" applyFont="1" applyFill="1" applyBorder="1" applyAlignment="1">
      <alignment horizontal="right"/>
    </xf>
    <xf numFmtId="206" fontId="6" fillId="0" borderId="0" xfId="15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 horizontal="right"/>
    </xf>
    <xf numFmtId="0" fontId="2" fillId="0" borderId="0" xfId="0" applyFont="1" applyFill="1" applyBorder="1" applyAlignment="1">
      <alignment/>
    </xf>
    <xf numFmtId="200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06" fontId="6" fillId="0" borderId="5" xfId="0" applyNumberFormat="1" applyFont="1" applyFill="1" applyBorder="1" applyAlignment="1">
      <alignment/>
    </xf>
    <xf numFmtId="200" fontId="6" fillId="0" borderId="0" xfId="0" applyNumberFormat="1" applyFont="1" applyFill="1" applyBorder="1" applyAlignment="1" quotePrefix="1">
      <alignment horizontal="right"/>
    </xf>
    <xf numFmtId="206" fontId="6" fillId="0" borderId="3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 horizontal="right"/>
    </xf>
    <xf numFmtId="14" fontId="6" fillId="0" borderId="7" xfId="0" applyNumberFormat="1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Alignment="1">
      <alignment/>
    </xf>
    <xf numFmtId="193" fontId="6" fillId="0" borderId="0" xfId="15" applyFont="1" applyFill="1" applyBorder="1" applyAlignment="1">
      <alignment/>
    </xf>
    <xf numFmtId="0" fontId="6" fillId="0" borderId="3" xfId="0" applyNumberFormat="1" applyFont="1" applyFill="1" applyBorder="1" applyAlignment="1">
      <alignment horizontal="center"/>
    </xf>
    <xf numFmtId="206" fontId="6" fillId="0" borderId="3" xfId="15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 horizontal="right"/>
    </xf>
    <xf numFmtId="206" fontId="7" fillId="0" borderId="0" xfId="0" applyNumberFormat="1" applyFont="1" applyFill="1" applyBorder="1" applyAlignment="1">
      <alignment/>
    </xf>
    <xf numFmtId="206" fontId="6" fillId="0" borderId="3" xfId="0" applyNumberFormat="1" applyFont="1" applyFill="1" applyBorder="1" applyAlignment="1">
      <alignment horizontal="right"/>
    </xf>
    <xf numFmtId="206" fontId="7" fillId="0" borderId="3" xfId="0" applyNumberFormat="1" applyFont="1" applyFill="1" applyBorder="1" applyAlignment="1">
      <alignment/>
    </xf>
    <xf numFmtId="206" fontId="6" fillId="0" borderId="12" xfId="0" applyNumberFormat="1" applyFont="1" applyFill="1" applyBorder="1" applyAlignment="1">
      <alignment horizontal="right"/>
    </xf>
    <xf numFmtId="206" fontId="6" fillId="0" borderId="12" xfId="15" applyNumberFormat="1" applyFont="1" applyFill="1" applyBorder="1" applyAlignment="1">
      <alignment/>
    </xf>
    <xf numFmtId="206" fontId="6" fillId="0" borderId="3" xfId="15" applyNumberFormat="1" applyFont="1" applyFill="1" applyBorder="1" applyAlignment="1">
      <alignment/>
    </xf>
    <xf numFmtId="0" fontId="6" fillId="0" borderId="3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194" fontId="6" fillId="0" borderId="14" xfId="0" applyNumberFormat="1" applyFont="1" applyFill="1" applyBorder="1" applyAlignment="1" quotePrefix="1">
      <alignment horizontal="center"/>
    </xf>
    <xf numFmtId="194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7229475" y="1495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647700</xdr:colOff>
      <xdr:row>8</xdr:row>
      <xdr:rowOff>133350</xdr:rowOff>
    </xdr:from>
    <xdr:to>
      <xdr:col>15</xdr:col>
      <xdr:colOff>66675</xdr:colOff>
      <xdr:row>8</xdr:row>
      <xdr:rowOff>133350</xdr:rowOff>
    </xdr:to>
    <xdr:sp>
      <xdr:nvSpPr>
        <xdr:cNvPr id="2" name="Line 11"/>
        <xdr:cNvSpPr>
          <a:spLocks/>
        </xdr:cNvSpPr>
      </xdr:nvSpPr>
      <xdr:spPr>
        <a:xfrm>
          <a:off x="14620875" y="17049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</xdr:row>
      <xdr:rowOff>104775</xdr:rowOff>
    </xdr:from>
    <xdr:to>
      <xdr:col>7</xdr:col>
      <xdr:colOff>0</xdr:colOff>
      <xdr:row>6</xdr:row>
      <xdr:rowOff>104775</xdr:rowOff>
    </xdr:to>
    <xdr:sp>
      <xdr:nvSpPr>
        <xdr:cNvPr id="3" name="Line 18"/>
        <xdr:cNvSpPr>
          <a:spLocks/>
        </xdr:cNvSpPr>
      </xdr:nvSpPr>
      <xdr:spPr>
        <a:xfrm>
          <a:off x="8639175" y="12954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114300</xdr:rowOff>
    </xdr:from>
    <xdr:to>
      <xdr:col>3</xdr:col>
      <xdr:colOff>695325</xdr:colOff>
      <xdr:row>6</xdr:row>
      <xdr:rowOff>114300</xdr:rowOff>
    </xdr:to>
    <xdr:sp>
      <xdr:nvSpPr>
        <xdr:cNvPr id="4" name="Line 19"/>
        <xdr:cNvSpPr>
          <a:spLocks/>
        </xdr:cNvSpPr>
      </xdr:nvSpPr>
      <xdr:spPr>
        <a:xfrm flipH="1">
          <a:off x="4867275" y="1304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4"/>
  <sheetViews>
    <sheetView showGridLines="0" tabSelected="1" zoomScale="80" zoomScaleNormal="80" workbookViewId="0" topLeftCell="A1">
      <selection activeCell="B37" sqref="B37"/>
    </sheetView>
  </sheetViews>
  <sheetFormatPr defaultColWidth="9.140625" defaultRowHeight="12.75"/>
  <cols>
    <col min="1" max="1" width="4.8515625" style="17" customWidth="1"/>
    <col min="2" max="2" width="42.140625" style="17" customWidth="1"/>
    <col min="3" max="4" width="14.00390625" style="17" customWidth="1"/>
    <col min="5" max="5" width="5.8515625" style="17" customWidth="1"/>
    <col min="6" max="6" width="15.140625" style="17" customWidth="1"/>
    <col min="7" max="7" width="15.7109375" style="17" customWidth="1"/>
    <col min="8" max="8" width="10.421875" style="17" customWidth="1"/>
    <col min="9" max="9" width="15.57421875" style="17" customWidth="1"/>
    <col min="10" max="10" width="14.00390625" style="17" customWidth="1"/>
    <col min="11" max="11" width="15.140625" style="17" customWidth="1"/>
    <col min="12" max="12" width="14.00390625" style="17" customWidth="1"/>
    <col min="13" max="16384" width="10.8515625" style="17" customWidth="1"/>
  </cols>
  <sheetData>
    <row r="1" spans="2:7" s="34" customFormat="1" ht="15.75">
      <c r="B1" s="35" t="s">
        <v>56</v>
      </c>
      <c r="C1" s="35"/>
      <c r="D1" s="35"/>
      <c r="E1" s="35"/>
      <c r="F1" s="35"/>
      <c r="G1" s="35"/>
    </row>
    <row r="2" spans="2:7" s="34" customFormat="1" ht="15.75">
      <c r="B2" s="35" t="s">
        <v>0</v>
      </c>
      <c r="C2" s="35"/>
      <c r="D2" s="35"/>
      <c r="E2" s="35"/>
      <c r="F2" s="35"/>
      <c r="G2" s="35"/>
    </row>
    <row r="3" spans="2:7" s="34" customFormat="1" ht="15.75">
      <c r="B3" s="35" t="s">
        <v>57</v>
      </c>
      <c r="C3" s="35"/>
      <c r="D3" s="35"/>
      <c r="E3" s="35"/>
      <c r="F3" s="35"/>
      <c r="G3" s="35"/>
    </row>
    <row r="4" spans="2:7" s="34" customFormat="1" ht="15.75">
      <c r="B4" s="35" t="s">
        <v>95</v>
      </c>
      <c r="C4" s="35"/>
      <c r="D4" s="35"/>
      <c r="E4" s="35"/>
      <c r="F4" s="35"/>
      <c r="G4" s="35"/>
    </row>
    <row r="5" spans="2:7" s="34" customFormat="1" ht="15.75">
      <c r="B5" s="35"/>
      <c r="C5" s="35"/>
      <c r="D5" s="35"/>
      <c r="E5" s="35"/>
      <c r="F5" s="35"/>
      <c r="G5" s="35"/>
    </row>
    <row r="6" spans="2:7" s="34" customFormat="1" ht="15.75">
      <c r="B6" s="35" t="s">
        <v>1</v>
      </c>
      <c r="C6" s="35"/>
      <c r="D6" s="35"/>
      <c r="E6" s="35"/>
      <c r="F6" s="35"/>
      <c r="G6" s="35"/>
    </row>
    <row r="7" spans="2:7" s="34" customFormat="1" ht="15.75">
      <c r="B7" s="35" t="s">
        <v>96</v>
      </c>
      <c r="C7" s="35"/>
      <c r="D7" s="35"/>
      <c r="E7" s="35"/>
      <c r="F7" s="35"/>
      <c r="G7" s="35"/>
    </row>
    <row r="8" spans="2:7" s="9" customFormat="1" ht="15">
      <c r="B8" s="8"/>
      <c r="C8" s="8"/>
      <c r="D8" s="8"/>
      <c r="E8" s="8"/>
      <c r="F8" s="8"/>
      <c r="G8" s="8"/>
    </row>
    <row r="9" spans="2:7" s="9" customFormat="1" ht="15">
      <c r="B9" s="8"/>
      <c r="C9" s="83" t="s">
        <v>2</v>
      </c>
      <c r="D9" s="83"/>
      <c r="E9" s="10"/>
      <c r="F9" s="83" t="s">
        <v>3</v>
      </c>
      <c r="G9" s="83"/>
    </row>
    <row r="10" spans="2:7" s="9" customFormat="1" ht="15">
      <c r="B10" s="8"/>
      <c r="C10" s="84" t="s">
        <v>97</v>
      </c>
      <c r="D10" s="85"/>
      <c r="E10" s="11"/>
      <c r="F10" s="84" t="s">
        <v>97</v>
      </c>
      <c r="G10" s="85"/>
    </row>
    <row r="11" spans="2:7" s="9" customFormat="1" ht="15">
      <c r="B11" s="8"/>
      <c r="C11" s="12">
        <v>2007</v>
      </c>
      <c r="D11" s="13">
        <v>2006</v>
      </c>
      <c r="E11" s="10"/>
      <c r="F11" s="12">
        <v>2007</v>
      </c>
      <c r="G11" s="13">
        <v>2006</v>
      </c>
    </row>
    <row r="12" spans="2:7" s="9" customFormat="1" ht="15">
      <c r="B12" s="8"/>
      <c r="C12" s="14" t="s">
        <v>4</v>
      </c>
      <c r="D12" s="14" t="s">
        <v>4</v>
      </c>
      <c r="E12" s="14"/>
      <c r="F12" s="14" t="s">
        <v>4</v>
      </c>
      <c r="G12" s="14" t="s">
        <v>4</v>
      </c>
    </row>
    <row r="13" spans="2:9" s="9" customFormat="1" ht="15">
      <c r="B13" s="8"/>
      <c r="C13" s="10"/>
      <c r="D13" s="10"/>
      <c r="E13" s="10"/>
      <c r="F13" s="10"/>
      <c r="G13" s="10"/>
      <c r="I13" s="15"/>
    </row>
    <row r="14" spans="2:9" s="9" customFormat="1" ht="15">
      <c r="B14" s="8" t="s">
        <v>5</v>
      </c>
      <c r="C14" s="27">
        <v>39691</v>
      </c>
      <c r="D14" s="27">
        <v>38387</v>
      </c>
      <c r="E14" s="27"/>
      <c r="F14" s="27">
        <v>67977</v>
      </c>
      <c r="G14" s="27">
        <v>70057</v>
      </c>
      <c r="I14" s="27"/>
    </row>
    <row r="15" spans="2:9" s="9" customFormat="1" ht="15">
      <c r="B15" s="8"/>
      <c r="C15" s="27"/>
      <c r="D15" s="27"/>
      <c r="E15" s="27"/>
      <c r="F15" s="27"/>
      <c r="G15" s="27"/>
      <c r="I15" s="27"/>
    </row>
    <row r="16" spans="2:9" s="9" customFormat="1" ht="15">
      <c r="B16" s="8" t="s">
        <v>27</v>
      </c>
      <c r="C16" s="27">
        <v>37531</v>
      </c>
      <c r="D16" s="27">
        <v>36918</v>
      </c>
      <c r="E16" s="27"/>
      <c r="F16" s="27">
        <v>66069</v>
      </c>
      <c r="G16" s="27">
        <v>68949</v>
      </c>
      <c r="I16" s="27"/>
    </row>
    <row r="17" spans="2:9" s="9" customFormat="1" ht="15">
      <c r="B17" s="8" t="s">
        <v>28</v>
      </c>
      <c r="C17" s="27">
        <v>59</v>
      </c>
      <c r="D17" s="27">
        <v>654</v>
      </c>
      <c r="E17" s="27"/>
      <c r="F17" s="27">
        <v>282</v>
      </c>
      <c r="G17" s="27">
        <v>1094</v>
      </c>
      <c r="I17" s="27"/>
    </row>
    <row r="18" spans="2:9" s="9" customFormat="1" ht="15">
      <c r="B18" s="8"/>
      <c r="C18" s="28"/>
      <c r="D18" s="29"/>
      <c r="E18" s="27"/>
      <c r="F18" s="28"/>
      <c r="G18" s="29"/>
      <c r="I18" s="27"/>
    </row>
    <row r="19" spans="2:9" s="9" customFormat="1" ht="15">
      <c r="B19" s="8" t="s">
        <v>106</v>
      </c>
      <c r="C19" s="27">
        <f>C14-C16+C17</f>
        <v>2219</v>
      </c>
      <c r="D19" s="27">
        <f>D14-D16+D17</f>
        <v>2123</v>
      </c>
      <c r="E19" s="27"/>
      <c r="F19" s="27">
        <f>F14-F16+F17</f>
        <v>2190</v>
      </c>
      <c r="G19" s="27">
        <f>G14-G16+G17</f>
        <v>2202</v>
      </c>
      <c r="I19" s="27"/>
    </row>
    <row r="20" spans="2:9" s="9" customFormat="1" ht="15">
      <c r="B20" s="8" t="s">
        <v>29</v>
      </c>
      <c r="C20" s="27">
        <v>416</v>
      </c>
      <c r="D20" s="27">
        <v>482</v>
      </c>
      <c r="E20" s="27"/>
      <c r="F20" s="27">
        <v>852</v>
      </c>
      <c r="G20" s="27">
        <v>1001</v>
      </c>
      <c r="I20" s="27"/>
    </row>
    <row r="21" spans="2:9" s="9" customFormat="1" ht="15">
      <c r="B21" s="8" t="s">
        <v>31</v>
      </c>
      <c r="C21" s="27">
        <v>9</v>
      </c>
      <c r="D21" s="27">
        <v>10</v>
      </c>
      <c r="E21" s="27"/>
      <c r="F21" s="27">
        <v>19</v>
      </c>
      <c r="G21" s="27">
        <v>12</v>
      </c>
      <c r="I21" s="27"/>
    </row>
    <row r="22" spans="2:9" s="9" customFormat="1" ht="15">
      <c r="B22" s="8"/>
      <c r="C22" s="28"/>
      <c r="D22" s="29"/>
      <c r="E22" s="27"/>
      <c r="F22" s="28"/>
      <c r="G22" s="29"/>
      <c r="I22" s="27"/>
    </row>
    <row r="23" spans="2:9" s="9" customFormat="1" ht="15">
      <c r="B23" s="8" t="s">
        <v>107</v>
      </c>
      <c r="C23" s="27">
        <f>C19-C20+C21</f>
        <v>1812</v>
      </c>
      <c r="D23" s="27">
        <f>D19-D20+D21</f>
        <v>1651</v>
      </c>
      <c r="E23" s="27"/>
      <c r="F23" s="27">
        <f>F19-F20+F21</f>
        <v>1357</v>
      </c>
      <c r="G23" s="27">
        <f>G19-G20+G21</f>
        <v>1213</v>
      </c>
      <c r="I23" s="27"/>
    </row>
    <row r="24" spans="2:9" s="9" customFormat="1" ht="15">
      <c r="B24" s="8" t="s">
        <v>30</v>
      </c>
      <c r="C24" s="27">
        <v>40</v>
      </c>
      <c r="D24" s="27">
        <v>229</v>
      </c>
      <c r="E24" s="27"/>
      <c r="F24" s="27">
        <v>86</v>
      </c>
      <c r="G24" s="27">
        <v>343</v>
      </c>
      <c r="I24" s="27"/>
    </row>
    <row r="25" spans="2:9" s="9" customFormat="1" ht="15">
      <c r="B25" s="8"/>
      <c r="C25" s="27"/>
      <c r="D25" s="27"/>
      <c r="E25" s="27"/>
      <c r="F25" s="27"/>
      <c r="G25" s="27"/>
      <c r="I25" s="27"/>
    </row>
    <row r="26" spans="2:9" s="9" customFormat="1" ht="15.75" thickBot="1">
      <c r="B26" s="8" t="s">
        <v>108</v>
      </c>
      <c r="C26" s="30">
        <f>C23-C24</f>
        <v>1772</v>
      </c>
      <c r="D26" s="30">
        <f>SUM(D23-D24)</f>
        <v>1422</v>
      </c>
      <c r="E26" s="27"/>
      <c r="F26" s="30">
        <f>F23-F24</f>
        <v>1271</v>
      </c>
      <c r="G26" s="30">
        <f>SUM(G23-G24)</f>
        <v>870</v>
      </c>
      <c r="I26" s="27"/>
    </row>
    <row r="27" spans="2:9" s="9" customFormat="1" ht="15.75" thickTop="1">
      <c r="B27" s="8"/>
      <c r="C27" s="27"/>
      <c r="D27" s="27"/>
      <c r="E27" s="27"/>
      <c r="F27" s="27"/>
      <c r="G27" s="27"/>
      <c r="I27" s="27"/>
    </row>
    <row r="28" spans="2:9" s="9" customFormat="1" ht="15">
      <c r="B28" s="8"/>
      <c r="C28" s="27"/>
      <c r="D28" s="27"/>
      <c r="E28" s="27"/>
      <c r="F28" s="27"/>
      <c r="G28" s="27"/>
      <c r="I28" s="27"/>
    </row>
    <row r="29" spans="2:9" s="9" customFormat="1" ht="15">
      <c r="B29" s="8" t="s">
        <v>32</v>
      </c>
      <c r="C29" s="27"/>
      <c r="D29" s="27"/>
      <c r="E29" s="27"/>
      <c r="F29" s="27"/>
      <c r="G29" s="27"/>
      <c r="I29" s="27"/>
    </row>
    <row r="30" spans="2:9" s="9" customFormat="1" ht="15">
      <c r="B30" s="8" t="s">
        <v>33</v>
      </c>
      <c r="C30" s="27">
        <v>1697</v>
      </c>
      <c r="D30" s="27">
        <v>1228</v>
      </c>
      <c r="E30" s="27"/>
      <c r="F30" s="27">
        <v>1309</v>
      </c>
      <c r="G30" s="27">
        <v>535</v>
      </c>
      <c r="I30" s="27"/>
    </row>
    <row r="31" spans="2:9" s="9" customFormat="1" ht="15">
      <c r="B31" s="8" t="s">
        <v>34</v>
      </c>
      <c r="C31" s="27">
        <v>75</v>
      </c>
      <c r="D31" s="27">
        <v>194</v>
      </c>
      <c r="E31" s="27"/>
      <c r="F31" s="27">
        <v>-38</v>
      </c>
      <c r="G31" s="27">
        <v>335</v>
      </c>
      <c r="I31" s="27"/>
    </row>
    <row r="32" spans="2:9" s="9" customFormat="1" ht="15.75" thickBot="1">
      <c r="B32" s="8" t="s">
        <v>78</v>
      </c>
      <c r="C32" s="30">
        <f>+C30+C31</f>
        <v>1772</v>
      </c>
      <c r="D32" s="30">
        <f>+D30+D31</f>
        <v>1422</v>
      </c>
      <c r="E32" s="27"/>
      <c r="F32" s="30">
        <f>+F30+F31</f>
        <v>1271</v>
      </c>
      <c r="G32" s="30">
        <f>+G30+G31</f>
        <v>870</v>
      </c>
      <c r="I32" s="27"/>
    </row>
    <row r="33" spans="2:7" s="9" customFormat="1" ht="15.75" thickTop="1">
      <c r="B33" s="8"/>
      <c r="C33" s="27"/>
      <c r="D33" s="27"/>
      <c r="E33" s="27"/>
      <c r="F33" s="27"/>
      <c r="G33" s="27"/>
    </row>
    <row r="34" spans="2:7" s="9" customFormat="1" ht="15">
      <c r="B34" s="8"/>
      <c r="C34" s="27"/>
      <c r="D34" s="27"/>
      <c r="E34" s="27"/>
      <c r="F34" s="27"/>
      <c r="G34" s="27"/>
    </row>
    <row r="35" spans="3:7" s="9" customFormat="1" ht="15">
      <c r="C35" s="27"/>
      <c r="D35" s="27"/>
      <c r="E35" s="27"/>
      <c r="F35" s="27"/>
      <c r="G35" s="27"/>
    </row>
    <row r="36" spans="3:7" s="9" customFormat="1" ht="15">
      <c r="C36" s="27"/>
      <c r="D36" s="27"/>
      <c r="E36" s="27"/>
      <c r="F36" s="27"/>
      <c r="G36" s="27"/>
    </row>
    <row r="37" spans="2:7" s="9" customFormat="1" ht="15">
      <c r="B37" s="8" t="s">
        <v>35</v>
      </c>
      <c r="C37" s="27"/>
      <c r="D37" s="27"/>
      <c r="E37" s="27"/>
      <c r="F37" s="27"/>
      <c r="G37" s="27"/>
    </row>
    <row r="38" spans="2:7" s="9" customFormat="1" ht="15">
      <c r="B38" s="8" t="s">
        <v>72</v>
      </c>
      <c r="C38" s="31">
        <v>4.24</v>
      </c>
      <c r="D38" s="31">
        <v>3.07</v>
      </c>
      <c r="E38" s="31"/>
      <c r="F38" s="31">
        <v>3.27</v>
      </c>
      <c r="G38" s="31">
        <v>1.34</v>
      </c>
    </row>
    <row r="39" spans="2:7" s="9" customFormat="1" ht="15">
      <c r="B39" s="8"/>
      <c r="C39" s="16"/>
      <c r="D39" s="16"/>
      <c r="E39" s="16"/>
      <c r="F39" s="16"/>
      <c r="G39" s="16"/>
    </row>
    <row r="40" spans="2:9" s="9" customFormat="1" ht="15">
      <c r="B40" s="8"/>
      <c r="C40" s="16"/>
      <c r="D40" s="16"/>
      <c r="E40" s="16"/>
      <c r="F40" s="16"/>
      <c r="G40" s="16"/>
      <c r="H40" s="8"/>
      <c r="I40" s="8"/>
    </row>
    <row r="41" spans="2:9" s="9" customFormat="1" ht="15">
      <c r="B41" s="8"/>
      <c r="C41" s="8"/>
      <c r="D41" s="8"/>
      <c r="E41" s="8"/>
      <c r="F41" s="8"/>
      <c r="G41" s="8"/>
      <c r="H41" s="8"/>
      <c r="I41" s="8"/>
    </row>
    <row r="42" spans="2:9" s="9" customFormat="1" ht="15">
      <c r="B42" s="8"/>
      <c r="C42" s="8"/>
      <c r="D42" s="8"/>
      <c r="E42" s="8"/>
      <c r="F42" s="8"/>
      <c r="G42" s="8"/>
      <c r="H42" s="8"/>
      <c r="I42" s="8"/>
    </row>
    <row r="43" spans="2:7" s="9" customFormat="1" ht="15">
      <c r="B43" s="8" t="s">
        <v>73</v>
      </c>
      <c r="C43" s="8"/>
      <c r="D43" s="8"/>
      <c r="E43" s="8"/>
      <c r="F43" s="8"/>
      <c r="G43" s="8"/>
    </row>
    <row r="44" spans="2:7" s="9" customFormat="1" ht="15">
      <c r="B44" s="8" t="s">
        <v>79</v>
      </c>
      <c r="C44" s="8"/>
      <c r="D44" s="8"/>
      <c r="E44" s="8"/>
      <c r="F44" s="8"/>
      <c r="G44" s="8"/>
    </row>
  </sheetData>
  <mergeCells count="4">
    <mergeCell ref="C9:D9"/>
    <mergeCell ref="F9:G9"/>
    <mergeCell ref="C10:D10"/>
    <mergeCell ref="F10:G10"/>
  </mergeCells>
  <printOptions/>
  <pageMargins left="0.39375" right="0.39375" top="0.9840277777777778" bottom="0.9840277777777778" header="0.5" footer="0.5"/>
  <pageSetup cellComments="atEnd"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view="pageBreakPreview" zoomScaleNormal="80" zoomScaleSheetLayoutView="100" workbookViewId="0" topLeftCell="A37">
      <selection activeCell="D51" sqref="D51"/>
    </sheetView>
  </sheetViews>
  <sheetFormatPr defaultColWidth="9.140625" defaultRowHeight="12.75"/>
  <cols>
    <col min="1" max="1" width="4.8515625" style="1" customWidth="1"/>
    <col min="2" max="2" width="3.8515625" style="1" customWidth="1"/>
    <col min="3" max="3" width="49.7109375" style="1" customWidth="1"/>
    <col min="4" max="4" width="19.57421875" style="7" customWidth="1"/>
    <col min="5" max="5" width="1.28515625" style="32" customWidth="1"/>
    <col min="6" max="6" width="19.8515625" style="1" customWidth="1"/>
    <col min="7" max="7" width="1.8515625" style="1" customWidth="1"/>
    <col min="8" max="8" width="6.8515625" style="1" customWidth="1"/>
    <col min="9" max="16384" width="10.8515625" style="1" customWidth="1"/>
  </cols>
  <sheetData>
    <row r="1" spans="1:254" s="39" customFormat="1" ht="15.75">
      <c r="A1" s="4"/>
      <c r="B1" s="4" t="s">
        <v>56</v>
      </c>
      <c r="C1" s="4"/>
      <c r="D1" s="36"/>
      <c r="E1" s="36"/>
      <c r="F1" s="4"/>
      <c r="G1" s="3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</row>
    <row r="2" spans="1:254" s="39" customFormat="1" ht="15.75">
      <c r="A2" s="4"/>
      <c r="B2" s="4" t="s">
        <v>0</v>
      </c>
      <c r="C2" s="4"/>
      <c r="D2" s="36"/>
      <c r="E2" s="36"/>
      <c r="F2" s="4"/>
      <c r="G2" s="37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</row>
    <row r="3" spans="1:254" s="39" customFormat="1" ht="15.75">
      <c r="A3" s="4"/>
      <c r="B3" s="4"/>
      <c r="C3" s="4"/>
      <c r="D3" s="36"/>
      <c r="E3" s="36"/>
      <c r="F3" s="4"/>
      <c r="G3" s="37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</row>
    <row r="4" spans="1:254" s="39" customFormat="1" ht="15.75">
      <c r="A4" s="4"/>
      <c r="B4" s="4" t="s">
        <v>6</v>
      </c>
      <c r="C4" s="4"/>
      <c r="D4" s="36"/>
      <c r="E4" s="36"/>
      <c r="F4" s="4"/>
      <c r="G4" s="37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</row>
    <row r="5" spans="1:254" s="39" customFormat="1" ht="15.75">
      <c r="A5" s="4"/>
      <c r="B5" s="4" t="s">
        <v>98</v>
      </c>
      <c r="C5" s="4"/>
      <c r="D5" s="36"/>
      <c r="E5" s="36"/>
      <c r="F5" s="4"/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</row>
    <row r="6" spans="1:254" s="39" customFormat="1" ht="15.75">
      <c r="A6" s="4"/>
      <c r="B6" s="4"/>
      <c r="C6" s="4"/>
      <c r="D6" s="36"/>
      <c r="E6" s="36"/>
      <c r="F6" s="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</row>
    <row r="7" spans="1:254" ht="15">
      <c r="A7" s="3"/>
      <c r="C7" s="33"/>
      <c r="D7" s="40" t="s">
        <v>7</v>
      </c>
      <c r="E7" s="41"/>
      <c r="F7" s="42" t="s">
        <v>8</v>
      </c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5">
      <c r="A8" s="3"/>
      <c r="B8" s="33"/>
      <c r="C8" s="33"/>
      <c r="D8" s="67" t="s">
        <v>99</v>
      </c>
      <c r="E8" s="59"/>
      <c r="F8" s="43" t="s">
        <v>80</v>
      </c>
      <c r="G8" s="5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5">
      <c r="A9" s="3"/>
      <c r="B9" s="33"/>
      <c r="C9" s="33"/>
      <c r="D9" s="44" t="s">
        <v>4</v>
      </c>
      <c r="E9" s="41"/>
      <c r="F9" s="45" t="s">
        <v>4</v>
      </c>
      <c r="G9" s="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5">
      <c r="A10" s="3"/>
      <c r="B10" s="33"/>
      <c r="C10" s="33"/>
      <c r="D10" s="24"/>
      <c r="E10" s="24"/>
      <c r="F10" s="46" t="s">
        <v>36</v>
      </c>
      <c r="G10" s="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5">
      <c r="A11" s="3"/>
      <c r="B11" s="33" t="s">
        <v>38</v>
      </c>
      <c r="C11" s="33"/>
      <c r="D11" s="24"/>
      <c r="E11" s="24"/>
      <c r="F11" s="46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5">
      <c r="A12" s="3"/>
      <c r="B12" s="33"/>
      <c r="C12" s="33"/>
      <c r="D12" s="24"/>
      <c r="E12" s="24"/>
      <c r="F12" s="46"/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5">
      <c r="A13" s="3"/>
      <c r="B13" s="33" t="s">
        <v>39</v>
      </c>
      <c r="C13" s="33"/>
      <c r="D13" s="24"/>
      <c r="E13" s="24"/>
      <c r="F13" s="46"/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5">
      <c r="A14" s="3"/>
      <c r="B14" s="33" t="s">
        <v>9</v>
      </c>
      <c r="C14" s="33"/>
      <c r="D14" s="24">
        <v>20113</v>
      </c>
      <c r="E14" s="24"/>
      <c r="F14" s="24">
        <v>20681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5">
      <c r="A15" s="3"/>
      <c r="B15" s="33" t="s">
        <v>37</v>
      </c>
      <c r="C15" s="33"/>
      <c r="D15" s="24">
        <v>1600</v>
      </c>
      <c r="E15" s="24"/>
      <c r="F15" s="24">
        <v>1600</v>
      </c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5">
      <c r="A16" s="3"/>
      <c r="B16" s="70" t="s">
        <v>81</v>
      </c>
      <c r="C16" s="33"/>
      <c r="D16" s="24">
        <v>3628</v>
      </c>
      <c r="E16" s="24"/>
      <c r="F16" s="24">
        <v>3642</v>
      </c>
      <c r="G16" s="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5">
      <c r="A17" s="3"/>
      <c r="B17" s="33" t="s">
        <v>82</v>
      </c>
      <c r="C17" s="33"/>
      <c r="D17" s="24">
        <v>2318</v>
      </c>
      <c r="E17" s="24"/>
      <c r="F17" s="24">
        <f>1433+419</f>
        <v>1852</v>
      </c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5">
      <c r="A18" s="3"/>
      <c r="B18" s="33" t="s">
        <v>83</v>
      </c>
      <c r="C18" s="33"/>
      <c r="D18" s="24">
        <v>100</v>
      </c>
      <c r="E18" s="24"/>
      <c r="F18" s="24">
        <v>100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5">
      <c r="A19" s="3"/>
      <c r="B19" s="33" t="s">
        <v>25</v>
      </c>
      <c r="C19" s="33"/>
      <c r="D19" s="24">
        <v>857</v>
      </c>
      <c r="E19" s="24"/>
      <c r="F19" s="24">
        <v>857</v>
      </c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5">
      <c r="A20" s="3"/>
      <c r="B20" s="33"/>
      <c r="C20" s="33"/>
      <c r="D20" s="47">
        <f>SUM(D14:D19)</f>
        <v>28616</v>
      </c>
      <c r="E20" s="24"/>
      <c r="F20" s="47">
        <f>SUM(F14:F19)</f>
        <v>28732</v>
      </c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5">
      <c r="A21" s="3"/>
      <c r="B21" s="33"/>
      <c r="C21" s="33"/>
      <c r="D21" s="24"/>
      <c r="E21" s="24"/>
      <c r="F21" s="24"/>
      <c r="G21" s="5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5">
      <c r="A22" s="3"/>
      <c r="B22" s="33" t="s">
        <v>10</v>
      </c>
      <c r="C22" s="33"/>
      <c r="D22" s="24"/>
      <c r="E22" s="24"/>
      <c r="F22" s="24"/>
      <c r="G22" s="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5">
      <c r="A23" s="3"/>
      <c r="B23" s="33" t="s">
        <v>11</v>
      </c>
      <c r="C23" s="26"/>
      <c r="D23" s="24">
        <v>22565</v>
      </c>
      <c r="E23" s="24"/>
      <c r="F23" s="24">
        <v>25588</v>
      </c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5">
      <c r="A24" s="3"/>
      <c r="B24" s="33" t="s">
        <v>12</v>
      </c>
      <c r="C24" s="26"/>
      <c r="D24" s="24">
        <v>30474</v>
      </c>
      <c r="E24" s="24"/>
      <c r="F24" s="24">
        <f>33042+1</f>
        <v>33043</v>
      </c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5">
      <c r="A25" s="3"/>
      <c r="B25" s="33" t="s">
        <v>50</v>
      </c>
      <c r="C25" s="26"/>
      <c r="D25" s="24">
        <v>7992</v>
      </c>
      <c r="E25" s="24"/>
      <c r="F25" s="24">
        <f>6136+508+495-1</f>
        <v>7138</v>
      </c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5">
      <c r="A26" s="3"/>
      <c r="B26" s="33" t="s">
        <v>26</v>
      </c>
      <c r="C26" s="26"/>
      <c r="D26" s="24">
        <v>3094</v>
      </c>
      <c r="E26" s="24"/>
      <c r="F26" s="24">
        <v>1796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5">
      <c r="A27" s="3"/>
      <c r="B27" s="33" t="s">
        <v>13</v>
      </c>
      <c r="C27" s="26"/>
      <c r="D27" s="24">
        <v>8286</v>
      </c>
      <c r="E27" s="24"/>
      <c r="F27" s="24">
        <v>8707</v>
      </c>
      <c r="G27" s="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5">
      <c r="A28" s="3"/>
      <c r="B28" s="33"/>
      <c r="C28" s="33"/>
      <c r="D28" s="47">
        <f>SUM(D23:D27)</f>
        <v>72411</v>
      </c>
      <c r="E28" s="24"/>
      <c r="F28" s="47">
        <f>SUM(F23:F27)</f>
        <v>76272</v>
      </c>
      <c r="G28" s="5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5.75" thickBot="1">
      <c r="A29" s="3"/>
      <c r="B29" s="33" t="s">
        <v>40</v>
      </c>
      <c r="C29" s="33"/>
      <c r="D29" s="48">
        <f>+D20+D28</f>
        <v>101027</v>
      </c>
      <c r="E29" s="24"/>
      <c r="F29" s="49">
        <f>+F20+F28</f>
        <v>105004</v>
      </c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5">
      <c r="A30" s="3"/>
      <c r="B30" s="33"/>
      <c r="C30" s="33"/>
      <c r="D30" s="24"/>
      <c r="E30" s="24"/>
      <c r="F30" s="24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5">
      <c r="A31" s="3"/>
      <c r="B31" s="33"/>
      <c r="C31" s="33"/>
      <c r="D31" s="24"/>
      <c r="E31" s="24"/>
      <c r="F31" s="24"/>
      <c r="G31" s="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5">
      <c r="A32" s="3"/>
      <c r="B32" s="33" t="s">
        <v>41</v>
      </c>
      <c r="C32" s="33"/>
      <c r="D32" s="24"/>
      <c r="E32" s="24"/>
      <c r="F32" s="24"/>
      <c r="G32" s="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5">
      <c r="A33" s="3"/>
      <c r="B33" s="33"/>
      <c r="C33" s="33"/>
      <c r="D33" s="24"/>
      <c r="E33" s="24"/>
      <c r="F33" s="24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ht="15">
      <c r="A34" s="3"/>
      <c r="B34" s="33" t="s">
        <v>42</v>
      </c>
      <c r="C34" s="33"/>
      <c r="D34" s="24"/>
      <c r="E34" s="24"/>
      <c r="F34" s="24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ht="15">
      <c r="A35" s="3"/>
      <c r="B35" s="33" t="s">
        <v>16</v>
      </c>
      <c r="C35" s="33"/>
      <c r="D35" s="24">
        <v>40059</v>
      </c>
      <c r="E35" s="24"/>
      <c r="F35" s="24">
        <v>40059</v>
      </c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ht="15">
      <c r="A36" s="3"/>
      <c r="B36" s="33" t="s">
        <v>43</v>
      </c>
      <c r="C36" s="33"/>
      <c r="D36" s="50">
        <v>-218</v>
      </c>
      <c r="E36" s="50"/>
      <c r="F36" s="50">
        <v>-44</v>
      </c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ht="15">
      <c r="A37" s="3"/>
      <c r="B37" s="33" t="s">
        <v>51</v>
      </c>
      <c r="C37" s="33"/>
      <c r="D37" s="51">
        <v>18502</v>
      </c>
      <c r="E37" s="24"/>
      <c r="F37" s="51">
        <v>17193</v>
      </c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ht="15">
      <c r="A38" s="3"/>
      <c r="B38" s="33"/>
      <c r="C38" s="33"/>
      <c r="D38" s="24">
        <f>SUM(D35:D37)</f>
        <v>58343</v>
      </c>
      <c r="E38" s="24"/>
      <c r="F38" s="24">
        <f>SUM(F35:F37)</f>
        <v>57208</v>
      </c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ht="15">
      <c r="A39" s="3"/>
      <c r="B39" s="33" t="s">
        <v>34</v>
      </c>
      <c r="C39" s="33"/>
      <c r="D39" s="24">
        <v>44</v>
      </c>
      <c r="E39" s="24"/>
      <c r="F39" s="24">
        <v>571</v>
      </c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ht="15">
      <c r="A40" s="3"/>
      <c r="B40" s="33" t="s">
        <v>44</v>
      </c>
      <c r="C40" s="33"/>
      <c r="D40" s="47">
        <f>+D38+D39</f>
        <v>58387</v>
      </c>
      <c r="E40" s="24"/>
      <c r="F40" s="47">
        <f>+F38+F39</f>
        <v>57779</v>
      </c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ht="15">
      <c r="A41" s="3"/>
      <c r="B41" s="33"/>
      <c r="C41" s="33"/>
      <c r="D41" s="24"/>
      <c r="E41" s="24"/>
      <c r="F41" s="24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ht="15">
      <c r="A42" s="3"/>
      <c r="B42" s="33" t="s">
        <v>45</v>
      </c>
      <c r="C42" s="33"/>
      <c r="D42" s="24"/>
      <c r="E42" s="24"/>
      <c r="F42" s="24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ht="15">
      <c r="A43" s="3"/>
      <c r="B43" s="33" t="s">
        <v>52</v>
      </c>
      <c r="C43" s="33"/>
      <c r="D43" s="24">
        <v>1398</v>
      </c>
      <c r="E43" s="24"/>
      <c r="F43" s="24">
        <f>1536+125</f>
        <v>1661</v>
      </c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ht="15">
      <c r="A44" s="3"/>
      <c r="B44" s="33" t="s">
        <v>54</v>
      </c>
      <c r="C44" s="33"/>
      <c r="D44" s="24">
        <v>1877</v>
      </c>
      <c r="E44" s="24"/>
      <c r="F44" s="24">
        <v>1896</v>
      </c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ht="15">
      <c r="A45" s="3"/>
      <c r="B45" s="33"/>
      <c r="C45" s="33"/>
      <c r="D45" s="47">
        <f>SUM(D43:D44)</f>
        <v>3275</v>
      </c>
      <c r="E45" s="24"/>
      <c r="F45" s="47">
        <f>SUM(F43:F44)</f>
        <v>3557</v>
      </c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ht="15">
      <c r="A46" s="3"/>
      <c r="B46" s="33"/>
      <c r="C46" s="33"/>
      <c r="D46" s="24"/>
      <c r="E46" s="24"/>
      <c r="F46" s="24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ht="15">
      <c r="A47" s="3"/>
      <c r="B47" s="33" t="s">
        <v>14</v>
      </c>
      <c r="C47" s="33"/>
      <c r="D47" s="24"/>
      <c r="E47" s="24"/>
      <c r="F47" s="24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ht="15">
      <c r="A48" s="3"/>
      <c r="B48" s="33" t="s">
        <v>15</v>
      </c>
      <c r="C48" s="26"/>
      <c r="D48" s="24">
        <v>9460</v>
      </c>
      <c r="E48" s="24"/>
      <c r="F48" s="24">
        <v>8425</v>
      </c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ht="15">
      <c r="A49" s="3"/>
      <c r="B49" s="33" t="s">
        <v>46</v>
      </c>
      <c r="C49" s="26"/>
      <c r="D49" s="24">
        <v>3437</v>
      </c>
      <c r="E49" s="24"/>
      <c r="F49" s="24">
        <f>8110+250</f>
        <v>8360</v>
      </c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ht="15">
      <c r="A50" s="3"/>
      <c r="B50" s="33" t="s">
        <v>52</v>
      </c>
      <c r="C50" s="26"/>
      <c r="D50" s="24">
        <v>25042</v>
      </c>
      <c r="E50" s="24"/>
      <c r="F50" s="24">
        <f>164+25667+173+677</f>
        <v>26681</v>
      </c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ht="15">
      <c r="A51" s="3"/>
      <c r="B51" s="33" t="s">
        <v>53</v>
      </c>
      <c r="C51" s="26"/>
      <c r="D51" s="24">
        <v>1426</v>
      </c>
      <c r="E51" s="24"/>
      <c r="F51" s="24">
        <v>202</v>
      </c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ht="15">
      <c r="A52" s="3"/>
      <c r="B52" s="33"/>
      <c r="C52" s="33"/>
      <c r="D52" s="47">
        <f>SUM(D48:D51)</f>
        <v>39365</v>
      </c>
      <c r="E52" s="24"/>
      <c r="F52" s="47">
        <f>SUM(F48:F51)</f>
        <v>43668</v>
      </c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ht="15">
      <c r="A53" s="3"/>
      <c r="B53" s="33" t="s">
        <v>55</v>
      </c>
      <c r="C53" s="33"/>
      <c r="D53" s="47">
        <f>+D45+D52</f>
        <v>42640</v>
      </c>
      <c r="E53" s="24"/>
      <c r="F53" s="47">
        <f>+F45+F52</f>
        <v>47225</v>
      </c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ht="15.75" thickBot="1">
      <c r="A54" s="3"/>
      <c r="B54" s="33" t="s">
        <v>47</v>
      </c>
      <c r="C54" s="33"/>
      <c r="D54" s="49">
        <f>+D40+D53</f>
        <v>101027</v>
      </c>
      <c r="E54" s="24"/>
      <c r="F54" s="49">
        <f>+F40+F53</f>
        <v>105004</v>
      </c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ht="15">
      <c r="A55" s="3"/>
      <c r="B55" s="33"/>
      <c r="C55" s="33"/>
      <c r="D55" s="24"/>
      <c r="E55" s="24"/>
      <c r="F55" s="24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ht="15">
      <c r="A56" s="3"/>
      <c r="B56" s="33"/>
      <c r="C56" s="33"/>
      <c r="D56" s="24"/>
      <c r="E56" s="24"/>
      <c r="F56" s="24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ht="15">
      <c r="A57" s="3"/>
      <c r="B57" s="33" t="s">
        <v>48</v>
      </c>
      <c r="C57" s="33"/>
      <c r="D57" s="26"/>
      <c r="E57" s="52"/>
      <c r="F57" s="26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ht="15.75" thickBot="1">
      <c r="A58" s="3"/>
      <c r="B58" s="33" t="s">
        <v>49</v>
      </c>
      <c r="C58" s="33"/>
      <c r="D58" s="53">
        <f>+D40/D35</f>
        <v>1.4575251504031554</v>
      </c>
      <c r="E58" s="52"/>
      <c r="F58" s="53">
        <f>+F40/F35</f>
        <v>1.442347537382361</v>
      </c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ht="15">
      <c r="A59" s="3"/>
      <c r="B59" s="33"/>
      <c r="C59" s="33"/>
      <c r="D59" s="52"/>
      <c r="E59" s="52"/>
      <c r="F59" s="52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ht="15">
      <c r="A60" s="3"/>
      <c r="B60" s="33"/>
      <c r="C60" s="33"/>
      <c r="D60" s="52"/>
      <c r="E60" s="52"/>
      <c r="F60" s="52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ht="15">
      <c r="A61" s="3"/>
      <c r="B61" s="33"/>
      <c r="C61" s="33"/>
      <c r="D61" s="24"/>
      <c r="E61" s="24"/>
      <c r="F61" s="33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ht="15">
      <c r="A62" s="3"/>
      <c r="B62" s="33" t="s">
        <v>74</v>
      </c>
      <c r="C62" s="33"/>
      <c r="D62" s="24"/>
      <c r="E62" s="24"/>
      <c r="F62" s="33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ht="15">
      <c r="A63" s="3"/>
      <c r="B63" s="33" t="s">
        <v>84</v>
      </c>
      <c r="C63" s="33"/>
      <c r="D63" s="24"/>
      <c r="E63" s="24"/>
      <c r="F63" s="33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2:6" ht="14.25">
      <c r="B64" s="26"/>
      <c r="C64" s="26"/>
      <c r="D64" s="54"/>
      <c r="E64" s="23"/>
      <c r="F64" s="26"/>
    </row>
  </sheetData>
  <printOptions horizontalCentered="1"/>
  <pageMargins left="0.1968503937007874" right="0.1968503937007874" top="0.7874015748031497" bottom="0.5905511811023623" header="0.5118110236220472" footer="0"/>
  <pageSetup cellComments="atEnd"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view="pageBreakPreview" zoomScale="75" zoomScaleNormal="80" zoomScaleSheetLayoutView="75" workbookViewId="0" topLeftCell="A19">
      <selection activeCell="C48" sqref="C48"/>
    </sheetView>
  </sheetViews>
  <sheetFormatPr defaultColWidth="9.140625" defaultRowHeight="12.75"/>
  <cols>
    <col min="1" max="1" width="4.8515625" style="26" customWidth="1"/>
    <col min="2" max="2" width="4.00390625" style="26" customWidth="1"/>
    <col min="3" max="3" width="63.57421875" style="26" customWidth="1"/>
    <col min="4" max="4" width="16.57421875" style="26" customWidth="1"/>
    <col min="5" max="5" width="19.421875" style="26" customWidth="1"/>
    <col min="6" max="6" width="17.28125" style="26" customWidth="1"/>
    <col min="7" max="8" width="14.00390625" style="26" customWidth="1"/>
    <col min="9" max="9" width="10.8515625" style="26" customWidth="1"/>
    <col min="10" max="10" width="12.421875" style="26" customWidth="1"/>
    <col min="11" max="16384" width="10.8515625" style="26" customWidth="1"/>
  </cols>
  <sheetData>
    <row r="1" spans="1:7" s="38" customFormat="1" ht="15.75">
      <c r="A1" s="4"/>
      <c r="B1" s="4" t="s">
        <v>56</v>
      </c>
      <c r="C1" s="4"/>
      <c r="D1" s="4"/>
      <c r="E1" s="4"/>
      <c r="F1" s="4"/>
      <c r="G1" s="4"/>
    </row>
    <row r="2" spans="1:7" s="38" customFormat="1" ht="15.75">
      <c r="A2" s="4"/>
      <c r="B2" s="4" t="s">
        <v>0</v>
      </c>
      <c r="C2" s="4"/>
      <c r="D2" s="4"/>
      <c r="E2" s="4"/>
      <c r="F2" s="4"/>
      <c r="G2" s="4"/>
    </row>
    <row r="3" spans="1:7" s="38" customFormat="1" ht="15.75">
      <c r="A3" s="4"/>
      <c r="B3" s="4"/>
      <c r="C3" s="4"/>
      <c r="D3" s="4"/>
      <c r="E3" s="25"/>
      <c r="F3" s="68"/>
      <c r="G3" s="4"/>
    </row>
    <row r="4" spans="1:7" s="38" customFormat="1" ht="15.75">
      <c r="A4" s="4"/>
      <c r="B4" s="4" t="s">
        <v>17</v>
      </c>
      <c r="C4" s="4"/>
      <c r="D4" s="4"/>
      <c r="E4" s="4"/>
      <c r="F4" s="4"/>
      <c r="G4" s="4"/>
    </row>
    <row r="5" spans="1:7" s="38" customFormat="1" ht="15.75">
      <c r="A5" s="4"/>
      <c r="B5" s="4" t="s">
        <v>100</v>
      </c>
      <c r="C5" s="4"/>
      <c r="D5" s="4"/>
      <c r="E5" s="4"/>
      <c r="F5" s="4"/>
      <c r="G5" s="4"/>
    </row>
    <row r="6" spans="1:7" s="56" customFormat="1" ht="15">
      <c r="A6" s="33"/>
      <c r="B6" s="33"/>
      <c r="C6" s="33"/>
      <c r="D6" s="33"/>
      <c r="E6" s="33"/>
      <c r="F6" s="33"/>
      <c r="G6" s="33"/>
    </row>
    <row r="7" spans="1:9" s="56" customFormat="1" ht="15">
      <c r="A7" s="33"/>
      <c r="B7" s="33"/>
      <c r="C7" s="33"/>
      <c r="D7" s="86" t="s">
        <v>62</v>
      </c>
      <c r="E7" s="86"/>
      <c r="F7" s="86"/>
      <c r="G7" s="86"/>
      <c r="H7" s="55" t="s">
        <v>63</v>
      </c>
      <c r="I7" s="55" t="s">
        <v>65</v>
      </c>
    </row>
    <row r="8" spans="1:9" s="56" customFormat="1" ht="15">
      <c r="A8" s="33"/>
      <c r="B8" s="33"/>
      <c r="C8" s="33"/>
      <c r="D8" s="68"/>
      <c r="E8" s="69" t="s">
        <v>61</v>
      </c>
      <c r="F8" s="55" t="s">
        <v>60</v>
      </c>
      <c r="G8" s="68"/>
      <c r="H8" s="55" t="s">
        <v>64</v>
      </c>
      <c r="I8" s="55" t="s">
        <v>66</v>
      </c>
    </row>
    <row r="9" spans="1:7" s="56" customFormat="1" ht="15">
      <c r="A9" s="33"/>
      <c r="B9" s="33"/>
      <c r="C9" s="33"/>
      <c r="D9" s="55" t="s">
        <v>18</v>
      </c>
      <c r="E9" s="55" t="s">
        <v>19</v>
      </c>
      <c r="F9" s="55" t="s">
        <v>59</v>
      </c>
      <c r="G9" s="55"/>
    </row>
    <row r="10" spans="1:7" s="56" customFormat="1" ht="15">
      <c r="A10" s="33"/>
      <c r="B10" s="33"/>
      <c r="C10" s="33"/>
      <c r="D10" s="55" t="s">
        <v>20</v>
      </c>
      <c r="E10" s="55" t="s">
        <v>21</v>
      </c>
      <c r="F10" s="55" t="s">
        <v>22</v>
      </c>
      <c r="G10" s="55" t="s">
        <v>23</v>
      </c>
    </row>
    <row r="11" spans="1:9" s="56" customFormat="1" ht="15">
      <c r="A11" s="33"/>
      <c r="B11" s="33"/>
      <c r="C11" s="33"/>
      <c r="D11" s="55" t="s">
        <v>4</v>
      </c>
      <c r="E11" s="55" t="s">
        <v>4</v>
      </c>
      <c r="F11" s="55" t="s">
        <v>4</v>
      </c>
      <c r="G11" s="55" t="s">
        <v>4</v>
      </c>
      <c r="H11" s="55" t="s">
        <v>4</v>
      </c>
      <c r="I11" s="55" t="s">
        <v>4</v>
      </c>
    </row>
    <row r="12" spans="1:9" s="56" customFormat="1" ht="15">
      <c r="A12" s="33"/>
      <c r="B12" s="33"/>
      <c r="C12" s="33"/>
      <c r="D12" s="55"/>
      <c r="E12" s="55"/>
      <c r="F12" s="55"/>
      <c r="G12" s="55"/>
      <c r="H12" s="55"/>
      <c r="I12" s="55"/>
    </row>
    <row r="13" spans="1:9" s="56" customFormat="1" ht="15">
      <c r="A13" s="33"/>
      <c r="B13" s="74" t="s">
        <v>109</v>
      </c>
      <c r="C13" s="33"/>
      <c r="D13" s="55"/>
      <c r="E13" s="55"/>
      <c r="F13" s="55"/>
      <c r="G13" s="55"/>
      <c r="H13" s="55"/>
      <c r="I13" s="55"/>
    </row>
    <row r="14" spans="1:9" s="56" customFormat="1" ht="15">
      <c r="A14" s="33"/>
      <c r="B14" s="33"/>
      <c r="C14" s="33"/>
      <c r="D14" s="55"/>
      <c r="E14" s="55"/>
      <c r="F14" s="55"/>
      <c r="G14" s="55"/>
      <c r="H14" s="55"/>
      <c r="I14" s="55"/>
    </row>
    <row r="15" spans="1:9" s="56" customFormat="1" ht="15">
      <c r="A15" s="33"/>
      <c r="B15" s="33" t="s">
        <v>58</v>
      </c>
      <c r="C15" s="33"/>
      <c r="D15" s="57">
        <v>40059</v>
      </c>
      <c r="E15" s="57">
        <v>-10</v>
      </c>
      <c r="F15" s="57">
        <v>10203</v>
      </c>
      <c r="G15" s="57">
        <f>SUM(D15:F15)</f>
        <v>50252</v>
      </c>
      <c r="H15" s="46">
        <v>356</v>
      </c>
      <c r="I15" s="50">
        <f>+G15+H15</f>
        <v>50608</v>
      </c>
    </row>
    <row r="16" spans="1:9" s="56" customFormat="1" ht="15">
      <c r="A16" s="33"/>
      <c r="B16" s="33"/>
      <c r="C16" s="33"/>
      <c r="D16" s="55"/>
      <c r="E16" s="55"/>
      <c r="F16" s="55"/>
      <c r="G16" s="55"/>
      <c r="H16" s="55"/>
      <c r="I16" s="55"/>
    </row>
    <row r="17" spans="1:9" s="56" customFormat="1" ht="15">
      <c r="A17" s="33"/>
      <c r="B17" s="33" t="s">
        <v>87</v>
      </c>
      <c r="C17" s="33"/>
      <c r="D17" s="55"/>
      <c r="E17" s="55"/>
      <c r="F17" s="57">
        <v>317</v>
      </c>
      <c r="G17" s="57">
        <f>SUM(D17:F17)</f>
        <v>317</v>
      </c>
      <c r="H17" s="46">
        <v>0</v>
      </c>
      <c r="I17" s="50">
        <f>+G17+H17</f>
        <v>317</v>
      </c>
    </row>
    <row r="18" spans="1:9" s="56" customFormat="1" ht="15">
      <c r="A18" s="33"/>
      <c r="B18" s="33"/>
      <c r="C18" s="33"/>
      <c r="D18" s="55"/>
      <c r="E18" s="55"/>
      <c r="F18" s="71"/>
      <c r="G18" s="55"/>
      <c r="H18" s="46"/>
      <c r="I18" s="55"/>
    </row>
    <row r="19" spans="1:9" s="56" customFormat="1" ht="15">
      <c r="A19" s="33"/>
      <c r="B19" s="33" t="s">
        <v>88</v>
      </c>
      <c r="C19" s="33"/>
      <c r="D19" s="55"/>
      <c r="E19" s="55"/>
      <c r="F19" s="57">
        <v>4683</v>
      </c>
      <c r="G19" s="57">
        <f>SUM(D19:F19)</f>
        <v>4683</v>
      </c>
      <c r="H19" s="46">
        <v>0</v>
      </c>
      <c r="I19" s="50">
        <f>+G19+H19</f>
        <v>4683</v>
      </c>
    </row>
    <row r="20" spans="1:9" s="56" customFormat="1" ht="15">
      <c r="A20" s="33"/>
      <c r="B20" s="33"/>
      <c r="C20" s="33"/>
      <c r="D20" s="72"/>
      <c r="E20" s="72"/>
      <c r="F20" s="73"/>
      <c r="G20" s="72"/>
      <c r="H20" s="75"/>
      <c r="I20" s="72"/>
    </row>
    <row r="21" spans="1:9" s="56" customFormat="1" ht="15">
      <c r="A21" s="33"/>
      <c r="B21" s="33"/>
      <c r="C21" s="33"/>
      <c r="D21" s="55"/>
      <c r="E21" s="55"/>
      <c r="F21" s="57"/>
      <c r="G21" s="55"/>
      <c r="H21" s="55"/>
      <c r="I21" s="55"/>
    </row>
    <row r="22" spans="1:9" s="56" customFormat="1" ht="15">
      <c r="A22" s="33"/>
      <c r="B22" s="33" t="s">
        <v>89</v>
      </c>
      <c r="C22" s="33"/>
      <c r="D22" s="66">
        <f aca="true" t="shared" si="0" ref="D22:I22">SUM(D15:D20)</f>
        <v>40059</v>
      </c>
      <c r="E22" s="66">
        <f t="shared" si="0"/>
        <v>-10</v>
      </c>
      <c r="F22" s="66">
        <f t="shared" si="0"/>
        <v>15203</v>
      </c>
      <c r="G22" s="66">
        <f t="shared" si="0"/>
        <v>55252</v>
      </c>
      <c r="H22" s="66">
        <f t="shared" si="0"/>
        <v>356</v>
      </c>
      <c r="I22" s="66">
        <f t="shared" si="0"/>
        <v>55608</v>
      </c>
    </row>
    <row r="23" spans="1:7" s="56" customFormat="1" ht="15">
      <c r="A23" s="33"/>
      <c r="B23" s="33"/>
      <c r="C23" s="33"/>
      <c r="D23" s="46"/>
      <c r="E23" s="46"/>
      <c r="F23" s="46"/>
      <c r="G23" s="46"/>
    </row>
    <row r="24" spans="1:9" s="56" customFormat="1" ht="15">
      <c r="A24" s="33"/>
      <c r="B24" s="33" t="s">
        <v>90</v>
      </c>
      <c r="C24" s="33"/>
      <c r="D24" s="66"/>
      <c r="E24" s="66">
        <v>-3</v>
      </c>
      <c r="F24" s="66"/>
      <c r="G24" s="57">
        <f>SUM(D24:F24)</f>
        <v>-3</v>
      </c>
      <c r="H24" s="76"/>
      <c r="I24" s="50">
        <f>+G24+H24</f>
        <v>-3</v>
      </c>
    </row>
    <row r="25" spans="1:9" s="56" customFormat="1" ht="15">
      <c r="A25" s="33"/>
      <c r="B25" s="33"/>
      <c r="C25" s="33"/>
      <c r="D25" s="66"/>
      <c r="E25" s="66"/>
      <c r="F25" s="66"/>
      <c r="G25" s="66"/>
      <c r="H25" s="76"/>
      <c r="I25" s="76"/>
    </row>
    <row r="26" spans="1:9" s="56" customFormat="1" ht="15">
      <c r="A26" s="33"/>
      <c r="B26" s="33" t="s">
        <v>78</v>
      </c>
      <c r="C26" s="33"/>
      <c r="D26" s="66"/>
      <c r="E26" s="66"/>
      <c r="F26" s="66">
        <v>535</v>
      </c>
      <c r="G26" s="57">
        <f>SUM(D26:F26)</f>
        <v>535</v>
      </c>
      <c r="H26" s="50">
        <v>335</v>
      </c>
      <c r="I26" s="50">
        <f>+G26+H26</f>
        <v>870</v>
      </c>
    </row>
    <row r="27" spans="1:9" s="56" customFormat="1" ht="15">
      <c r="A27" s="33"/>
      <c r="B27" s="33"/>
      <c r="C27" s="33"/>
      <c r="D27" s="77"/>
      <c r="E27" s="77"/>
      <c r="F27" s="77"/>
      <c r="G27" s="77"/>
      <c r="H27" s="65"/>
      <c r="I27" s="78"/>
    </row>
    <row r="28" spans="1:9" s="56" customFormat="1" ht="15">
      <c r="A28" s="33"/>
      <c r="B28" s="33"/>
      <c r="C28" s="33"/>
      <c r="D28" s="66"/>
      <c r="E28" s="66"/>
      <c r="F28" s="66"/>
      <c r="G28" s="66"/>
      <c r="H28" s="50"/>
      <c r="I28" s="76"/>
    </row>
    <row r="29" spans="1:9" s="56" customFormat="1" ht="15.75" thickBot="1">
      <c r="A29" s="33"/>
      <c r="B29" s="33" t="s">
        <v>103</v>
      </c>
      <c r="C29" s="33"/>
      <c r="D29" s="79">
        <f aca="true" t="shared" si="1" ref="D29:I29">SUM(D22:D26)</f>
        <v>40059</v>
      </c>
      <c r="E29" s="79">
        <f t="shared" si="1"/>
        <v>-13</v>
      </c>
      <c r="F29" s="79">
        <f t="shared" si="1"/>
        <v>15738</v>
      </c>
      <c r="G29" s="79">
        <f t="shared" si="1"/>
        <v>55784</v>
      </c>
      <c r="H29" s="79">
        <f t="shared" si="1"/>
        <v>691</v>
      </c>
      <c r="I29" s="79">
        <f t="shared" si="1"/>
        <v>56475</v>
      </c>
    </row>
    <row r="30" spans="1:9" s="56" customFormat="1" ht="15.75" thickTop="1">
      <c r="A30" s="33"/>
      <c r="B30" s="33"/>
      <c r="C30" s="33"/>
      <c r="D30" s="66"/>
      <c r="E30" s="66"/>
      <c r="F30" s="66"/>
      <c r="G30" s="66"/>
      <c r="H30" s="76"/>
      <c r="I30" s="76"/>
    </row>
    <row r="31" spans="1:9" s="56" customFormat="1" ht="15">
      <c r="A31" s="33"/>
      <c r="B31" s="33"/>
      <c r="C31" s="33"/>
      <c r="D31" s="66"/>
      <c r="E31" s="66"/>
      <c r="F31" s="66"/>
      <c r="G31" s="66"/>
      <c r="H31" s="76"/>
      <c r="I31" s="76"/>
    </row>
    <row r="32" spans="1:9" s="56" customFormat="1" ht="15">
      <c r="A32" s="33"/>
      <c r="B32" s="33"/>
      <c r="C32" s="33"/>
      <c r="D32" s="66"/>
      <c r="E32" s="66"/>
      <c r="F32" s="66"/>
      <c r="G32" s="66"/>
      <c r="H32" s="76"/>
      <c r="I32" s="76"/>
    </row>
    <row r="33" spans="1:7" s="56" customFormat="1" ht="15">
      <c r="A33" s="33"/>
      <c r="B33" s="74" t="s">
        <v>101</v>
      </c>
      <c r="C33" s="33"/>
      <c r="D33" s="46"/>
      <c r="E33" s="46"/>
      <c r="F33" s="46"/>
      <c r="G33" s="46"/>
    </row>
    <row r="34" spans="1:7" s="56" customFormat="1" ht="15">
      <c r="A34" s="33"/>
      <c r="B34" s="33"/>
      <c r="C34" s="33"/>
      <c r="D34" s="46"/>
      <c r="E34" s="46"/>
      <c r="F34" s="46"/>
      <c r="G34" s="46"/>
    </row>
    <row r="35" spans="1:9" s="56" customFormat="1" ht="15">
      <c r="A35" s="33"/>
      <c r="B35" s="33" t="s">
        <v>85</v>
      </c>
      <c r="C35" s="33"/>
      <c r="D35" s="57">
        <v>40059</v>
      </c>
      <c r="E35" s="57">
        <v>-44</v>
      </c>
      <c r="F35" s="57">
        <v>17193</v>
      </c>
      <c r="G35" s="57">
        <f>SUM(D35:F35)</f>
        <v>57208</v>
      </c>
      <c r="H35" s="33">
        <v>571</v>
      </c>
      <c r="I35" s="50">
        <f>+G35+H35</f>
        <v>57779</v>
      </c>
    </row>
    <row r="36" spans="1:9" s="56" customFormat="1" ht="15">
      <c r="A36" s="33"/>
      <c r="B36" s="33"/>
      <c r="C36" s="33"/>
      <c r="D36" s="57"/>
      <c r="E36" s="57"/>
      <c r="F36" s="57"/>
      <c r="G36" s="57"/>
      <c r="H36" s="33"/>
      <c r="I36" s="33"/>
    </row>
    <row r="37" spans="1:9" s="56" customFormat="1" ht="15">
      <c r="A37" s="33"/>
      <c r="B37" s="33" t="s">
        <v>90</v>
      </c>
      <c r="C37" s="33"/>
      <c r="D37" s="57"/>
      <c r="E37" s="57">
        <v>-174</v>
      </c>
      <c r="F37" s="57"/>
      <c r="G37" s="50">
        <f>+E37+F37</f>
        <v>-174</v>
      </c>
      <c r="H37" s="33"/>
      <c r="I37" s="50">
        <f>+G37+H37</f>
        <v>-174</v>
      </c>
    </row>
    <row r="38" spans="1:9" s="56" customFormat="1" ht="15">
      <c r="A38" s="33"/>
      <c r="B38" s="33"/>
      <c r="C38" s="33"/>
      <c r="D38" s="57"/>
      <c r="E38" s="57"/>
      <c r="F38" s="57"/>
      <c r="G38" s="57"/>
      <c r="H38" s="33"/>
      <c r="I38" s="33"/>
    </row>
    <row r="39" spans="1:9" s="56" customFormat="1" ht="15">
      <c r="A39" s="33"/>
      <c r="B39" s="33" t="s">
        <v>104</v>
      </c>
      <c r="C39" s="33"/>
      <c r="D39" s="57"/>
      <c r="E39" s="57"/>
      <c r="F39" s="57"/>
      <c r="G39" s="57"/>
      <c r="H39" s="50">
        <v>-489</v>
      </c>
      <c r="I39" s="50">
        <f>+G39+H39</f>
        <v>-489</v>
      </c>
    </row>
    <row r="40" spans="1:9" s="56" customFormat="1" ht="15">
      <c r="A40" s="33"/>
      <c r="B40" s="33"/>
      <c r="C40" s="33"/>
      <c r="D40" s="57"/>
      <c r="E40" s="57"/>
      <c r="F40" s="57"/>
      <c r="G40" s="57"/>
      <c r="H40" s="33"/>
      <c r="I40" s="33"/>
    </row>
    <row r="41" spans="1:9" s="56" customFormat="1" ht="15">
      <c r="A41" s="33"/>
      <c r="B41" s="33" t="s">
        <v>78</v>
      </c>
      <c r="C41" s="33"/>
      <c r="D41" s="50"/>
      <c r="E41" s="50"/>
      <c r="F41" s="50">
        <v>1309</v>
      </c>
      <c r="G41" s="50">
        <f>F41</f>
        <v>1309</v>
      </c>
      <c r="H41" s="50">
        <v>-38</v>
      </c>
      <c r="I41" s="50">
        <f>+G41+H41</f>
        <v>1271</v>
      </c>
    </row>
    <row r="42" spans="1:9" s="56" customFormat="1" ht="15">
      <c r="A42" s="33"/>
      <c r="C42" s="33"/>
      <c r="D42" s="81"/>
      <c r="E42" s="81"/>
      <c r="F42" s="81"/>
      <c r="G42" s="81"/>
      <c r="H42" s="82"/>
      <c r="I42" s="82"/>
    </row>
    <row r="43" spans="1:9" s="56" customFormat="1" ht="15">
      <c r="A43" s="33"/>
      <c r="C43" s="33"/>
      <c r="D43" s="58"/>
      <c r="E43" s="58"/>
      <c r="F43" s="58"/>
      <c r="G43" s="58"/>
      <c r="H43" s="33"/>
      <c r="I43" s="33"/>
    </row>
    <row r="44" spans="1:9" s="56" customFormat="1" ht="15.75" thickBot="1">
      <c r="A44" s="33"/>
      <c r="B44" s="33" t="s">
        <v>102</v>
      </c>
      <c r="C44" s="33"/>
      <c r="D44" s="80">
        <f aca="true" t="shared" si="2" ref="D44:I44">SUM(D35:D42)</f>
        <v>40059</v>
      </c>
      <c r="E44" s="80">
        <f t="shared" si="2"/>
        <v>-218</v>
      </c>
      <c r="F44" s="80">
        <f t="shared" si="2"/>
        <v>18502</v>
      </c>
      <c r="G44" s="80">
        <f t="shared" si="2"/>
        <v>58343</v>
      </c>
      <c r="H44" s="80">
        <f t="shared" si="2"/>
        <v>44</v>
      </c>
      <c r="I44" s="80">
        <f t="shared" si="2"/>
        <v>58387</v>
      </c>
    </row>
    <row r="45" spans="1:7" s="56" customFormat="1" ht="15.75" thickTop="1">
      <c r="A45" s="33"/>
      <c r="B45" s="33"/>
      <c r="C45" s="18"/>
      <c r="D45" s="58"/>
      <c r="E45" s="58"/>
      <c r="F45" s="58"/>
      <c r="G45" s="58"/>
    </row>
    <row r="46" s="56" customFormat="1" ht="14.25"/>
    <row r="47" s="56" customFormat="1" ht="14.25"/>
    <row r="48" s="56" customFormat="1" ht="14.25"/>
    <row r="49" s="56" customFormat="1" ht="14.25"/>
    <row r="50" s="33" customFormat="1" ht="15">
      <c r="B50" s="33" t="s">
        <v>86</v>
      </c>
    </row>
    <row r="51" s="56" customFormat="1" ht="14.25"/>
  </sheetData>
  <mergeCells count="1">
    <mergeCell ref="D7:G7"/>
  </mergeCells>
  <printOptions/>
  <pageMargins left="0.3937007874015748" right="0.3937007874015748" top="0.5905511811023623" bottom="0.5905511811023623" header="0.5118110236220472" footer="0.5118110236220472"/>
  <pageSetup cellComments="atEnd" fitToHeight="1" fitToWidth="1" horizontalDpi="600" verticalDpi="600" orientation="landscape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GridLines="0" view="pageBreakPreview" zoomScaleNormal="80" zoomScaleSheetLayoutView="100" workbookViewId="0" topLeftCell="A25">
      <selection activeCell="C9" sqref="C9"/>
    </sheetView>
  </sheetViews>
  <sheetFormatPr defaultColWidth="9.140625" defaultRowHeight="12.75"/>
  <cols>
    <col min="1" max="1" width="4.140625" style="26" customWidth="1"/>
    <col min="2" max="2" width="3.140625" style="26" customWidth="1"/>
    <col min="3" max="3" width="58.00390625" style="26" customWidth="1"/>
    <col min="4" max="4" width="22.7109375" style="26" customWidth="1"/>
    <col min="5" max="5" width="1.8515625" style="20" customWidth="1"/>
    <col min="6" max="6" width="25.8515625" style="26" customWidth="1"/>
    <col min="7" max="16384" width="9.28125" style="26" customWidth="1"/>
  </cols>
  <sheetData>
    <row r="1" spans="1:6" s="62" customFormat="1" ht="15.75">
      <c r="A1" s="60"/>
      <c r="B1" s="4" t="s">
        <v>56</v>
      </c>
      <c r="C1" s="60"/>
      <c r="D1" s="60"/>
      <c r="E1" s="60"/>
      <c r="F1" s="61"/>
    </row>
    <row r="2" spans="1:6" s="62" customFormat="1" ht="15.75">
      <c r="A2" s="60"/>
      <c r="B2" s="4" t="s">
        <v>0</v>
      </c>
      <c r="C2" s="60"/>
      <c r="D2" s="60"/>
      <c r="E2" s="60"/>
      <c r="F2" s="61"/>
    </row>
    <row r="3" spans="1:6" s="62" customFormat="1" ht="15.75">
      <c r="A3" s="60"/>
      <c r="B3" s="60"/>
      <c r="C3" s="60"/>
      <c r="D3" s="60"/>
      <c r="E3" s="60"/>
      <c r="F3" s="61"/>
    </row>
    <row r="4" spans="1:6" s="62" customFormat="1" ht="15.75">
      <c r="A4" s="60"/>
      <c r="B4" s="60" t="s">
        <v>24</v>
      </c>
      <c r="C4" s="60"/>
      <c r="D4" s="60"/>
      <c r="E4" s="60"/>
      <c r="F4" s="61"/>
    </row>
    <row r="5" spans="1:6" s="62" customFormat="1" ht="15.75">
      <c r="A5" s="60"/>
      <c r="B5" s="35" t="s">
        <v>96</v>
      </c>
      <c r="C5" s="60"/>
      <c r="D5" s="60"/>
      <c r="E5" s="60"/>
      <c r="F5" s="61"/>
    </row>
    <row r="6" spans="1:6" s="20" customFormat="1" ht="15">
      <c r="A6" s="18"/>
      <c r="B6" s="18"/>
      <c r="C6" s="18"/>
      <c r="D6" s="18"/>
      <c r="E6" s="18"/>
      <c r="F6" s="19"/>
    </row>
    <row r="7" spans="1:6" s="20" customFormat="1" ht="15">
      <c r="A7" s="18"/>
      <c r="B7" s="18"/>
      <c r="C7" s="18"/>
      <c r="D7" s="64" t="s">
        <v>99</v>
      </c>
      <c r="E7" s="64"/>
      <c r="F7" s="64" t="s">
        <v>105</v>
      </c>
    </row>
    <row r="8" spans="1:6" s="20" customFormat="1" ht="15">
      <c r="A8" s="18"/>
      <c r="B8" s="18"/>
      <c r="C8" s="18"/>
      <c r="D8" s="21" t="s">
        <v>4</v>
      </c>
      <c r="E8" s="21"/>
      <c r="F8" s="21" t="s">
        <v>4</v>
      </c>
    </row>
    <row r="9" spans="1:6" s="20" customFormat="1" ht="15">
      <c r="A9" s="18"/>
      <c r="B9" s="18"/>
      <c r="C9" s="18"/>
      <c r="D9" s="18"/>
      <c r="E9" s="18"/>
      <c r="F9" s="19"/>
    </row>
    <row r="10" spans="1:6" s="20" customFormat="1" ht="15">
      <c r="A10" s="18"/>
      <c r="B10" s="18" t="s">
        <v>91</v>
      </c>
      <c r="C10" s="18"/>
      <c r="D10" s="50">
        <v>2288</v>
      </c>
      <c r="E10" s="50"/>
      <c r="F10" s="50">
        <v>4347</v>
      </c>
    </row>
    <row r="11" spans="1:6" s="20" customFormat="1" ht="15">
      <c r="A11" s="18"/>
      <c r="B11" s="18"/>
      <c r="C11" s="18"/>
      <c r="D11" s="50"/>
      <c r="E11" s="50"/>
      <c r="F11" s="50"/>
    </row>
    <row r="12" spans="1:6" s="20" customFormat="1" ht="15">
      <c r="A12" s="18"/>
      <c r="B12" s="18" t="s">
        <v>110</v>
      </c>
      <c r="C12" s="18"/>
      <c r="D12" s="50">
        <v>-634</v>
      </c>
      <c r="E12" s="50"/>
      <c r="F12" s="50">
        <v>-236</v>
      </c>
    </row>
    <row r="13" spans="1:6" s="20" customFormat="1" ht="15">
      <c r="A13" s="18"/>
      <c r="B13" s="18"/>
      <c r="C13" s="18"/>
      <c r="D13" s="50"/>
      <c r="E13" s="50"/>
      <c r="F13" s="50"/>
    </row>
    <row r="14" spans="1:6" s="20" customFormat="1" ht="15">
      <c r="A14" s="18"/>
      <c r="B14" s="18" t="s">
        <v>92</v>
      </c>
      <c r="C14" s="18"/>
      <c r="D14" s="50">
        <v>-3755</v>
      </c>
      <c r="E14" s="50"/>
      <c r="F14" s="50">
        <v>-2446</v>
      </c>
    </row>
    <row r="15" spans="1:6" s="20" customFormat="1" ht="15">
      <c r="A15" s="18"/>
      <c r="B15" s="18"/>
      <c r="C15" s="18"/>
      <c r="D15" s="65"/>
      <c r="E15" s="50"/>
      <c r="F15" s="65"/>
    </row>
    <row r="16" spans="1:8" s="20" customFormat="1" ht="15">
      <c r="A16" s="18"/>
      <c r="B16" s="18" t="s">
        <v>93</v>
      </c>
      <c r="C16" s="18"/>
      <c r="D16" s="50">
        <f>D14+D12+D10</f>
        <v>-2101</v>
      </c>
      <c r="E16" s="50"/>
      <c r="F16" s="50">
        <f>F14+F12+F10</f>
        <v>1665</v>
      </c>
      <c r="G16" s="23"/>
      <c r="H16" s="22"/>
    </row>
    <row r="17" spans="1:6" s="20" customFormat="1" ht="15">
      <c r="A17" s="18"/>
      <c r="B17" s="18"/>
      <c r="C17" s="18"/>
      <c r="D17" s="50"/>
      <c r="E17" s="50"/>
      <c r="F17" s="50"/>
    </row>
    <row r="18" spans="1:6" s="20" customFormat="1" ht="15">
      <c r="A18" s="18"/>
      <c r="B18" s="18" t="s">
        <v>68</v>
      </c>
      <c r="C18" s="18"/>
      <c r="D18" s="50">
        <v>8543</v>
      </c>
      <c r="E18" s="50"/>
      <c r="F18" s="50">
        <v>3679</v>
      </c>
    </row>
    <row r="19" spans="1:6" s="20" customFormat="1" ht="15">
      <c r="A19" s="18"/>
      <c r="B19" s="18"/>
      <c r="C19" s="18"/>
      <c r="D19" s="50"/>
      <c r="E19" s="50"/>
      <c r="F19" s="50"/>
    </row>
    <row r="20" spans="1:6" s="20" customFormat="1" ht="15">
      <c r="A20" s="18"/>
      <c r="B20" s="18" t="s">
        <v>67</v>
      </c>
      <c r="C20" s="18"/>
      <c r="D20" s="66">
        <v>-174</v>
      </c>
      <c r="E20" s="66"/>
      <c r="F20" s="66">
        <v>-3</v>
      </c>
    </row>
    <row r="21" spans="1:6" s="20" customFormat="1" ht="15">
      <c r="A21" s="18"/>
      <c r="B21" s="18"/>
      <c r="C21" s="18"/>
      <c r="D21" s="50"/>
      <c r="E21" s="50"/>
      <c r="F21" s="50"/>
    </row>
    <row r="22" spans="1:6" s="20" customFormat="1" ht="15.75" thickBot="1">
      <c r="A22" s="18"/>
      <c r="B22" s="18" t="s">
        <v>69</v>
      </c>
      <c r="C22" s="18"/>
      <c r="D22" s="63">
        <f>SUM(D16:D20)</f>
        <v>6268</v>
      </c>
      <c r="E22" s="50"/>
      <c r="F22" s="63">
        <f>SUM(F15:F20)</f>
        <v>5341</v>
      </c>
    </row>
    <row r="23" spans="1:6" s="20" customFormat="1" ht="15.75" thickTop="1">
      <c r="A23" s="18"/>
      <c r="B23" s="18"/>
      <c r="C23" s="18"/>
      <c r="D23" s="19"/>
      <c r="E23" s="19"/>
      <c r="F23" s="19"/>
    </row>
    <row r="24" spans="1:6" s="20" customFormat="1" ht="15">
      <c r="A24" s="18"/>
      <c r="B24" s="18"/>
      <c r="C24" s="18"/>
      <c r="D24" s="19"/>
      <c r="E24" s="19"/>
      <c r="F24" s="19"/>
    </row>
    <row r="25" spans="1:6" s="20" customFormat="1" ht="15">
      <c r="A25" s="18"/>
      <c r="B25" s="18"/>
      <c r="C25" s="18"/>
      <c r="D25" s="19"/>
      <c r="E25" s="19"/>
      <c r="F25" s="19"/>
    </row>
    <row r="26" spans="1:6" s="20" customFormat="1" ht="15">
      <c r="A26" s="18"/>
      <c r="B26" s="18"/>
      <c r="C26" s="18"/>
      <c r="D26" s="19"/>
      <c r="E26" s="19"/>
      <c r="F26" s="19"/>
    </row>
    <row r="27" spans="1:6" s="20" customFormat="1" ht="15">
      <c r="A27" s="18"/>
      <c r="B27" s="18" t="s">
        <v>77</v>
      </c>
      <c r="C27" s="18"/>
      <c r="D27" s="19"/>
      <c r="E27" s="19"/>
      <c r="F27" s="19"/>
    </row>
    <row r="28" spans="1:6" s="20" customFormat="1" ht="15">
      <c r="A28" s="18"/>
      <c r="B28" s="18"/>
      <c r="C28" s="18"/>
      <c r="D28" s="19"/>
      <c r="E28" s="19"/>
      <c r="F28" s="19"/>
    </row>
    <row r="29" spans="1:6" s="20" customFormat="1" ht="15">
      <c r="A29" s="18"/>
      <c r="B29" s="18"/>
      <c r="C29" s="18"/>
      <c r="D29" s="21" t="s">
        <v>76</v>
      </c>
      <c r="E29" s="21"/>
      <c r="F29" s="21" t="s">
        <v>76</v>
      </c>
    </row>
    <row r="30" spans="1:6" s="20" customFormat="1" ht="15">
      <c r="A30" s="18"/>
      <c r="B30" s="18"/>
      <c r="C30" s="18"/>
      <c r="D30" s="64" t="s">
        <v>99</v>
      </c>
      <c r="E30" s="64"/>
      <c r="F30" s="64" t="s">
        <v>105</v>
      </c>
    </row>
    <row r="31" spans="1:6" s="20" customFormat="1" ht="15">
      <c r="A31" s="18"/>
      <c r="B31" s="18"/>
      <c r="C31" s="18"/>
      <c r="D31" s="21" t="s">
        <v>4</v>
      </c>
      <c r="E31" s="21"/>
      <c r="F31" s="21" t="s">
        <v>4</v>
      </c>
    </row>
    <row r="32" spans="1:6" s="20" customFormat="1" ht="15">
      <c r="A32" s="18"/>
      <c r="B32" s="18"/>
      <c r="C32" s="18"/>
      <c r="D32" s="19"/>
      <c r="E32" s="19"/>
      <c r="F32" s="19"/>
    </row>
    <row r="33" spans="1:6" s="20" customFormat="1" ht="15">
      <c r="A33" s="18"/>
      <c r="B33" s="18" t="s">
        <v>70</v>
      </c>
      <c r="C33" s="18"/>
      <c r="D33" s="50">
        <v>8286</v>
      </c>
      <c r="E33" s="50"/>
      <c r="F33" s="50">
        <v>6948</v>
      </c>
    </row>
    <row r="34" spans="1:6" s="20" customFormat="1" ht="15">
      <c r="A34" s="18"/>
      <c r="B34" s="18" t="s">
        <v>71</v>
      </c>
      <c r="C34" s="18"/>
      <c r="D34" s="50">
        <v>-2018</v>
      </c>
      <c r="E34" s="50"/>
      <c r="F34" s="50">
        <v>-1607</v>
      </c>
    </row>
    <row r="35" spans="1:6" s="20" customFormat="1" ht="15.75" thickBot="1">
      <c r="A35" s="18"/>
      <c r="B35" s="18"/>
      <c r="C35" s="18"/>
      <c r="D35" s="63">
        <f>+D33+D34</f>
        <v>6268</v>
      </c>
      <c r="E35" s="50"/>
      <c r="F35" s="63">
        <f>+F33+F34</f>
        <v>5341</v>
      </c>
    </row>
    <row r="36" spans="1:6" s="20" customFormat="1" ht="15.75" thickTop="1">
      <c r="A36" s="18"/>
      <c r="B36" s="18"/>
      <c r="C36" s="18"/>
      <c r="D36" s="50"/>
      <c r="E36" s="50"/>
      <c r="F36" s="50"/>
    </row>
    <row r="37" spans="1:6" s="20" customFormat="1" ht="15">
      <c r="A37" s="18"/>
      <c r="B37" s="18"/>
      <c r="C37" s="18"/>
      <c r="D37" s="50"/>
      <c r="E37" s="50"/>
      <c r="F37" s="50"/>
    </row>
    <row r="38" spans="1:6" s="20" customFormat="1" ht="15">
      <c r="A38" s="18"/>
      <c r="B38" s="18"/>
      <c r="C38" s="18"/>
      <c r="D38" s="50"/>
      <c r="E38" s="50"/>
      <c r="F38" s="50"/>
    </row>
    <row r="39" spans="1:6" s="20" customFormat="1" ht="15">
      <c r="A39" s="18"/>
      <c r="B39" s="18" t="s">
        <v>75</v>
      </c>
      <c r="C39" s="18"/>
      <c r="D39" s="18"/>
      <c r="E39" s="18"/>
      <c r="F39" s="19"/>
    </row>
    <row r="40" spans="1:6" s="20" customFormat="1" ht="15">
      <c r="A40" s="18"/>
      <c r="B40" s="18" t="s">
        <v>94</v>
      </c>
      <c r="C40" s="18"/>
      <c r="D40" s="18"/>
      <c r="E40" s="18"/>
      <c r="F40" s="18"/>
    </row>
    <row r="41" spans="1:6" ht="15">
      <c r="A41" s="25"/>
      <c r="B41" s="25"/>
      <c r="C41" s="25"/>
      <c r="D41" s="25"/>
      <c r="E41" s="18"/>
      <c r="F41" s="25"/>
    </row>
  </sheetData>
  <printOptions/>
  <pageMargins left="0.5905511811023623" right="0.1968503937007874" top="0.7874015748031497" bottom="0.3937007874015748" header="0.5118110236220472" footer="0.5118110236220472"/>
  <pageSetup cellComments="atEnd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KHIND</dc:creator>
  <cp:keywords/>
  <dc:description/>
  <cp:lastModifiedBy>KHIND</cp:lastModifiedBy>
  <cp:lastPrinted>2007-08-14T06:10:21Z</cp:lastPrinted>
  <dcterms:created xsi:type="dcterms:W3CDTF">1999-10-18T05:29:27Z</dcterms:created>
  <dcterms:modified xsi:type="dcterms:W3CDTF">2007-08-21T07:55:22Z</dcterms:modified>
  <cp:category/>
  <cp:version/>
  <cp:contentType/>
  <cp:contentStatus/>
  <cp:revision>1</cp:revision>
</cp:coreProperties>
</file>