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289" activeTab="1"/>
  </bookViews>
  <sheets>
    <sheet name="PL" sheetId="1" r:id="rId1"/>
    <sheet name="BS" sheetId="2" r:id="rId2"/>
    <sheet name="NOTES " sheetId="3" r:id="rId3"/>
  </sheets>
  <definedNames/>
  <calcPr fullCalcOnLoad="1"/>
</workbook>
</file>

<file path=xl/sharedStrings.xml><?xml version="1.0" encoding="utf-8"?>
<sst xmlns="http://schemas.openxmlformats.org/spreadsheetml/2006/main" count="249" uniqueCount="214">
  <si>
    <t>CONSOLIDATED INCOME STATEMENT</t>
  </si>
  <si>
    <t xml:space="preserve">CURRENT </t>
  </si>
  <si>
    <t>PRECEDING YEAR</t>
  </si>
  <si>
    <t>CURRENT</t>
  </si>
  <si>
    <t>YEAR</t>
  </si>
  <si>
    <t>CORRESPONDING</t>
  </si>
  <si>
    <t>TO DATE</t>
  </si>
  <si>
    <t>PERIOD</t>
  </si>
  <si>
    <t>RM'000</t>
  </si>
  <si>
    <t>1(a)</t>
  </si>
  <si>
    <t>Investment income</t>
  </si>
  <si>
    <t>Other income including interest income</t>
  </si>
  <si>
    <t>2(a)</t>
  </si>
  <si>
    <t>Operating profit/(loss) before</t>
  </si>
  <si>
    <t>interest on borrowings, depreciation and</t>
  </si>
  <si>
    <t xml:space="preserve">minority interests and extraordinary items </t>
  </si>
  <si>
    <t>Interest on borrowings</t>
  </si>
  <si>
    <t>Depreciation and amortisation</t>
  </si>
  <si>
    <t>Exceptional items</t>
  </si>
  <si>
    <t>Operating profit/(loss) after</t>
  </si>
  <si>
    <t>amortisation, exceptional items but</t>
  </si>
  <si>
    <t xml:space="preserve">before income tax,minority interests and </t>
  </si>
  <si>
    <t>extraordinary items</t>
  </si>
  <si>
    <t xml:space="preserve">Share in results of associated </t>
  </si>
  <si>
    <t>companies</t>
  </si>
  <si>
    <t xml:space="preserve">Profit/(loss) before taxation, minority </t>
  </si>
  <si>
    <t>interests and extraordinary items</t>
  </si>
  <si>
    <t>Taxation</t>
  </si>
  <si>
    <t xml:space="preserve">(i) Profit/(loss) after taxation </t>
  </si>
  <si>
    <t xml:space="preserve">    before deducting minority interests</t>
  </si>
  <si>
    <t xml:space="preserve">Profit/(loss) after taxation </t>
  </si>
  <si>
    <t>attributable to members of the company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</si>
  <si>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</si>
  <si>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</si>
  <si>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</si>
  <si>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</si>
  <si>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>Profit / (loss) after taxation and extraordinary</t>
  </si>
  <si>
    <t>items attributable to members of the company</t>
  </si>
  <si>
    <t xml:space="preserve"> </t>
  </si>
  <si>
    <t>3(a)</t>
  </si>
  <si>
    <t>deducting any provision for preference</t>
  </si>
  <si>
    <t>dividends, if any :-</t>
  </si>
  <si>
    <t xml:space="preserve">    ordinary shares) (sen)</t>
  </si>
  <si>
    <t xml:space="preserve">     ordinary shares) (sen)</t>
  </si>
  <si>
    <t>CONSOLIDATED BALANCE SHEET</t>
  </si>
  <si>
    <t xml:space="preserve">AS AT </t>
  </si>
  <si>
    <t xml:space="preserve">END OF </t>
  </si>
  <si>
    <t>PRECEDING</t>
  </si>
  <si>
    <t>FINANCIAL</t>
  </si>
  <si>
    <t>QUARTER</t>
  </si>
  <si>
    <t>YEAR END</t>
  </si>
  <si>
    <t>Fixed Assets</t>
  </si>
  <si>
    <t>Current Assets</t>
  </si>
  <si>
    <t>Contract work-in-progress</t>
  </si>
  <si>
    <t xml:space="preserve">Stocks </t>
  </si>
  <si>
    <t>Trade Debtors</t>
  </si>
  <si>
    <t xml:space="preserve">Current Liabilities </t>
  </si>
  <si>
    <t>Provision for Taxation</t>
  </si>
  <si>
    <t>Expenditure carried forward</t>
  </si>
  <si>
    <t>Total Assets</t>
  </si>
  <si>
    <t>Shareholders' Fund</t>
  </si>
  <si>
    <t>Share Capital</t>
  </si>
  <si>
    <t>Reserves</t>
  </si>
  <si>
    <t>Share Premium</t>
  </si>
  <si>
    <t>Retained Profit</t>
  </si>
  <si>
    <t>Minority Interests</t>
  </si>
  <si>
    <t>Long Term Borrowings</t>
  </si>
  <si>
    <t>Proposed Dividend</t>
  </si>
  <si>
    <t>Amount due to directors</t>
  </si>
  <si>
    <t>Fixed deposits with licensed banks</t>
  </si>
  <si>
    <t>Cash and bank balances</t>
  </si>
  <si>
    <t>Trade creditors</t>
  </si>
  <si>
    <t>Future Development Properties</t>
  </si>
  <si>
    <t>Bank Borrowings</t>
  </si>
  <si>
    <t>Investment in Associated Company</t>
  </si>
  <si>
    <t xml:space="preserve">Net Current Assets </t>
  </si>
  <si>
    <t>INDIVIDUAL QUARTER</t>
  </si>
  <si>
    <t xml:space="preserve">      CUMULATIVE QUARTER</t>
  </si>
  <si>
    <t xml:space="preserve">Turnover </t>
  </si>
  <si>
    <t>amortisation and exceptional items, income tax,</t>
  </si>
  <si>
    <t>QUARTERLY REPORT</t>
  </si>
  <si>
    <t>Other creditors, accruals and deposits receivable</t>
  </si>
  <si>
    <t>Deferred  Taxation</t>
  </si>
  <si>
    <t>Investment in Subsidiary Company</t>
  </si>
  <si>
    <t>Property development</t>
  </si>
  <si>
    <t>Investment holding</t>
  </si>
  <si>
    <t>Manufacturing</t>
  </si>
  <si>
    <t xml:space="preserve">  (b)</t>
  </si>
  <si>
    <t xml:space="preserve">  (c)</t>
  </si>
  <si>
    <t xml:space="preserve">  (b) </t>
  </si>
  <si>
    <t xml:space="preserve">  (d) 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</si>
  <si>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</si>
  <si>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</si>
  <si>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</si>
  <si>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</si>
  <si>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</si>
  <si>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 </t>
  </si>
  <si>
    <t xml:space="preserve">  (k) </t>
  </si>
  <si>
    <t xml:space="preserve">  (l)</t>
  </si>
  <si>
    <t>(i) Basic (based on 39,999,000</t>
  </si>
  <si>
    <t xml:space="preserve">Earnings per share based on 2(j) above after </t>
  </si>
  <si>
    <t>Others debtors, deposits &amp; prepayment</t>
  </si>
  <si>
    <t>Notes</t>
  </si>
  <si>
    <t>The nature and amount of each exceptional item</t>
  </si>
  <si>
    <t>Not applicable.</t>
  </si>
  <si>
    <t>The nature and amount of each extraordinary item</t>
  </si>
  <si>
    <t>Pre-acquisition profit /(loss)</t>
  </si>
  <si>
    <t>Profit on sale of investments and/or properties for the current financial year to date</t>
  </si>
  <si>
    <t>Particulars of Purchase or Disposal of Quoted Securities</t>
  </si>
  <si>
    <t>The effect of changes in the composition of the company</t>
  </si>
  <si>
    <t>Seasonal or Cyclical Factors</t>
  </si>
  <si>
    <t>Details of issuances and repayment of debt and equity securities, share-buy-backs, share cancellations,</t>
  </si>
  <si>
    <t>share held as treasury shares for the current financial year to date.</t>
  </si>
  <si>
    <t>Group Borrowings and Debt Securities</t>
  </si>
  <si>
    <t>Bank borrowings</t>
  </si>
  <si>
    <t>Off  Balance Sheet Financial Instruments</t>
  </si>
  <si>
    <t xml:space="preserve">Segmental Reporting </t>
  </si>
  <si>
    <t>Turnover</t>
  </si>
  <si>
    <t>Profit/(Loss)</t>
  </si>
  <si>
    <t xml:space="preserve">before </t>
  </si>
  <si>
    <t>taxation</t>
  </si>
  <si>
    <t>Total assets</t>
  </si>
  <si>
    <t>employed</t>
  </si>
  <si>
    <t xml:space="preserve">Details of contingent liabilities </t>
  </si>
  <si>
    <t>Corporate guarantees extended to financial</t>
  </si>
  <si>
    <t xml:space="preserve"> instituitions for banking facilities granted to</t>
  </si>
  <si>
    <t xml:space="preserve"> subsidiary companies</t>
  </si>
  <si>
    <t>Corporate guarantees extended to third</t>
  </si>
  <si>
    <t xml:space="preserve"> parties for trade credit line granted to </t>
  </si>
  <si>
    <t>Unsecured</t>
  </si>
  <si>
    <t>Secured</t>
  </si>
  <si>
    <t>Banker's acceptance</t>
  </si>
  <si>
    <t>Revolving credits</t>
  </si>
  <si>
    <t>Term loans</t>
  </si>
  <si>
    <t>Group</t>
  </si>
  <si>
    <t>RM</t>
  </si>
  <si>
    <t>Note:</t>
  </si>
  <si>
    <t>(ii) Less minority interests</t>
  </si>
  <si>
    <t>S/Term</t>
  </si>
  <si>
    <t>L/Term</t>
  </si>
  <si>
    <t>Prospects</t>
  </si>
  <si>
    <t>Reserve on consolidation</t>
  </si>
  <si>
    <t xml:space="preserve">There is a dispute between PLB and the vendors, Messrs. Lee Chin Seng and Choo Cheng Sim for the </t>
  </si>
  <si>
    <t>Review of Results</t>
  </si>
  <si>
    <t>Construction</t>
  </si>
  <si>
    <t>Property letting</t>
  </si>
  <si>
    <t>Associated companies</t>
  </si>
  <si>
    <t>(a)  Variation of Actual Profit from Forecast Profit</t>
  </si>
  <si>
    <t>Quarterly report on consolidated results for the financial quarter ended 30/11/99. The figures have not been audited.</t>
  </si>
  <si>
    <t>Accounting policies and methods of computation</t>
  </si>
  <si>
    <t xml:space="preserve">    RM</t>
  </si>
  <si>
    <t>Turnover represents contract fees received and receivable, progress billings on development properties sold</t>
  </si>
  <si>
    <t xml:space="preserve">which reflects the stages of completion of contract and projects,invoiced value of goods sold and investment </t>
  </si>
  <si>
    <t>and rental income.</t>
  </si>
  <si>
    <t xml:space="preserve">Status of Corporate Proposals </t>
  </si>
  <si>
    <t>(b)    PLB had on 8 December 1999 announced the following proposals:-</t>
  </si>
  <si>
    <r>
      <t xml:space="preserve">Material Litigation </t>
    </r>
    <r>
      <rPr>
        <b/>
        <sz val="10"/>
        <color indexed="10"/>
        <rFont val="Times New Roman"/>
        <family val="1"/>
      </rPr>
      <t xml:space="preserve"> </t>
    </r>
  </si>
  <si>
    <t>The dispute has not been resolved and no suit has been filed in court but the Directors of PLB anticipate</t>
  </si>
  <si>
    <t>that the matter will be referred to arbitration.</t>
  </si>
  <si>
    <t>(b)  Profit Guarantee</t>
  </si>
  <si>
    <t xml:space="preserve">Agreements dated 9 March 1998 ("Proposed Revision") between Leading Builders Sdn Bhd, the Guarantor and </t>
  </si>
  <si>
    <t xml:space="preserve">PLB at the Extraordinary General Meeting ("EGM") convened on 22 December 1999.  The Proposed Revision is </t>
  </si>
  <si>
    <t>securities with a stakeholder for the 2 financial years ended/ending 31 August 1999 and 2000.</t>
  </si>
  <si>
    <t xml:space="preserve">to substitute the mode of security for the profit guarantee from the existing bank guarantee with placement of </t>
  </si>
  <si>
    <t>pending the approval of the SC.</t>
  </si>
  <si>
    <t xml:space="preserve">PLB has submitted an application to the Securities Commission ("SC") on the Proposed Revision and is now </t>
  </si>
  <si>
    <t xml:space="preserve">         ( ii ) renounceable rights issue of up to a maximum of 21,536,000 new ordinary shares with up to a maximum </t>
  </si>
  <si>
    <t xml:space="preserve">                 of 21,536,000 free detachable warrants on the basis of one (1) new ordinary share together with one (1)</t>
  </si>
  <si>
    <t xml:space="preserve">                free warrant for every two (2) existing ordinary shares held at an issue price of RM1.00 per ordinary </t>
  </si>
  <si>
    <t xml:space="preserve">         ( i ) bonus issue of up to a maximum of 28,714,667 new ordinary share on the basis of two (2) new ordinary</t>
  </si>
  <si>
    <t>-</t>
  </si>
  <si>
    <t>Amount due to ultimate holding company</t>
  </si>
  <si>
    <t>Pls refer para 18</t>
  </si>
  <si>
    <t xml:space="preserve">commercial projects ,in view of the increasing demand of infrastructural projects by the government and the flourishing </t>
  </si>
  <si>
    <t xml:space="preserve">On 10/9/1999, PLB wholly-owned subsidiary,PLB-KH Bina Sdn Bhd has entered into an agreement to dispose  </t>
  </si>
  <si>
    <t xml:space="preserve">a piece of revalued leasehold land with building with a net book value of RM5,018,148 as at 31August 1999 for a  </t>
  </si>
  <si>
    <t>consideration of RM7,200,000 by cash.The sale was completed on 11 January 2000.</t>
  </si>
  <si>
    <t xml:space="preserve">On 1/9/1999 , PLB Group has acquired an additional 20% equity interest in PLB Green Construction Sdn Bhd.This </t>
  </si>
  <si>
    <t xml:space="preserve">                shares for every three (3) existing ordinary shares ; and</t>
  </si>
  <si>
    <t xml:space="preserve">                share .   </t>
  </si>
  <si>
    <t>optimistic that the Group shall enjoy continued growth in profits and turnover.</t>
  </si>
  <si>
    <t xml:space="preserve">The Company has implemented its Employee Share Options Scheme ("ESOS")by granting 3,073,000 Esos option on </t>
  </si>
  <si>
    <t>23/8/1999 .As at todate 10,000 of the Esos option shares have been exercised.</t>
  </si>
  <si>
    <t xml:space="preserve">acquisition by PLB of the 51% issued and paid-up share capital of Lean Seng Aluminium Glass Sdn Bhd comprising  </t>
  </si>
  <si>
    <t xml:space="preserve"> 255,000 ordinary shares for a cash consideration of RM4,500,00 vide a Share Sale Agreement dated 7 October 1997.</t>
  </si>
  <si>
    <t>Material Changes in the Quarterly Results Compared to the Results of the Preceding Quarter</t>
  </si>
  <si>
    <t xml:space="preserve">PLB Group has recorded turnover and profit after taxation attributable to members of the company of RM8,151,000 </t>
  </si>
  <si>
    <t xml:space="preserve"> which contributed approximately 80% of the group profits.This is because turnover is based on certification of progress</t>
  </si>
  <si>
    <t xml:space="preserve">The Group believes it stands a better position in subsequent quarters to secure more government,industrial and </t>
  </si>
  <si>
    <t xml:space="preserve">In light of the current economic recovery and barring any unforeseen circumstances ,the PLB Group is  </t>
  </si>
  <si>
    <t>PLB Group expects to perform favorably with the current economic growth especially in the Northern Region.</t>
  </si>
  <si>
    <t>(a)  The shareholders of PLB had approved the proposed revision to the terms and conditions of the Profit  Guarantee</t>
  </si>
  <si>
    <t>has increased PLB 's equity interest in PLB Green Construction Sdn Bhd.from 50% to 70%.</t>
  </si>
  <si>
    <t xml:space="preserve">       The Directors of PLB expect to submit an application to the SC in relation to the above proposals by end-February </t>
  </si>
  <si>
    <t>to previous quarter is mainly due to lower turnover and profits generated from its core subsidiary,PLB-KH Bina Sdn Bhd</t>
  </si>
  <si>
    <t>impact in the subsequent quarters.</t>
  </si>
  <si>
    <t>todate amounted to approximately RM40million.</t>
  </si>
  <si>
    <t xml:space="preserve">billings ,majority of which have yet to be carried out as at 30/11/1999 ;and this timing difference would have positive </t>
  </si>
  <si>
    <t xml:space="preserve">commercial and industrial development after the economic crisis in the last two years;and the projects already awarded </t>
  </si>
  <si>
    <t xml:space="preserve">(ii)Fully diluted (based on </t>
  </si>
  <si>
    <t>Dividend</t>
  </si>
  <si>
    <t>Goodwill on Consolidation</t>
  </si>
  <si>
    <t>Amount due from a related company</t>
  </si>
  <si>
    <t>Net tangible assets per share (RM)</t>
  </si>
  <si>
    <t>Hire purchases</t>
  </si>
  <si>
    <t>The taxation is provided at statutory rate.</t>
  </si>
  <si>
    <t>The quarterly report of the PLB Group is prepared under the historical cost convention modified to</t>
  </si>
  <si>
    <t xml:space="preserve">include the revaluation of certain land and buildings and in accordance with the provisions of the </t>
  </si>
  <si>
    <t xml:space="preserve">and RM163,000 respectively for the first quarter ended 30/11/1999.The reduction of turnover and profits compared </t>
  </si>
  <si>
    <t>Companies Act, 1965 and approved accounting standards; and based on accounting policy and</t>
  </si>
  <si>
    <t>method of computation consistent with those applied in the annual report for year ended 31 August</t>
  </si>
  <si>
    <t xml:space="preserve">Note: Hire purchase creditors payable within 12 months are included in "Other creditors and accruals" in </t>
  </si>
  <si>
    <t xml:space="preserve">           balance sheet.</t>
  </si>
  <si>
    <t>The company does not intend to declare any dividend for this quarter.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</si>
</sst>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mm\ d\,\ yyyy"/>
    <numFmt numFmtId="179" formatCode="_-* #,##0.0_-;\-* #,##0.0_-;_-* &quot;-&quot;??_-;_-@_-"/>
    <numFmt numFmtId="180" formatCode="_-* #,##0_-;\-* #,##0_-;_-* &quot;-&quot;??_-;_-@_-"/>
    <numFmt numFmtId="181" formatCode="00000"/>
    <numFmt numFmtId="182" formatCode="0.00_);\(0.00\)"/>
    <numFmt numFmtId="183" formatCode="0.000_);\(0.000\)"/>
    <numFmt numFmtId="184" formatCode="0.0000_);\(0.0000\)"/>
    <numFmt numFmtId="185" formatCode="0.0_);\(0.0\)"/>
    <numFmt numFmtId="186" formatCode="0_);\(0\)"/>
    <numFmt numFmtId="187" formatCode="0.00_);[Red]\(0.00\)"/>
    <numFmt numFmtId="188" formatCode="_-* #,##0.000_-;\-* #,##0.000_-;_-* &quot;-&quot;??_-;_-@_-"/>
    <numFmt numFmtId="189" formatCode="_-* #,##0.0000_-;\-* #,##0.0000_-;_-* &quot;-&quot;??_-;_-@_-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0.0000"/>
    <numFmt numFmtId="194" formatCode="0.000"/>
    <numFmt numFmtId="195" formatCode="0.0"/>
    <numFmt numFmtId="196" formatCode="0.00000"/>
    <numFmt numFmtId="197" formatCode="#,##0.0_);\(#,##0.0\)"/>
    <numFmt numFmtId="198" formatCode="#,##0.000_);\(#,##0.000\)"/>
    <numFmt numFmtId="199" formatCode="#,##0.0000_);\(#,##0.0000\)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1"/>
    </font>
    <font>
      <b/>
      <sz val="9"/>
      <name val="Times New Roman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15" fontId="10" fillId="2" borderId="0" xfId="0" applyNumberFormat="1" applyFont="1" applyFill="1" applyAlignment="1">
      <alignment horizontal="center"/>
    </xf>
    <xf numFmtId="180" fontId="12" fillId="2" borderId="1" xfId="15" applyNumberFormat="1" applyFont="1" applyFill="1" applyBorder="1" applyAlignment="1">
      <alignment/>
    </xf>
    <xf numFmtId="180" fontId="9" fillId="2" borderId="0" xfId="15" applyNumberFormat="1" applyFont="1" applyFill="1" applyAlignment="1">
      <alignment/>
    </xf>
    <xf numFmtId="177" fontId="12" fillId="2" borderId="1" xfId="15" applyFont="1" applyFill="1" applyBorder="1" applyAlignment="1">
      <alignment horizontal="right"/>
    </xf>
    <xf numFmtId="180" fontId="12" fillId="2" borderId="1" xfId="15" applyNumberFormat="1" applyFont="1" applyFill="1" applyBorder="1" applyAlignment="1">
      <alignment horizontal="right"/>
    </xf>
    <xf numFmtId="180" fontId="12" fillId="2" borderId="0" xfId="15" applyNumberFormat="1" applyFont="1" applyFill="1" applyBorder="1" applyAlignment="1">
      <alignment/>
    </xf>
    <xf numFmtId="37" fontId="12" fillId="2" borderId="0" xfId="15" applyNumberFormat="1" applyFont="1" applyFill="1" applyAlignment="1">
      <alignment/>
    </xf>
    <xf numFmtId="180" fontId="12" fillId="2" borderId="0" xfId="15" applyNumberFormat="1" applyFont="1" applyFill="1" applyAlignment="1">
      <alignment/>
    </xf>
    <xf numFmtId="41" fontId="12" fillId="2" borderId="0" xfId="15" applyNumberFormat="1" applyFont="1" applyFill="1" applyAlignment="1">
      <alignment/>
    </xf>
    <xf numFmtId="177" fontId="12" fillId="2" borderId="0" xfId="15" applyFont="1" applyFill="1" applyAlignment="1">
      <alignment/>
    </xf>
    <xf numFmtId="37" fontId="12" fillId="2" borderId="2" xfId="15" applyNumberFormat="1" applyFont="1" applyFill="1" applyBorder="1" applyAlignment="1">
      <alignment/>
    </xf>
    <xf numFmtId="180" fontId="12" fillId="2" borderId="2" xfId="15" applyNumberFormat="1" applyFont="1" applyFill="1" applyBorder="1" applyAlignment="1">
      <alignment/>
    </xf>
    <xf numFmtId="180" fontId="12" fillId="2" borderId="0" xfId="0" applyNumberFormat="1" applyFont="1" applyFill="1" applyAlignment="1">
      <alignment/>
    </xf>
    <xf numFmtId="37" fontId="12" fillId="2" borderId="0" xfId="15" applyNumberFormat="1" applyFont="1" applyFill="1" applyAlignment="1">
      <alignment horizontal="right"/>
    </xf>
    <xf numFmtId="0" fontId="9" fillId="2" borderId="2" xfId="0" applyFont="1" applyFill="1" applyBorder="1" applyAlignment="1">
      <alignment/>
    </xf>
    <xf numFmtId="180" fontId="9" fillId="2" borderId="0" xfId="15" applyNumberFormat="1" applyFont="1" applyFill="1" applyBorder="1" applyAlignment="1">
      <alignment/>
    </xf>
    <xf numFmtId="37" fontId="12" fillId="2" borderId="3" xfId="15" applyNumberFormat="1" applyFont="1" applyFill="1" applyBorder="1" applyAlignment="1">
      <alignment/>
    </xf>
    <xf numFmtId="180" fontId="12" fillId="2" borderId="3" xfId="15" applyNumberFormat="1" applyFont="1" applyFill="1" applyBorder="1" applyAlignment="1">
      <alignment/>
    </xf>
    <xf numFmtId="37" fontId="12" fillId="2" borderId="4" xfId="15" applyNumberFormat="1" applyFont="1" applyFill="1" applyBorder="1" applyAlignment="1">
      <alignment/>
    </xf>
    <xf numFmtId="180" fontId="12" fillId="2" borderId="4" xfId="15" applyNumberFormat="1" applyFont="1" applyFill="1" applyBorder="1" applyAlignment="1">
      <alignment/>
    </xf>
    <xf numFmtId="39" fontId="12" fillId="2" borderId="0" xfId="15" applyNumberFormat="1" applyFont="1" applyFill="1" applyAlignment="1">
      <alignment/>
    </xf>
    <xf numFmtId="177" fontId="12" fillId="2" borderId="0" xfId="15" applyNumberFormat="1" applyFont="1" applyFill="1" applyAlignment="1">
      <alignment/>
    </xf>
    <xf numFmtId="0" fontId="12" fillId="2" borderId="0" xfId="0" applyFont="1" applyFill="1" applyAlignment="1">
      <alignment/>
    </xf>
    <xf numFmtId="39" fontId="9" fillId="2" borderId="0" xfId="15" applyNumberFormat="1" applyFont="1" applyFill="1" applyAlignment="1">
      <alignment/>
    </xf>
    <xf numFmtId="39" fontId="12" fillId="2" borderId="0" xfId="15" applyNumberFormat="1" applyFont="1" applyFill="1" applyAlignment="1">
      <alignment horizontal="right"/>
    </xf>
    <xf numFmtId="180" fontId="7" fillId="2" borderId="0" xfId="15" applyNumberFormat="1" applyFont="1" applyFill="1" applyAlignment="1">
      <alignment/>
    </xf>
    <xf numFmtId="180" fontId="4" fillId="2" borderId="0" xfId="15" applyNumberFormat="1" applyFont="1" applyFill="1" applyAlignment="1">
      <alignment/>
    </xf>
    <xf numFmtId="0" fontId="5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80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189" fontId="4" fillId="2" borderId="0" xfId="0" applyNumberFormat="1" applyFont="1" applyFill="1" applyAlignment="1">
      <alignment/>
    </xf>
    <xf numFmtId="15" fontId="8" fillId="2" borderId="0" xfId="0" applyNumberFormat="1" applyFont="1" applyFill="1" applyAlignment="1">
      <alignment horizontal="center"/>
    </xf>
    <xf numFmtId="15" fontId="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80" fontId="7" fillId="2" borderId="5" xfId="15" applyNumberFormat="1" applyFont="1" applyFill="1" applyBorder="1" applyAlignment="1">
      <alignment/>
    </xf>
    <xf numFmtId="180" fontId="7" fillId="2" borderId="6" xfId="15" applyNumberFormat="1" applyFont="1" applyFill="1" applyBorder="1" applyAlignment="1">
      <alignment/>
    </xf>
    <xf numFmtId="192" fontId="7" fillId="2" borderId="7" xfId="15" applyNumberFormat="1" applyFont="1" applyFill="1" applyBorder="1" applyAlignment="1">
      <alignment/>
    </xf>
    <xf numFmtId="180" fontId="7" fillId="2" borderId="7" xfId="15" applyNumberFormat="1" applyFont="1" applyFill="1" applyBorder="1" applyAlignment="1">
      <alignment/>
    </xf>
    <xf numFmtId="180" fontId="4" fillId="2" borderId="0" xfId="15" applyNumberFormat="1" applyFont="1" applyFill="1" applyBorder="1" applyAlignment="1">
      <alignment/>
    </xf>
    <xf numFmtId="180" fontId="4" fillId="2" borderId="7" xfId="15" applyNumberFormat="1" applyFont="1" applyFill="1" applyBorder="1" applyAlignment="1">
      <alignment/>
    </xf>
    <xf numFmtId="192" fontId="7" fillId="2" borderId="0" xfId="15" applyNumberFormat="1" applyFont="1" applyFill="1" applyAlignment="1">
      <alignment/>
    </xf>
    <xf numFmtId="180" fontId="7" fillId="2" borderId="2" xfId="15" applyNumberFormat="1" applyFont="1" applyFill="1" applyBorder="1" applyAlignment="1">
      <alignment/>
    </xf>
    <xf numFmtId="180" fontId="4" fillId="2" borderId="2" xfId="15" applyNumberFormat="1" applyFont="1" applyFill="1" applyBorder="1" applyAlignment="1">
      <alignment/>
    </xf>
    <xf numFmtId="192" fontId="7" fillId="2" borderId="4" xfId="15" applyNumberFormat="1" applyFont="1" applyFill="1" applyBorder="1" applyAlignment="1">
      <alignment/>
    </xf>
    <xf numFmtId="180" fontId="4" fillId="2" borderId="4" xfId="15" applyNumberFormat="1" applyFont="1" applyFill="1" applyBorder="1" applyAlignment="1">
      <alignment/>
    </xf>
    <xf numFmtId="0" fontId="19" fillId="2" borderId="0" xfId="0" applyFont="1" applyFill="1" applyAlignment="1">
      <alignment/>
    </xf>
    <xf numFmtId="180" fontId="7" fillId="2" borderId="0" xfId="15" applyNumberFormat="1" applyFont="1" applyFill="1" applyBorder="1" applyAlignment="1">
      <alignment/>
    </xf>
    <xf numFmtId="192" fontId="7" fillId="2" borderId="0" xfId="15" applyNumberFormat="1" applyFont="1" applyFill="1" applyBorder="1" applyAlignment="1">
      <alignment/>
    </xf>
    <xf numFmtId="180" fontId="7" fillId="2" borderId="8" xfId="15" applyNumberFormat="1" applyFont="1" applyFill="1" applyBorder="1" applyAlignment="1">
      <alignment/>
    </xf>
    <xf numFmtId="43" fontId="7" fillId="2" borderId="0" xfId="15" applyNumberFormat="1" applyFont="1" applyFill="1" applyAlignment="1">
      <alignment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80" fontId="0" fillId="2" borderId="6" xfId="15" applyNumberFormat="1" applyFont="1" applyFill="1" applyBorder="1" applyAlignment="1">
      <alignment horizontal="center"/>
    </xf>
    <xf numFmtId="180" fontId="0" fillId="2" borderId="6" xfId="15" applyNumberFormat="1" applyFont="1" applyFill="1" applyBorder="1" applyAlignment="1">
      <alignment/>
    </xf>
    <xf numFmtId="180" fontId="0" fillId="2" borderId="11" xfId="15" applyNumberFormat="1" applyFont="1" applyFill="1" applyBorder="1" applyAlignment="1">
      <alignment horizontal="center"/>
    </xf>
    <xf numFmtId="180" fontId="0" fillId="2" borderId="12" xfId="15" applyNumberFormat="1" applyFont="1" applyFill="1" applyBorder="1" applyAlignment="1">
      <alignment horizontal="center"/>
    </xf>
    <xf numFmtId="180" fontId="0" fillId="2" borderId="0" xfId="15" applyNumberFormat="1" applyFont="1" applyFill="1" applyBorder="1" applyAlignment="1">
      <alignment horizontal="center"/>
    </xf>
    <xf numFmtId="180" fontId="0" fillId="2" borderId="0" xfId="15" applyNumberFormat="1" applyFont="1" applyFill="1" applyBorder="1" applyAlignment="1">
      <alignment horizontal="right"/>
    </xf>
    <xf numFmtId="180" fontId="0" fillId="2" borderId="12" xfId="15" applyNumberFormat="1" applyFont="1" applyFill="1" applyBorder="1" applyAlignment="1">
      <alignment horizontal="left"/>
    </xf>
    <xf numFmtId="180" fontId="0" fillId="2" borderId="0" xfId="15" applyNumberFormat="1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180" fontId="0" fillId="2" borderId="14" xfId="15" applyNumberFormat="1" applyFont="1" applyFill="1" applyBorder="1" applyAlignment="1">
      <alignment horizontal="left"/>
    </xf>
    <xf numFmtId="180" fontId="0" fillId="2" borderId="7" xfId="15" applyNumberFormat="1" applyFont="1" applyFill="1" applyBorder="1" applyAlignment="1">
      <alignment horizontal="center"/>
    </xf>
    <xf numFmtId="180" fontId="0" fillId="2" borderId="7" xfId="15" applyNumberFormat="1" applyFont="1" applyFill="1" applyBorder="1" applyAlignment="1">
      <alignment/>
    </xf>
    <xf numFmtId="180" fontId="0" fillId="2" borderId="0" xfId="15" applyNumberFormat="1" applyFont="1" applyFill="1" applyAlignment="1">
      <alignment horizontal="left"/>
    </xf>
    <xf numFmtId="180" fontId="18" fillId="2" borderId="0" xfId="0" applyNumberFormat="1" applyFont="1" applyFill="1" applyAlignment="1">
      <alignment horizontal="left"/>
    </xf>
    <xf numFmtId="17" fontId="1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180" fontId="0" fillId="2" borderId="0" xfId="15" applyNumberFormat="1" applyFont="1" applyFill="1" applyAlignment="1">
      <alignment horizontal="right"/>
    </xf>
    <xf numFmtId="180" fontId="0" fillId="2" borderId="8" xfId="15" applyNumberFormat="1" applyFont="1" applyFill="1" applyBorder="1" applyAlignment="1">
      <alignment horizontal="left"/>
    </xf>
    <xf numFmtId="0" fontId="14" fillId="2" borderId="0" xfId="0" applyFont="1" applyFill="1" applyAlignment="1">
      <alignment/>
    </xf>
    <xf numFmtId="180" fontId="0" fillId="2" borderId="11" xfId="15" applyNumberFormat="1" applyFill="1" applyBorder="1" applyAlignment="1">
      <alignment horizontal="center"/>
    </xf>
    <xf numFmtId="180" fontId="0" fillId="2" borderId="12" xfId="15" applyNumberFormat="1" applyFill="1" applyBorder="1" applyAlignment="1">
      <alignment horizontal="center"/>
    </xf>
    <xf numFmtId="37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37" fontId="0" fillId="2" borderId="0" xfId="15" applyNumberFormat="1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180" fontId="0" fillId="2" borderId="15" xfId="15" applyNumberFormat="1" applyFont="1" applyFill="1" applyBorder="1" applyAlignment="1">
      <alignment horizontal="center"/>
    </xf>
    <xf numFmtId="180" fontId="0" fillId="2" borderId="16" xfId="15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80" fontId="0" fillId="2" borderId="11" xfId="15" applyNumberFormat="1" applyFont="1" applyFill="1" applyBorder="1" applyAlignment="1">
      <alignment horizontal="center"/>
    </xf>
    <xf numFmtId="180" fontId="0" fillId="2" borderId="12" xfId="15" applyNumberFormat="1" applyFont="1" applyFill="1" applyBorder="1" applyAlignment="1">
      <alignment horizontal="center"/>
    </xf>
    <xf numFmtId="180" fontId="0" fillId="2" borderId="13" xfId="15" applyNumberFormat="1" applyFont="1" applyFill="1" applyBorder="1" applyAlignment="1">
      <alignment horizontal="center"/>
    </xf>
    <xf numFmtId="180" fontId="0" fillId="2" borderId="14" xfId="15" applyNumberFormat="1" applyFont="1" applyFill="1" applyBorder="1" applyAlignment="1">
      <alignment horizontal="center"/>
    </xf>
    <xf numFmtId="37" fontId="0" fillId="2" borderId="8" xfId="15" applyNumberFormat="1" applyFont="1" applyFill="1" applyBorder="1" applyAlignment="1">
      <alignment horizontal="right"/>
    </xf>
    <xf numFmtId="41" fontId="0" fillId="2" borderId="8" xfId="15" applyNumberFormat="1" applyFont="1" applyFill="1" applyBorder="1" applyAlignment="1">
      <alignment horizontal="right"/>
    </xf>
    <xf numFmtId="180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80" fontId="18" fillId="2" borderId="8" xfId="0" applyNumberFormat="1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180" fontId="18" fillId="2" borderId="2" xfId="15" applyNumberFormat="1" applyFont="1" applyFill="1" applyBorder="1" applyAlignment="1">
      <alignment horizontal="center"/>
    </xf>
    <xf numFmtId="180" fontId="18" fillId="2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2"/>
  <sheetViews>
    <sheetView showGridLines="0" zoomScale="75" zoomScaleNormal="75" workbookViewId="0" topLeftCell="A1">
      <selection activeCell="B41" sqref="B41"/>
    </sheetView>
  </sheetViews>
  <sheetFormatPr defaultColWidth="9.33203125" defaultRowHeight="12.75"/>
  <cols>
    <col min="1" max="1" width="4" style="10" customWidth="1"/>
    <col min="2" max="2" width="43.83203125" style="10" customWidth="1"/>
    <col min="3" max="3" width="15" style="9" customWidth="1"/>
    <col min="4" max="4" width="2.83203125" style="10" customWidth="1"/>
    <col min="5" max="5" width="18.66015625" style="10" customWidth="1"/>
    <col min="6" max="6" width="2.66015625" style="10" customWidth="1"/>
    <col min="7" max="7" width="14.83203125" style="9" customWidth="1"/>
    <col min="8" max="8" width="2.66015625" style="10" customWidth="1"/>
    <col min="9" max="9" width="20.16015625" style="9" customWidth="1"/>
    <col min="10" max="16384" width="9.33203125" style="10" customWidth="1"/>
  </cols>
  <sheetData>
    <row r="1" spans="1:9" s="5" customFormat="1" ht="12">
      <c r="A1" s="5" t="s">
        <v>80</v>
      </c>
      <c r="C1" s="6"/>
      <c r="G1" s="6"/>
      <c r="I1" s="6"/>
    </row>
    <row r="2" spans="1:9" s="5" customFormat="1" ht="12">
      <c r="A2" s="5" t="s">
        <v>148</v>
      </c>
      <c r="C2" s="6"/>
      <c r="G2" s="6"/>
      <c r="I2" s="6"/>
    </row>
    <row r="3" spans="1:2" ht="12">
      <c r="A3" s="7" t="s">
        <v>0</v>
      </c>
      <c r="B3" s="8"/>
    </row>
    <row r="4" spans="3:9" s="11" customFormat="1" ht="11.25">
      <c r="C4" s="2" t="s">
        <v>76</v>
      </c>
      <c r="D4" s="3"/>
      <c r="E4" s="3"/>
      <c r="F4" s="3"/>
      <c r="G4" s="2" t="s">
        <v>77</v>
      </c>
      <c r="H4" s="2"/>
      <c r="I4" s="2"/>
    </row>
    <row r="5" spans="3:9" s="11" customFormat="1" ht="11.25">
      <c r="C5" s="4" t="s">
        <v>1</v>
      </c>
      <c r="D5" s="12"/>
      <c r="E5" s="4" t="s">
        <v>2</v>
      </c>
      <c r="F5" s="12"/>
      <c r="G5" s="4" t="s">
        <v>3</v>
      </c>
      <c r="H5" s="12"/>
      <c r="I5" s="4" t="s">
        <v>2</v>
      </c>
    </row>
    <row r="6" spans="3:9" s="11" customFormat="1" ht="11.25">
      <c r="C6" s="4" t="s">
        <v>4</v>
      </c>
      <c r="D6" s="12"/>
      <c r="E6" s="4" t="s">
        <v>5</v>
      </c>
      <c r="F6" s="12"/>
      <c r="G6" s="4" t="s">
        <v>4</v>
      </c>
      <c r="H6" s="12"/>
      <c r="I6" s="4" t="s">
        <v>5</v>
      </c>
    </row>
    <row r="7" spans="3:9" s="11" customFormat="1" ht="11.25">
      <c r="C7" s="4" t="s">
        <v>49</v>
      </c>
      <c r="D7" s="12"/>
      <c r="E7" s="4" t="s">
        <v>49</v>
      </c>
      <c r="F7" s="12"/>
      <c r="G7" s="4" t="s">
        <v>6</v>
      </c>
      <c r="H7" s="12"/>
      <c r="I7" s="4" t="s">
        <v>7</v>
      </c>
    </row>
    <row r="8" spans="3:9" s="11" customFormat="1" ht="11.25">
      <c r="C8" s="13">
        <v>36494</v>
      </c>
      <c r="D8" s="12"/>
      <c r="E8" s="13">
        <v>36129</v>
      </c>
      <c r="F8" s="12"/>
      <c r="G8" s="13">
        <v>36494</v>
      </c>
      <c r="H8" s="12"/>
      <c r="I8" s="13">
        <v>36129</v>
      </c>
    </row>
    <row r="9" spans="3:9" s="11" customFormat="1" ht="11.25">
      <c r="C9" s="4" t="s">
        <v>8</v>
      </c>
      <c r="D9" s="12"/>
      <c r="E9" s="4" t="s">
        <v>8</v>
      </c>
      <c r="F9" s="12"/>
      <c r="G9" s="4" t="s">
        <v>8</v>
      </c>
      <c r="H9" s="12"/>
      <c r="I9" s="4" t="s">
        <v>8</v>
      </c>
    </row>
    <row r="10" spans="1:9" s="11" customFormat="1" ht="12" thickBot="1">
      <c r="A10" s="11" t="s">
        <v>9</v>
      </c>
      <c r="B10" s="11" t="s">
        <v>78</v>
      </c>
      <c r="C10" s="14">
        <v>8151</v>
      </c>
      <c r="D10" s="15"/>
      <c r="E10" s="14">
        <v>0</v>
      </c>
      <c r="F10" s="15"/>
      <c r="G10" s="14">
        <v>8151</v>
      </c>
      <c r="H10" s="15"/>
      <c r="I10" s="14">
        <v>0</v>
      </c>
    </row>
    <row r="11" spans="1:9" s="11" customFormat="1" ht="12" thickBot="1">
      <c r="A11" s="11" t="s">
        <v>87</v>
      </c>
      <c r="B11" s="11" t="s">
        <v>10</v>
      </c>
      <c r="C11" s="16" t="s">
        <v>170</v>
      </c>
      <c r="D11" s="15"/>
      <c r="E11" s="14">
        <v>0</v>
      </c>
      <c r="F11" s="15"/>
      <c r="G11" s="17" t="s">
        <v>170</v>
      </c>
      <c r="H11" s="15"/>
      <c r="I11" s="14">
        <v>0</v>
      </c>
    </row>
    <row r="12" spans="1:9" s="11" customFormat="1" ht="12" thickBot="1">
      <c r="A12" s="11" t="s">
        <v>88</v>
      </c>
      <c r="B12" s="11" t="s">
        <v>11</v>
      </c>
      <c r="C12" s="14">
        <v>58</v>
      </c>
      <c r="D12" s="15"/>
      <c r="E12" s="14">
        <v>0</v>
      </c>
      <c r="F12" s="15"/>
      <c r="G12" s="14">
        <v>58</v>
      </c>
      <c r="H12" s="15"/>
      <c r="I12" s="14">
        <v>0</v>
      </c>
    </row>
    <row r="13" spans="3:9" s="11" customFormat="1" ht="11.25">
      <c r="C13" s="18"/>
      <c r="D13" s="15"/>
      <c r="E13" s="18"/>
      <c r="F13" s="15"/>
      <c r="G13" s="18"/>
      <c r="H13" s="15"/>
      <c r="I13" s="18"/>
    </row>
    <row r="14" spans="1:10" s="11" customFormat="1" ht="11.25">
      <c r="A14" s="11" t="s">
        <v>12</v>
      </c>
      <c r="B14" s="11" t="s">
        <v>13</v>
      </c>
      <c r="C14" s="19">
        <v>1726</v>
      </c>
      <c r="D14" s="15"/>
      <c r="E14" s="20">
        <v>0</v>
      </c>
      <c r="F14" s="15"/>
      <c r="G14" s="21">
        <v>1726</v>
      </c>
      <c r="H14" s="15"/>
      <c r="I14" s="20">
        <v>0</v>
      </c>
      <c r="J14" s="20"/>
    </row>
    <row r="15" spans="2:10" s="11" customFormat="1" ht="11.25">
      <c r="B15" s="11" t="s">
        <v>14</v>
      </c>
      <c r="C15" s="20"/>
      <c r="D15" s="15"/>
      <c r="E15" s="20"/>
      <c r="F15" s="15"/>
      <c r="G15" s="20"/>
      <c r="H15" s="15"/>
      <c r="I15" s="20"/>
      <c r="J15" s="20"/>
    </row>
    <row r="16" spans="2:10" s="11" customFormat="1" ht="11.25">
      <c r="B16" s="11" t="s">
        <v>79</v>
      </c>
      <c r="C16" s="20"/>
      <c r="D16" s="15"/>
      <c r="E16" s="20"/>
      <c r="F16" s="15"/>
      <c r="G16" s="20"/>
      <c r="H16" s="15"/>
      <c r="I16" s="20"/>
      <c r="J16" s="20"/>
    </row>
    <row r="17" spans="2:10" s="11" customFormat="1" ht="11.25">
      <c r="B17" s="11" t="s">
        <v>15</v>
      </c>
      <c r="D17" s="15"/>
      <c r="E17" s="20"/>
      <c r="F17" s="15"/>
      <c r="G17" s="20"/>
      <c r="H17" s="15"/>
      <c r="I17" s="20"/>
      <c r="J17" s="20"/>
    </row>
    <row r="18" spans="3:10" s="11" customFormat="1" ht="11.25">
      <c r="C18" s="19"/>
      <c r="D18" s="15"/>
      <c r="E18" s="20"/>
      <c r="F18" s="15"/>
      <c r="G18" s="20"/>
      <c r="H18" s="15"/>
      <c r="I18" s="20"/>
      <c r="J18" s="20"/>
    </row>
    <row r="19" spans="1:10" s="11" customFormat="1" ht="11.25">
      <c r="A19" s="11" t="s">
        <v>89</v>
      </c>
      <c r="B19" s="11" t="s">
        <v>16</v>
      </c>
      <c r="C19" s="19">
        <v>-596</v>
      </c>
      <c r="D19" s="15"/>
      <c r="E19" s="20">
        <v>0</v>
      </c>
      <c r="F19" s="15"/>
      <c r="G19" s="19">
        <v>-596</v>
      </c>
      <c r="H19" s="15"/>
      <c r="I19" s="20">
        <v>0</v>
      </c>
      <c r="J19" s="21"/>
    </row>
    <row r="20" spans="3:10" s="11" customFormat="1" ht="11.25">
      <c r="C20" s="19"/>
      <c r="D20" s="15"/>
      <c r="E20" s="20"/>
      <c r="F20" s="15"/>
      <c r="G20" s="19"/>
      <c r="H20" s="15"/>
      <c r="I20" s="20"/>
      <c r="J20" s="20"/>
    </row>
    <row r="21" spans="1:10" s="11" customFormat="1" ht="11.25">
      <c r="A21" s="11" t="s">
        <v>88</v>
      </c>
      <c r="B21" s="11" t="s">
        <v>17</v>
      </c>
      <c r="C21" s="19">
        <v>-779</v>
      </c>
      <c r="D21" s="15"/>
      <c r="E21" s="20">
        <v>0</v>
      </c>
      <c r="F21" s="15"/>
      <c r="G21" s="19">
        <v>-779</v>
      </c>
      <c r="H21" s="15"/>
      <c r="I21" s="20">
        <v>0</v>
      </c>
      <c r="J21" s="21"/>
    </row>
    <row r="22" spans="3:10" s="11" customFormat="1" ht="11.25">
      <c r="C22" s="19"/>
      <c r="D22" s="15"/>
      <c r="E22" s="20"/>
      <c r="F22" s="15"/>
      <c r="G22" s="19"/>
      <c r="H22" s="15"/>
      <c r="I22" s="20"/>
      <c r="J22" s="18"/>
    </row>
    <row r="23" spans="1:10" s="11" customFormat="1" ht="11.25">
      <c r="A23" s="11" t="s">
        <v>90</v>
      </c>
      <c r="B23" s="11" t="s">
        <v>18</v>
      </c>
      <c r="C23" s="22">
        <v>0</v>
      </c>
      <c r="D23" s="15"/>
      <c r="E23" s="20">
        <v>0</v>
      </c>
      <c r="F23" s="15"/>
      <c r="G23" s="22">
        <v>0</v>
      </c>
      <c r="H23" s="15"/>
      <c r="I23" s="20">
        <v>0</v>
      </c>
      <c r="J23" s="20"/>
    </row>
    <row r="24" spans="3:10" s="11" customFormat="1" ht="11.25">
      <c r="C24" s="23"/>
      <c r="D24" s="15"/>
      <c r="E24" s="24"/>
      <c r="F24" s="15"/>
      <c r="G24" s="23"/>
      <c r="H24" s="15"/>
      <c r="I24" s="24"/>
      <c r="J24" s="20"/>
    </row>
    <row r="25" spans="1:10" s="11" customFormat="1" ht="11.25">
      <c r="A25" s="11" t="s">
        <v>91</v>
      </c>
      <c r="B25" s="11" t="s">
        <v>19</v>
      </c>
      <c r="C25" s="19">
        <f>SUM(C14:C23)-1</f>
        <v>350</v>
      </c>
      <c r="D25" s="15"/>
      <c r="E25" s="25">
        <v>0</v>
      </c>
      <c r="F25" s="15"/>
      <c r="G25" s="19">
        <f>SUM(G14:G24)-1</f>
        <v>350</v>
      </c>
      <c r="H25" s="15"/>
      <c r="I25" s="25">
        <f>SUM(I14:I24)</f>
        <v>0</v>
      </c>
      <c r="J25" s="20"/>
    </row>
    <row r="26" spans="2:10" s="11" customFormat="1" ht="11.25">
      <c r="B26" s="11" t="s">
        <v>14</v>
      </c>
      <c r="C26" s="19"/>
      <c r="D26" s="15"/>
      <c r="E26" s="20"/>
      <c r="F26" s="15"/>
      <c r="G26" s="19"/>
      <c r="H26" s="15"/>
      <c r="I26" s="20"/>
      <c r="J26" s="20"/>
    </row>
    <row r="27" spans="2:10" s="11" customFormat="1" ht="11.25">
      <c r="B27" s="11" t="s">
        <v>20</v>
      </c>
      <c r="C27" s="19"/>
      <c r="D27" s="15"/>
      <c r="E27" s="20"/>
      <c r="F27" s="15"/>
      <c r="G27" s="19"/>
      <c r="H27" s="15"/>
      <c r="I27" s="20"/>
      <c r="J27" s="20"/>
    </row>
    <row r="28" spans="2:10" s="11" customFormat="1" ht="11.25">
      <c r="B28" s="11" t="s">
        <v>21</v>
      </c>
      <c r="C28" s="19"/>
      <c r="D28" s="15"/>
      <c r="E28" s="20"/>
      <c r="F28" s="15"/>
      <c r="G28" s="19"/>
      <c r="H28" s="15"/>
      <c r="I28" s="20"/>
      <c r="J28" s="20"/>
    </row>
    <row r="29" spans="2:10" s="11" customFormat="1" ht="11.25">
      <c r="B29" s="11" t="s">
        <v>22</v>
      </c>
      <c r="C29" s="19"/>
      <c r="D29" s="15"/>
      <c r="E29" s="21"/>
      <c r="F29" s="15"/>
      <c r="G29" s="19"/>
      <c r="H29" s="15"/>
      <c r="I29" s="21"/>
      <c r="J29" s="20"/>
    </row>
    <row r="30" spans="1:10" s="11" customFormat="1" ht="11.25">
      <c r="A30" s="11" t="s">
        <v>92</v>
      </c>
      <c r="B30" s="11" t="s">
        <v>23</v>
      </c>
      <c r="C30" s="19">
        <v>2</v>
      </c>
      <c r="D30" s="15"/>
      <c r="E30" s="20">
        <v>0</v>
      </c>
      <c r="F30" s="15"/>
      <c r="G30" s="19">
        <v>2</v>
      </c>
      <c r="H30" s="15"/>
      <c r="I30" s="20">
        <v>0</v>
      </c>
      <c r="J30" s="20"/>
    </row>
    <row r="31" spans="2:10" s="11" customFormat="1" ht="11.25">
      <c r="B31" s="11" t="s">
        <v>24</v>
      </c>
      <c r="C31" s="19"/>
      <c r="D31" s="15"/>
      <c r="E31" s="20"/>
      <c r="F31" s="15"/>
      <c r="G31" s="19"/>
      <c r="H31" s="15"/>
      <c r="I31" s="20"/>
      <c r="J31" s="20"/>
    </row>
    <row r="32" spans="3:10" s="11" customFormat="1" ht="11.25">
      <c r="C32" s="23"/>
      <c r="D32" s="15"/>
      <c r="E32" s="24"/>
      <c r="F32" s="15"/>
      <c r="G32" s="23"/>
      <c r="H32" s="15"/>
      <c r="I32" s="24"/>
      <c r="J32" s="20"/>
    </row>
    <row r="33" spans="1:10" s="11" customFormat="1" ht="11.25">
      <c r="A33" s="11" t="s">
        <v>93</v>
      </c>
      <c r="B33" s="11" t="s">
        <v>25</v>
      </c>
      <c r="C33" s="19">
        <f>SUM(C25:C32)</f>
        <v>352</v>
      </c>
      <c r="D33" s="15"/>
      <c r="E33" s="18">
        <v>0</v>
      </c>
      <c r="F33" s="15"/>
      <c r="G33" s="19">
        <f>SUM(G25:G32)</f>
        <v>352</v>
      </c>
      <c r="H33" s="15"/>
      <c r="I33" s="18">
        <f>SUM(I25:I32)</f>
        <v>0</v>
      </c>
      <c r="J33" s="20"/>
    </row>
    <row r="34" spans="2:10" s="11" customFormat="1" ht="11.25">
      <c r="B34" s="11" t="s">
        <v>26</v>
      </c>
      <c r="C34" s="19"/>
      <c r="D34" s="15"/>
      <c r="E34" s="20"/>
      <c r="F34" s="15"/>
      <c r="G34" s="19"/>
      <c r="H34" s="15"/>
      <c r="I34" s="20"/>
      <c r="J34" s="20"/>
    </row>
    <row r="35" spans="1:10" s="11" customFormat="1" ht="11.25">
      <c r="A35" s="11" t="s">
        <v>94</v>
      </c>
      <c r="B35" s="11" t="s">
        <v>27</v>
      </c>
      <c r="C35" s="26">
        <f>-C33*0.28</f>
        <v>-98.56</v>
      </c>
      <c r="D35" s="15"/>
      <c r="E35" s="20">
        <v>0</v>
      </c>
      <c r="F35" s="15"/>
      <c r="G35" s="26">
        <f>+C35</f>
        <v>-98.56</v>
      </c>
      <c r="H35" s="15"/>
      <c r="I35" s="20">
        <v>0</v>
      </c>
      <c r="J35" s="20"/>
    </row>
    <row r="36" spans="3:10" s="11" customFormat="1" ht="11.25">
      <c r="C36" s="23"/>
      <c r="D36" s="15"/>
      <c r="E36" s="24"/>
      <c r="F36" s="15"/>
      <c r="G36" s="23"/>
      <c r="H36" s="15"/>
      <c r="I36" s="24"/>
      <c r="J36" s="20"/>
    </row>
    <row r="37" spans="1:10" s="11" customFormat="1" ht="11.25">
      <c r="A37" s="11" t="s">
        <v>95</v>
      </c>
      <c r="B37" s="11" t="s">
        <v>28</v>
      </c>
      <c r="C37" s="19">
        <f>SUM(C33:C36)</f>
        <v>253.44</v>
      </c>
      <c r="D37" s="15"/>
      <c r="E37" s="20">
        <v>0</v>
      </c>
      <c r="F37" s="15"/>
      <c r="G37" s="19">
        <f>SUM(G33:G36)</f>
        <v>253.44</v>
      </c>
      <c r="H37" s="15"/>
      <c r="I37" s="20">
        <f>SUM(I33:I36)</f>
        <v>0</v>
      </c>
      <c r="J37" s="20"/>
    </row>
    <row r="38" spans="2:10" s="11" customFormat="1" ht="11.25">
      <c r="B38" s="11" t="s">
        <v>29</v>
      </c>
      <c r="C38" s="19"/>
      <c r="D38" s="15"/>
      <c r="E38" s="20"/>
      <c r="F38" s="15"/>
      <c r="G38" s="19"/>
      <c r="H38" s="15"/>
      <c r="I38" s="20"/>
      <c r="J38" s="20"/>
    </row>
    <row r="39" spans="2:10" s="11" customFormat="1" ht="11.25">
      <c r="B39" s="11" t="s">
        <v>137</v>
      </c>
      <c r="C39" s="19">
        <v>-93</v>
      </c>
      <c r="D39" s="15"/>
      <c r="E39" s="20">
        <v>0</v>
      </c>
      <c r="F39" s="15"/>
      <c r="G39" s="19">
        <f>+C39</f>
        <v>-93</v>
      </c>
      <c r="H39" s="15"/>
      <c r="I39" s="20">
        <v>0</v>
      </c>
      <c r="J39" s="20"/>
    </row>
    <row r="40" spans="3:10" s="11" customFormat="1" ht="11.25">
      <c r="C40" s="23"/>
      <c r="D40" s="15"/>
      <c r="E40" s="27"/>
      <c r="F40" s="15"/>
      <c r="G40" s="23"/>
      <c r="H40" s="15"/>
      <c r="I40" s="27"/>
      <c r="J40" s="20"/>
    </row>
    <row r="41" spans="1:9" s="11" customFormat="1" ht="11.25">
      <c r="A41" s="11" t="s">
        <v>96</v>
      </c>
      <c r="B41" s="11" t="s">
        <v>30</v>
      </c>
      <c r="C41" s="19">
        <f>SUM(C37:C40)</f>
        <v>160.44</v>
      </c>
      <c r="D41" s="15"/>
      <c r="E41" s="18">
        <v>0</v>
      </c>
      <c r="F41" s="15"/>
      <c r="G41" s="19">
        <f>SUM(G37:G40)</f>
        <v>160.44</v>
      </c>
      <c r="H41" s="15"/>
      <c r="I41" s="18">
        <f>SUM(I37:I40)</f>
        <v>0</v>
      </c>
    </row>
    <row r="42" spans="2:9" s="11" customFormat="1" ht="11.25">
      <c r="B42" s="11" t="s">
        <v>31</v>
      </c>
      <c r="C42" s="19"/>
      <c r="D42" s="15"/>
      <c r="E42" s="20"/>
      <c r="F42" s="15"/>
      <c r="G42" s="19"/>
      <c r="H42" s="15"/>
      <c r="I42" s="20"/>
    </row>
    <row r="43" spans="3:9" s="11" customFormat="1" ht="11.25">
      <c r="C43" s="19"/>
      <c r="D43" s="15"/>
      <c r="E43" s="20"/>
      <c r="F43" s="15"/>
      <c r="G43" s="19"/>
      <c r="H43" s="15"/>
      <c r="I43" s="20"/>
    </row>
    <row r="44" spans="1:9" s="11" customFormat="1" ht="11.25">
      <c r="A44" s="11" t="s">
        <v>97</v>
      </c>
      <c r="B44" s="11" t="s">
        <v>32</v>
      </c>
      <c r="C44" s="22">
        <v>0</v>
      </c>
      <c r="D44" s="15"/>
      <c r="E44" s="20">
        <v>0</v>
      </c>
      <c r="F44" s="20"/>
      <c r="G44" s="20">
        <v>0</v>
      </c>
      <c r="H44" s="20"/>
      <c r="I44" s="20">
        <v>0</v>
      </c>
    </row>
    <row r="45" spans="2:9" s="11" customFormat="1" ht="11.25">
      <c r="B45" s="11" t="s">
        <v>33</v>
      </c>
      <c r="C45" s="22">
        <v>0</v>
      </c>
      <c r="D45" s="15"/>
      <c r="E45" s="20">
        <v>0</v>
      </c>
      <c r="F45" s="20"/>
      <c r="G45" s="20">
        <v>0</v>
      </c>
      <c r="H45" s="20"/>
      <c r="I45" s="20">
        <v>0</v>
      </c>
    </row>
    <row r="46" spans="2:9" s="11" customFormat="1" ht="11.25">
      <c r="B46" s="11" t="s">
        <v>34</v>
      </c>
      <c r="C46" s="22">
        <v>0</v>
      </c>
      <c r="D46" s="15"/>
      <c r="E46" s="20">
        <v>0</v>
      </c>
      <c r="F46" s="20"/>
      <c r="G46" s="20">
        <v>0</v>
      </c>
      <c r="H46" s="20"/>
      <c r="I46" s="20">
        <v>0</v>
      </c>
    </row>
    <row r="47" spans="2:9" s="11" customFormat="1" ht="11.25">
      <c r="B47" s="11" t="s">
        <v>35</v>
      </c>
      <c r="C47" s="19"/>
      <c r="D47" s="15"/>
      <c r="E47" s="20"/>
      <c r="F47" s="28"/>
      <c r="G47" s="19"/>
      <c r="H47" s="15"/>
      <c r="I47" s="20"/>
    </row>
    <row r="48" spans="3:9" s="11" customFormat="1" ht="11.25">
      <c r="C48" s="19"/>
      <c r="D48" s="28"/>
      <c r="E48" s="20"/>
      <c r="F48" s="28"/>
      <c r="G48" s="19"/>
      <c r="H48" s="28"/>
      <c r="I48" s="20"/>
    </row>
    <row r="49" spans="1:9" s="11" customFormat="1" ht="11.25">
      <c r="A49" s="11" t="s">
        <v>98</v>
      </c>
      <c r="B49" s="11" t="s">
        <v>36</v>
      </c>
      <c r="C49" s="29">
        <f>SUM(C41:C48)</f>
        <v>160.44</v>
      </c>
      <c r="D49" s="28"/>
      <c r="E49" s="30">
        <v>0</v>
      </c>
      <c r="F49" s="28"/>
      <c r="G49" s="29">
        <f>SUM(G41:G48)</f>
        <v>160.44</v>
      </c>
      <c r="H49" s="28"/>
      <c r="I49" s="30">
        <f>SUM(I41:I48)</f>
        <v>0</v>
      </c>
    </row>
    <row r="50" spans="2:9" s="11" customFormat="1" ht="12" thickBot="1">
      <c r="B50" s="11" t="s">
        <v>37</v>
      </c>
      <c r="C50" s="31"/>
      <c r="D50" s="28"/>
      <c r="E50" s="32"/>
      <c r="F50" s="28"/>
      <c r="G50" s="31"/>
      <c r="H50" s="28"/>
      <c r="I50" s="32"/>
    </row>
    <row r="51" spans="1:9" s="11" customFormat="1" ht="12" thickTop="1">
      <c r="A51" s="11" t="s">
        <v>38</v>
      </c>
      <c r="C51" s="19"/>
      <c r="D51" s="28"/>
      <c r="E51" s="20"/>
      <c r="F51" s="28"/>
      <c r="G51" s="19"/>
      <c r="H51" s="28"/>
      <c r="I51" s="20"/>
    </row>
    <row r="52" spans="1:9" s="11" customFormat="1" ht="11.25">
      <c r="A52" s="11" t="s">
        <v>39</v>
      </c>
      <c r="B52" s="11" t="s">
        <v>100</v>
      </c>
      <c r="C52" s="19"/>
      <c r="D52" s="28"/>
      <c r="E52" s="20"/>
      <c r="F52" s="28"/>
      <c r="G52" s="19"/>
      <c r="H52" s="28"/>
      <c r="I52" s="20"/>
    </row>
    <row r="53" spans="2:9" s="11" customFormat="1" ht="11.25">
      <c r="B53" s="11" t="s">
        <v>40</v>
      </c>
      <c r="C53" s="19"/>
      <c r="D53" s="15"/>
      <c r="E53" s="20"/>
      <c r="F53" s="15"/>
      <c r="G53" s="19"/>
      <c r="H53" s="15"/>
      <c r="I53" s="20"/>
    </row>
    <row r="54" spans="2:9" s="11" customFormat="1" ht="11.25">
      <c r="B54" s="11" t="s">
        <v>41</v>
      </c>
      <c r="C54" s="19"/>
      <c r="D54" s="15"/>
      <c r="E54" s="20"/>
      <c r="F54" s="15"/>
      <c r="G54" s="19"/>
      <c r="H54" s="15"/>
      <c r="I54" s="20"/>
    </row>
    <row r="55" spans="2:9" s="11" customFormat="1" ht="11.25">
      <c r="B55" s="11" t="s">
        <v>99</v>
      </c>
      <c r="C55" s="33">
        <f>(+C41/39999)*100</f>
        <v>0.40111002775069377</v>
      </c>
      <c r="D55" s="15"/>
      <c r="E55" s="34">
        <v>0</v>
      </c>
      <c r="F55" s="15"/>
      <c r="G55" s="33">
        <f>+G41/39999*100</f>
        <v>0.40111002775069377</v>
      </c>
      <c r="H55" s="15"/>
      <c r="I55" s="34">
        <v>0</v>
      </c>
    </row>
    <row r="56" spans="2:9" s="11" customFormat="1" ht="11.25">
      <c r="B56" s="11" t="s">
        <v>42</v>
      </c>
      <c r="C56" s="19"/>
      <c r="D56" s="15"/>
      <c r="E56" s="35"/>
      <c r="F56" s="15"/>
      <c r="G56" s="19"/>
      <c r="H56" s="15"/>
      <c r="I56" s="35"/>
    </row>
    <row r="57" spans="2:9" s="11" customFormat="1" ht="11.25">
      <c r="B57" s="11" t="s">
        <v>199</v>
      </c>
      <c r="C57" s="33"/>
      <c r="D57" s="36"/>
      <c r="E57" s="22"/>
      <c r="F57" s="36"/>
      <c r="G57" s="33"/>
      <c r="H57" s="36"/>
      <c r="I57" s="22"/>
    </row>
    <row r="58" spans="2:9" s="11" customFormat="1" ht="11.25">
      <c r="B58" s="11" t="s">
        <v>43</v>
      </c>
      <c r="C58" s="37" t="s">
        <v>170</v>
      </c>
      <c r="D58" s="36"/>
      <c r="E58" s="22">
        <v>0</v>
      </c>
      <c r="F58" s="36"/>
      <c r="G58" s="37" t="str">
        <f>+C58</f>
        <v>-</v>
      </c>
      <c r="H58" s="36"/>
      <c r="I58" s="22">
        <v>0</v>
      </c>
    </row>
    <row r="59" spans="3:9" s="11" customFormat="1" ht="11.25">
      <c r="C59" s="33"/>
      <c r="D59" s="36"/>
      <c r="E59" s="33"/>
      <c r="F59" s="36"/>
      <c r="G59" s="33"/>
      <c r="H59" s="36"/>
      <c r="I59" s="33"/>
    </row>
    <row r="60" spans="3:9" s="11" customFormat="1" ht="11.25">
      <c r="C60" s="19"/>
      <c r="D60" s="15"/>
      <c r="E60" s="15"/>
      <c r="F60" s="15"/>
      <c r="G60" s="20"/>
      <c r="H60" s="15"/>
      <c r="I60" s="20"/>
    </row>
    <row r="61" spans="3:9" s="11" customFormat="1" ht="11.25">
      <c r="C61" s="19"/>
      <c r="D61" s="15"/>
      <c r="E61" s="15"/>
      <c r="F61" s="15"/>
      <c r="G61" s="20"/>
      <c r="H61" s="15"/>
      <c r="I61" s="20"/>
    </row>
    <row r="62" spans="3:9" s="11" customFormat="1" ht="11.25">
      <c r="C62" s="20"/>
      <c r="D62" s="15"/>
      <c r="E62" s="15"/>
      <c r="F62" s="15"/>
      <c r="G62" s="20"/>
      <c r="H62" s="15"/>
      <c r="I62" s="20"/>
    </row>
    <row r="63" spans="3:9" s="11" customFormat="1" ht="11.25">
      <c r="C63" s="20"/>
      <c r="D63" s="15"/>
      <c r="E63" s="15"/>
      <c r="F63" s="15"/>
      <c r="G63" s="20"/>
      <c r="H63" s="15"/>
      <c r="I63" s="20"/>
    </row>
    <row r="64" spans="3:9" s="11" customFormat="1" ht="11.25">
      <c r="C64" s="20"/>
      <c r="D64" s="15"/>
      <c r="E64" s="15"/>
      <c r="F64" s="15"/>
      <c r="G64" s="20"/>
      <c r="H64" s="15"/>
      <c r="I64" s="20"/>
    </row>
    <row r="65" spans="3:9" s="11" customFormat="1" ht="11.25">
      <c r="C65" s="20"/>
      <c r="D65" s="15"/>
      <c r="E65" s="15"/>
      <c r="F65" s="15"/>
      <c r="G65" s="20"/>
      <c r="H65" s="15"/>
      <c r="I65" s="20"/>
    </row>
    <row r="66" spans="3:9" s="11" customFormat="1" ht="11.25">
      <c r="C66" s="20"/>
      <c r="D66" s="15"/>
      <c r="E66" s="15"/>
      <c r="F66" s="15"/>
      <c r="G66" s="20"/>
      <c r="H66" s="15"/>
      <c r="I66" s="20"/>
    </row>
    <row r="67" spans="3:9" s="11" customFormat="1" ht="11.25">
      <c r="C67" s="20"/>
      <c r="D67" s="15"/>
      <c r="E67" s="15"/>
      <c r="F67" s="15"/>
      <c r="G67" s="20"/>
      <c r="H67" s="15"/>
      <c r="I67" s="20"/>
    </row>
    <row r="68" spans="3:9" s="11" customFormat="1" ht="11.25">
      <c r="C68" s="20"/>
      <c r="D68" s="15"/>
      <c r="E68" s="15"/>
      <c r="F68" s="15"/>
      <c r="G68" s="20"/>
      <c r="H68" s="15"/>
      <c r="I68" s="20"/>
    </row>
    <row r="69" spans="3:9" s="11" customFormat="1" ht="11.25">
      <c r="C69" s="20"/>
      <c r="D69" s="15"/>
      <c r="E69" s="15"/>
      <c r="F69" s="15"/>
      <c r="G69" s="20"/>
      <c r="H69" s="15"/>
      <c r="I69" s="20"/>
    </row>
    <row r="70" spans="3:9" s="11" customFormat="1" ht="11.25">
      <c r="C70" s="20"/>
      <c r="D70" s="15"/>
      <c r="E70" s="15"/>
      <c r="F70" s="15"/>
      <c r="G70" s="20"/>
      <c r="H70" s="15"/>
      <c r="I70" s="20"/>
    </row>
    <row r="71" spans="3:9" ht="12">
      <c r="C71" s="38"/>
      <c r="D71" s="39"/>
      <c r="E71" s="39"/>
      <c r="F71" s="39"/>
      <c r="G71" s="38"/>
      <c r="H71" s="39"/>
      <c r="I71" s="38"/>
    </row>
    <row r="72" spans="3:9" ht="12">
      <c r="C72" s="38"/>
      <c r="D72" s="39"/>
      <c r="E72" s="39"/>
      <c r="F72" s="39"/>
      <c r="G72" s="38"/>
      <c r="H72" s="39"/>
      <c r="I72" s="38"/>
    </row>
    <row r="73" spans="3:9" ht="12">
      <c r="C73" s="38"/>
      <c r="D73" s="39"/>
      <c r="E73" s="39"/>
      <c r="F73" s="39"/>
      <c r="G73" s="38"/>
      <c r="H73" s="39"/>
      <c r="I73" s="38"/>
    </row>
    <row r="74" spans="3:9" ht="12">
      <c r="C74" s="38"/>
      <c r="D74" s="39"/>
      <c r="E74" s="39"/>
      <c r="F74" s="39"/>
      <c r="G74" s="38"/>
      <c r="H74" s="39"/>
      <c r="I74" s="38"/>
    </row>
    <row r="75" ht="12">
      <c r="I75" s="38"/>
    </row>
    <row r="76" ht="12">
      <c r="I76" s="38"/>
    </row>
    <row r="77" ht="12">
      <c r="I77" s="38"/>
    </row>
    <row r="78" ht="12">
      <c r="I78" s="38"/>
    </row>
    <row r="79" ht="12">
      <c r="I79" s="38"/>
    </row>
    <row r="80" ht="12">
      <c r="I80" s="38"/>
    </row>
    <row r="81" ht="12">
      <c r="I81" s="38"/>
    </row>
    <row r="82" ht="12">
      <c r="I82" s="38"/>
    </row>
  </sheetData>
  <printOptions/>
  <pageMargins left="0.74" right="0.25" top="0.5" bottom="0.27" header="0.5" footer="0.22"/>
  <pageSetup orientation="portrait" scale="8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2"/>
  <sheetViews>
    <sheetView showGridLines="0" tabSelected="1" workbookViewId="0" topLeftCell="A1">
      <selection activeCell="B41" sqref="B41"/>
    </sheetView>
  </sheetViews>
  <sheetFormatPr defaultColWidth="9.33203125" defaultRowHeight="12.75"/>
  <cols>
    <col min="1" max="1" width="4" style="10" customWidth="1"/>
    <col min="2" max="2" width="4.33203125" style="10" customWidth="1"/>
    <col min="3" max="3" width="45.16015625" style="10" customWidth="1"/>
    <col min="4" max="4" width="9.83203125" style="10" customWidth="1"/>
    <col min="5" max="5" width="15" style="9" customWidth="1"/>
    <col min="6" max="6" width="7.33203125" style="10" customWidth="1"/>
    <col min="7" max="7" width="14.33203125" style="10" customWidth="1"/>
    <col min="8" max="8" width="11.5" style="10" customWidth="1"/>
    <col min="9" max="16384" width="9.33203125" style="10" customWidth="1"/>
  </cols>
  <sheetData>
    <row r="1" spans="1:3" ht="12">
      <c r="A1" s="7" t="s">
        <v>44</v>
      </c>
      <c r="B1" s="7"/>
      <c r="C1" s="7"/>
    </row>
    <row r="2" spans="4:7" ht="9" customHeight="1">
      <c r="D2" s="40"/>
      <c r="E2" s="41"/>
      <c r="F2" s="7"/>
      <c r="G2" s="42"/>
    </row>
    <row r="3" spans="4:7" ht="12">
      <c r="D3" s="43"/>
      <c r="E3" s="44" t="s">
        <v>45</v>
      </c>
      <c r="F3" s="43"/>
      <c r="G3" s="42" t="s">
        <v>45</v>
      </c>
    </row>
    <row r="4" spans="4:7" ht="12">
      <c r="D4" s="43"/>
      <c r="E4" s="44" t="s">
        <v>46</v>
      </c>
      <c r="F4" s="43"/>
      <c r="G4" s="42" t="s">
        <v>47</v>
      </c>
    </row>
    <row r="5" spans="4:7" ht="12">
      <c r="D5" s="43"/>
      <c r="E5" s="44" t="s">
        <v>1</v>
      </c>
      <c r="F5" s="43"/>
      <c r="G5" s="42" t="s">
        <v>48</v>
      </c>
    </row>
    <row r="6" spans="3:7" ht="12">
      <c r="C6" s="45"/>
      <c r="D6" s="43"/>
      <c r="E6" s="44" t="s">
        <v>49</v>
      </c>
      <c r="F6" s="43"/>
      <c r="G6" s="42" t="s">
        <v>50</v>
      </c>
    </row>
    <row r="7" spans="1:7" ht="12">
      <c r="A7" s="46"/>
      <c r="C7" s="47"/>
      <c r="D7" s="43"/>
      <c r="E7" s="48">
        <v>36494</v>
      </c>
      <c r="F7" s="43"/>
      <c r="G7" s="49">
        <v>36403</v>
      </c>
    </row>
    <row r="8" spans="1:7" ht="12">
      <c r="A8" s="46"/>
      <c r="D8" s="43"/>
      <c r="E8" s="44" t="s">
        <v>8</v>
      </c>
      <c r="F8" s="43"/>
      <c r="G8" s="42" t="s">
        <v>8</v>
      </c>
    </row>
    <row r="9" spans="1:7" ht="12" customHeight="1">
      <c r="A9" s="46"/>
      <c r="C9" s="45"/>
      <c r="G9" s="50"/>
    </row>
    <row r="10" spans="1:7" ht="12">
      <c r="A10" s="46">
        <v>1</v>
      </c>
      <c r="B10" s="10" t="s">
        <v>51</v>
      </c>
      <c r="D10" s="39"/>
      <c r="E10" s="38">
        <v>31389</v>
      </c>
      <c r="F10" s="39"/>
      <c r="G10" s="38">
        <v>31245</v>
      </c>
    </row>
    <row r="11" spans="1:7" ht="12">
      <c r="A11" s="46">
        <v>2</v>
      </c>
      <c r="B11" s="10" t="s">
        <v>74</v>
      </c>
      <c r="D11" s="39"/>
      <c r="E11" s="38">
        <v>214</v>
      </c>
      <c r="F11" s="39"/>
      <c r="G11" s="38">
        <v>178</v>
      </c>
    </row>
    <row r="12" spans="1:7" ht="12">
      <c r="A12" s="46">
        <v>3</v>
      </c>
      <c r="B12" s="10" t="s">
        <v>83</v>
      </c>
      <c r="D12" s="39"/>
      <c r="E12" s="38">
        <v>4500</v>
      </c>
      <c r="F12" s="39"/>
      <c r="G12" s="38">
        <v>4500</v>
      </c>
    </row>
    <row r="13" spans="1:7" ht="12">
      <c r="A13" s="46">
        <v>4</v>
      </c>
      <c r="B13" s="10" t="s">
        <v>72</v>
      </c>
      <c r="D13" s="39"/>
      <c r="E13" s="38">
        <v>18464</v>
      </c>
      <c r="F13" s="39"/>
      <c r="G13" s="38">
        <v>18453</v>
      </c>
    </row>
    <row r="14" spans="1:7" ht="12">
      <c r="A14" s="46">
        <v>5</v>
      </c>
      <c r="B14" s="10" t="s">
        <v>201</v>
      </c>
      <c r="D14" s="39"/>
      <c r="E14" s="38">
        <v>17.619</v>
      </c>
      <c r="F14" s="39"/>
      <c r="G14" s="38">
        <v>14</v>
      </c>
    </row>
    <row r="15" spans="1:7" ht="12">
      <c r="A15" s="46">
        <v>6</v>
      </c>
      <c r="B15" s="10" t="s">
        <v>52</v>
      </c>
      <c r="D15" s="39"/>
      <c r="E15" s="38"/>
      <c r="F15" s="39"/>
      <c r="G15" s="39"/>
    </row>
    <row r="16" spans="1:7" ht="12">
      <c r="A16" s="46"/>
      <c r="C16" s="51" t="s">
        <v>53</v>
      </c>
      <c r="D16" s="39"/>
      <c r="E16" s="52">
        <v>27602</v>
      </c>
      <c r="F16" s="39"/>
      <c r="G16" s="52">
        <v>20610</v>
      </c>
    </row>
    <row r="17" spans="1:7" ht="12">
      <c r="A17" s="46"/>
      <c r="C17" s="51" t="s">
        <v>54</v>
      </c>
      <c r="D17" s="39"/>
      <c r="E17" s="53">
        <v>129</v>
      </c>
      <c r="F17" s="39"/>
      <c r="G17" s="53">
        <v>157</v>
      </c>
    </row>
    <row r="18" spans="1:7" ht="12">
      <c r="A18" s="46"/>
      <c r="C18" s="51" t="s">
        <v>55</v>
      </c>
      <c r="D18" s="39"/>
      <c r="E18" s="53">
        <f>57696-4</f>
        <v>57692</v>
      </c>
      <c r="F18" s="39"/>
      <c r="G18" s="53">
        <v>68079</v>
      </c>
    </row>
    <row r="19" spans="1:7" ht="12">
      <c r="A19" s="46"/>
      <c r="C19" s="51" t="s">
        <v>101</v>
      </c>
      <c r="D19" s="39"/>
      <c r="E19" s="53">
        <v>9255</v>
      </c>
      <c r="F19" s="39"/>
      <c r="G19" s="53">
        <v>6425</v>
      </c>
    </row>
    <row r="20" spans="1:7" ht="12">
      <c r="A20" s="46"/>
      <c r="C20" s="51" t="s">
        <v>202</v>
      </c>
      <c r="D20" s="39"/>
      <c r="E20" s="53">
        <v>4</v>
      </c>
      <c r="F20" s="39"/>
      <c r="G20" s="53">
        <v>4</v>
      </c>
    </row>
    <row r="21" spans="1:7" ht="12">
      <c r="A21" s="46"/>
      <c r="C21" s="51" t="s">
        <v>69</v>
      </c>
      <c r="D21" s="39"/>
      <c r="E21" s="53">
        <v>949</v>
      </c>
      <c r="F21" s="39"/>
      <c r="G21" s="53">
        <v>992</v>
      </c>
    </row>
    <row r="22" spans="1:7" ht="12">
      <c r="A22" s="46"/>
      <c r="C22" s="51" t="s">
        <v>70</v>
      </c>
      <c r="D22" s="39"/>
      <c r="E22" s="53">
        <v>1061</v>
      </c>
      <c r="F22" s="39"/>
      <c r="G22" s="53">
        <v>307</v>
      </c>
    </row>
    <row r="23" spans="1:7" ht="12">
      <c r="A23" s="46"/>
      <c r="D23" s="39"/>
      <c r="E23" s="54">
        <f>SUM(E16:E22)</f>
        <v>96692</v>
      </c>
      <c r="F23" s="39"/>
      <c r="G23" s="55">
        <f>SUM(G16:G22)</f>
        <v>96574</v>
      </c>
    </row>
    <row r="24" spans="1:7" ht="12">
      <c r="A24" s="46">
        <v>7</v>
      </c>
      <c r="B24" s="10" t="s">
        <v>56</v>
      </c>
      <c r="D24" s="39"/>
      <c r="E24" s="38"/>
      <c r="F24" s="39"/>
      <c r="G24" s="39"/>
    </row>
    <row r="25" spans="1:7" ht="12">
      <c r="A25" s="46"/>
      <c r="C25" s="51" t="s">
        <v>71</v>
      </c>
      <c r="D25" s="39"/>
      <c r="E25" s="52">
        <v>10046</v>
      </c>
      <c r="F25" s="56"/>
      <c r="G25" s="52">
        <v>9998</v>
      </c>
    </row>
    <row r="26" spans="1:7" ht="12">
      <c r="A26" s="46"/>
      <c r="C26" s="51" t="s">
        <v>81</v>
      </c>
      <c r="D26" s="39"/>
      <c r="E26" s="53">
        <f>6707</f>
        <v>6707</v>
      </c>
      <c r="F26" s="39"/>
      <c r="G26" s="53">
        <v>6787</v>
      </c>
    </row>
    <row r="27" spans="1:7" ht="12">
      <c r="A27" s="46"/>
      <c r="C27" s="51" t="s">
        <v>171</v>
      </c>
      <c r="D27" s="39"/>
      <c r="E27" s="53">
        <v>9394</v>
      </c>
      <c r="F27" s="39"/>
      <c r="G27" s="53">
        <v>10431</v>
      </c>
    </row>
    <row r="28" spans="1:7" ht="12">
      <c r="A28" s="46"/>
      <c r="C28" s="51" t="s">
        <v>68</v>
      </c>
      <c r="D28" s="39"/>
      <c r="E28" s="53">
        <v>909</v>
      </c>
      <c r="F28" s="39"/>
      <c r="G28" s="53">
        <v>1317</v>
      </c>
    </row>
    <row r="29" spans="1:7" ht="12">
      <c r="A29" s="46"/>
      <c r="C29" s="51" t="s">
        <v>73</v>
      </c>
      <c r="D29" s="39"/>
      <c r="E29" s="53">
        <f>28628</f>
        <v>28628</v>
      </c>
      <c r="F29" s="39"/>
      <c r="G29" s="53">
        <v>26965</v>
      </c>
    </row>
    <row r="30" spans="1:7" ht="12">
      <c r="A30" s="46"/>
      <c r="C30" s="51" t="s">
        <v>57</v>
      </c>
      <c r="D30" s="39"/>
      <c r="E30" s="53">
        <v>4252</v>
      </c>
      <c r="F30" s="39"/>
      <c r="G30" s="53">
        <v>4659</v>
      </c>
    </row>
    <row r="31" spans="1:7" ht="12">
      <c r="A31" s="46"/>
      <c r="C31" s="51" t="s">
        <v>67</v>
      </c>
      <c r="D31" s="39"/>
      <c r="E31" s="53">
        <v>864</v>
      </c>
      <c r="F31" s="39"/>
      <c r="G31" s="53">
        <v>864</v>
      </c>
    </row>
    <row r="32" spans="1:7" ht="12">
      <c r="A32" s="46"/>
      <c r="C32" s="51"/>
      <c r="D32" s="39"/>
      <c r="E32" s="55">
        <f>SUM(E25:E31)</f>
        <v>60800</v>
      </c>
      <c r="F32" s="39"/>
      <c r="G32" s="57">
        <f>SUM(G25:G31)</f>
        <v>61021</v>
      </c>
    </row>
    <row r="33" spans="1:7" ht="6" customHeight="1">
      <c r="A33" s="46"/>
      <c r="C33" s="51"/>
      <c r="D33" s="39"/>
      <c r="E33" s="38"/>
      <c r="F33" s="39"/>
      <c r="G33" s="56"/>
    </row>
    <row r="34" spans="1:7" ht="12">
      <c r="A34" s="46">
        <v>8</v>
      </c>
      <c r="B34" s="10" t="s">
        <v>75</v>
      </c>
      <c r="D34" s="39"/>
      <c r="E34" s="58">
        <f>+E23-E32</f>
        <v>35892</v>
      </c>
      <c r="F34" s="39"/>
      <c r="G34" s="39">
        <f>+G23-G32</f>
        <v>35553</v>
      </c>
    </row>
    <row r="35" spans="1:7" ht="12">
      <c r="A35" s="46"/>
      <c r="C35" s="51" t="s">
        <v>58</v>
      </c>
      <c r="D35" s="39"/>
      <c r="E35" s="59">
        <v>23.603</v>
      </c>
      <c r="F35" s="39"/>
      <c r="G35" s="60">
        <v>15</v>
      </c>
    </row>
    <row r="36" spans="1:8" ht="14.25" customHeight="1" thickBot="1">
      <c r="A36" s="46"/>
      <c r="B36" s="10" t="s">
        <v>59</v>
      </c>
      <c r="D36" s="39"/>
      <c r="E36" s="61">
        <f>+E34+E10+E11+E12+E13+E14+E35+1</f>
        <v>90501.22200000001</v>
      </c>
      <c r="F36" s="56"/>
      <c r="G36" s="62">
        <f>+G34+G10+G11+G13+G14+G35+G12</f>
        <v>89958</v>
      </c>
      <c r="H36" s="45"/>
    </row>
    <row r="37" spans="1:7" ht="12.75" thickTop="1">
      <c r="A37" s="46"/>
      <c r="D37" s="39"/>
      <c r="E37" s="38"/>
      <c r="F37" s="39"/>
      <c r="G37" s="39"/>
    </row>
    <row r="38" spans="1:7" ht="12">
      <c r="A38" s="46">
        <v>9</v>
      </c>
      <c r="B38" s="10" t="s">
        <v>60</v>
      </c>
      <c r="D38" s="39"/>
      <c r="E38" s="38"/>
      <c r="F38" s="39"/>
      <c r="G38" s="39"/>
    </row>
    <row r="39" spans="1:7" ht="12">
      <c r="A39" s="46"/>
      <c r="B39" s="10" t="s">
        <v>61</v>
      </c>
      <c r="D39" s="39"/>
      <c r="E39" s="38">
        <v>39999</v>
      </c>
      <c r="F39" s="39"/>
      <c r="G39" s="38">
        <v>39999</v>
      </c>
    </row>
    <row r="40" spans="1:6" ht="12">
      <c r="A40" s="46"/>
      <c r="B40" s="10" t="s">
        <v>62</v>
      </c>
      <c r="D40" s="39"/>
      <c r="E40" s="38"/>
      <c r="F40" s="39"/>
    </row>
    <row r="41" spans="1:7" ht="12">
      <c r="A41" s="46"/>
      <c r="C41" s="51" t="s">
        <v>63</v>
      </c>
      <c r="D41" s="39"/>
      <c r="E41" s="38">
        <f>1874452/1000</f>
        <v>1874.452</v>
      </c>
      <c r="F41" s="39"/>
      <c r="G41" s="58">
        <v>1874</v>
      </c>
    </row>
    <row r="42" spans="1:7" ht="12">
      <c r="A42" s="46"/>
      <c r="C42" s="63" t="s">
        <v>141</v>
      </c>
      <c r="D42" s="39"/>
      <c r="E42" s="64">
        <v>2595</v>
      </c>
      <c r="F42" s="56"/>
      <c r="G42" s="65">
        <v>2595</v>
      </c>
    </row>
    <row r="43" spans="1:7" ht="12">
      <c r="A43" s="46"/>
      <c r="C43" s="51" t="s">
        <v>64</v>
      </c>
      <c r="D43" s="39"/>
      <c r="E43" s="64">
        <f>38680-3</f>
        <v>38677</v>
      </c>
      <c r="F43" s="56"/>
      <c r="G43" s="65">
        <v>38516</v>
      </c>
    </row>
    <row r="44" spans="1:7" ht="7.5" customHeight="1">
      <c r="A44" s="46"/>
      <c r="D44" s="39"/>
      <c r="E44" s="64"/>
      <c r="F44" s="39"/>
      <c r="G44" s="64"/>
    </row>
    <row r="45" spans="1:7" ht="12">
      <c r="A45" s="46">
        <v>10</v>
      </c>
      <c r="B45" s="10" t="s">
        <v>65</v>
      </c>
      <c r="D45" s="39"/>
      <c r="E45" s="38">
        <f>1629+3</f>
        <v>1632</v>
      </c>
      <c r="F45" s="39"/>
      <c r="G45" s="38">
        <v>1481</v>
      </c>
    </row>
    <row r="46" spans="1:7" ht="12">
      <c r="A46" s="46">
        <v>11</v>
      </c>
      <c r="B46" s="10" t="s">
        <v>66</v>
      </c>
      <c r="D46" s="39"/>
      <c r="E46" s="38">
        <v>1921</v>
      </c>
      <c r="F46" s="39"/>
      <c r="G46" s="38">
        <v>1690</v>
      </c>
    </row>
    <row r="47" spans="1:7" ht="12">
      <c r="A47" s="46">
        <v>12</v>
      </c>
      <c r="B47" s="10" t="s">
        <v>82</v>
      </c>
      <c r="D47" s="39"/>
      <c r="E47" s="38">
        <f>3803000/1000</f>
        <v>3803</v>
      </c>
      <c r="F47" s="39"/>
      <c r="G47" s="38">
        <v>3803</v>
      </c>
    </row>
    <row r="48" spans="1:7" ht="12.75" thickBot="1">
      <c r="A48" s="46"/>
      <c r="D48" s="39"/>
      <c r="E48" s="66">
        <f>SUM(E39:E47)</f>
        <v>90501.45199999999</v>
      </c>
      <c r="F48" s="64"/>
      <c r="G48" s="66">
        <f>SUM(G39:G47)</f>
        <v>89958</v>
      </c>
    </row>
    <row r="49" spans="1:7" ht="12.75" thickTop="1">
      <c r="A49" s="46"/>
      <c r="D49" s="39"/>
      <c r="E49" s="38"/>
      <c r="F49" s="39"/>
      <c r="G49" s="39"/>
    </row>
    <row r="50" spans="1:7" ht="12">
      <c r="A50" s="46">
        <v>13</v>
      </c>
      <c r="B50" s="10" t="s">
        <v>203</v>
      </c>
      <c r="D50" s="39"/>
      <c r="E50" s="67">
        <v>2.08</v>
      </c>
      <c r="F50" s="39"/>
      <c r="G50" s="67">
        <f>+(G39+G41+G42+G43-G14-G35)/(39999)</f>
        <v>2.073926848171204</v>
      </c>
    </row>
    <row r="51" spans="1:7" ht="12">
      <c r="A51" s="46"/>
      <c r="D51" s="39"/>
      <c r="E51" s="38"/>
      <c r="F51" s="39"/>
      <c r="G51" s="39"/>
    </row>
    <row r="52" spans="1:7" ht="12">
      <c r="A52" s="46"/>
      <c r="D52" s="39"/>
      <c r="E52" s="38"/>
      <c r="F52" s="39"/>
      <c r="G52" s="39"/>
    </row>
    <row r="53" spans="1:7" ht="12.75" customHeight="1">
      <c r="A53" s="46"/>
      <c r="B53" s="50"/>
      <c r="D53" s="39"/>
      <c r="E53" s="38"/>
      <c r="F53" s="39"/>
      <c r="G53" s="39"/>
    </row>
    <row r="54" spans="1:7" ht="12">
      <c r="A54" s="46"/>
      <c r="D54" s="39"/>
      <c r="E54" s="38"/>
      <c r="F54" s="39"/>
      <c r="G54" s="39"/>
    </row>
    <row r="55" spans="1:7" ht="12">
      <c r="A55" s="46"/>
      <c r="D55" s="39"/>
      <c r="E55" s="38"/>
      <c r="F55" s="39"/>
      <c r="G55" s="39"/>
    </row>
    <row r="56" spans="1:7" ht="12">
      <c r="A56" s="46"/>
      <c r="D56" s="39"/>
      <c r="E56" s="38"/>
      <c r="F56" s="39"/>
      <c r="G56" s="39"/>
    </row>
    <row r="57" spans="1:7" ht="12">
      <c r="A57" s="46"/>
      <c r="D57" s="39"/>
      <c r="E57" s="38"/>
      <c r="F57" s="39"/>
      <c r="G57" s="39"/>
    </row>
    <row r="58" spans="1:7" ht="12">
      <c r="A58" s="46"/>
      <c r="D58" s="39"/>
      <c r="E58" s="38"/>
      <c r="F58" s="39"/>
      <c r="G58" s="39"/>
    </row>
    <row r="59" spans="1:7" ht="12">
      <c r="A59" s="46"/>
      <c r="D59" s="39"/>
      <c r="E59" s="38"/>
      <c r="F59" s="39"/>
      <c r="G59" s="39"/>
    </row>
    <row r="60" spans="1:7" ht="12">
      <c r="A60" s="46"/>
      <c r="D60" s="39"/>
      <c r="E60" s="38"/>
      <c r="F60" s="39"/>
      <c r="G60" s="39"/>
    </row>
    <row r="61" spans="1:7" ht="12">
      <c r="A61" s="46"/>
      <c r="D61" s="39"/>
      <c r="E61" s="38"/>
      <c r="F61" s="39"/>
      <c r="G61" s="39"/>
    </row>
    <row r="62" spans="1:7" ht="12">
      <c r="A62" s="46"/>
      <c r="D62" s="39"/>
      <c r="E62" s="38"/>
      <c r="F62" s="39"/>
      <c r="G62" s="39"/>
    </row>
    <row r="63" spans="1:7" ht="12">
      <c r="A63" s="46"/>
      <c r="D63" s="39"/>
      <c r="E63" s="38"/>
      <c r="F63" s="39"/>
      <c r="G63" s="39"/>
    </row>
    <row r="64" spans="1:7" ht="12">
      <c r="A64" s="46"/>
      <c r="D64" s="39"/>
      <c r="E64" s="38"/>
      <c r="F64" s="39"/>
      <c r="G64" s="39"/>
    </row>
    <row r="65" spans="1:7" ht="12">
      <c r="A65" s="46"/>
      <c r="D65" s="39"/>
      <c r="E65" s="38"/>
      <c r="F65" s="39"/>
      <c r="G65" s="39"/>
    </row>
    <row r="66" spans="1:7" ht="12">
      <c r="A66" s="46"/>
      <c r="D66" s="39"/>
      <c r="E66" s="38"/>
      <c r="F66" s="39"/>
      <c r="G66" s="39"/>
    </row>
    <row r="67" spans="1:7" ht="12">
      <c r="A67" s="46"/>
      <c r="D67" s="39"/>
      <c r="E67" s="38"/>
      <c r="F67" s="39"/>
      <c r="G67" s="39"/>
    </row>
    <row r="68" spans="1:7" ht="12">
      <c r="A68" s="46"/>
      <c r="D68" s="39"/>
      <c r="E68" s="38"/>
      <c r="F68" s="39"/>
      <c r="G68" s="39"/>
    </row>
    <row r="69" spans="1:7" ht="12">
      <c r="A69" s="46"/>
      <c r="D69" s="39"/>
      <c r="E69" s="38"/>
      <c r="F69" s="39"/>
      <c r="G69" s="39"/>
    </row>
    <row r="70" spans="1:7" ht="12">
      <c r="A70" s="46"/>
      <c r="D70" s="39"/>
      <c r="E70" s="38"/>
      <c r="F70" s="39"/>
      <c r="G70" s="39"/>
    </row>
    <row r="71" spans="1:7" ht="12">
      <c r="A71" s="46"/>
      <c r="D71" s="39"/>
      <c r="E71" s="38"/>
      <c r="F71" s="39"/>
      <c r="G71" s="39"/>
    </row>
    <row r="72" spans="1:7" ht="12">
      <c r="A72" s="46"/>
      <c r="D72" s="39"/>
      <c r="E72" s="38"/>
      <c r="F72" s="39"/>
      <c r="G72" s="39"/>
    </row>
    <row r="73" spans="1:7" ht="12">
      <c r="A73" s="46"/>
      <c r="D73" s="39"/>
      <c r="E73" s="38"/>
      <c r="F73" s="39"/>
      <c r="G73" s="39"/>
    </row>
    <row r="74" spans="1:7" ht="12">
      <c r="A74" s="46"/>
      <c r="D74" s="39"/>
      <c r="E74" s="38"/>
      <c r="F74" s="39"/>
      <c r="G74" s="39"/>
    </row>
    <row r="75" spans="1:7" ht="12">
      <c r="A75" s="46"/>
      <c r="D75" s="39"/>
      <c r="E75" s="38"/>
      <c r="F75" s="39"/>
      <c r="G75" s="39"/>
    </row>
    <row r="76" spans="1:7" ht="12">
      <c r="A76" s="46"/>
      <c r="D76" s="39"/>
      <c r="E76" s="38"/>
      <c r="F76" s="39"/>
      <c r="G76" s="39"/>
    </row>
    <row r="77" spans="1:7" ht="12">
      <c r="A77" s="46"/>
      <c r="D77" s="39"/>
      <c r="E77" s="38"/>
      <c r="F77" s="39"/>
      <c r="G77" s="39"/>
    </row>
    <row r="78" spans="1:7" ht="12">
      <c r="A78" s="46"/>
      <c r="D78" s="39"/>
      <c r="E78" s="38"/>
      <c r="F78" s="39"/>
      <c r="G78" s="39"/>
    </row>
    <row r="79" spans="1:7" ht="12">
      <c r="A79" s="46"/>
      <c r="D79" s="39"/>
      <c r="E79" s="38"/>
      <c r="F79" s="39"/>
      <c r="G79" s="39"/>
    </row>
    <row r="80" spans="1:7" ht="12">
      <c r="A80" s="46"/>
      <c r="D80" s="39"/>
      <c r="E80" s="38"/>
      <c r="F80" s="39"/>
      <c r="G80" s="39"/>
    </row>
    <row r="81" spans="1:7" ht="12">
      <c r="A81" s="46"/>
      <c r="D81" s="39"/>
      <c r="E81" s="38"/>
      <c r="F81" s="39"/>
      <c r="G81" s="39"/>
    </row>
    <row r="82" spans="1:7" ht="12">
      <c r="A82" s="46"/>
      <c r="D82" s="39"/>
      <c r="E82" s="38"/>
      <c r="F82" s="39"/>
      <c r="G82" s="39"/>
    </row>
    <row r="83" spans="1:7" ht="12">
      <c r="A83" s="46"/>
      <c r="D83" s="39"/>
      <c r="E83" s="38"/>
      <c r="F83" s="39"/>
      <c r="G83" s="39"/>
    </row>
    <row r="84" spans="1:7" ht="12">
      <c r="A84" s="46"/>
      <c r="D84" s="39"/>
      <c r="E84" s="38"/>
      <c r="F84" s="39"/>
      <c r="G84" s="39"/>
    </row>
    <row r="85" spans="1:7" ht="12">
      <c r="A85" s="46"/>
      <c r="D85" s="39"/>
      <c r="E85" s="38"/>
      <c r="F85" s="39"/>
      <c r="G85" s="39"/>
    </row>
    <row r="86" spans="1:7" ht="12">
      <c r="A86" s="46"/>
      <c r="D86" s="39"/>
      <c r="E86" s="38"/>
      <c r="F86" s="39"/>
      <c r="G86" s="39"/>
    </row>
    <row r="87" spans="1:7" ht="12">
      <c r="A87" s="46"/>
      <c r="D87" s="39"/>
      <c r="E87" s="38"/>
      <c r="F87" s="39"/>
      <c r="G87" s="39"/>
    </row>
    <row r="88" spans="1:7" ht="12">
      <c r="A88" s="46"/>
      <c r="D88" s="39"/>
      <c r="E88" s="38"/>
      <c r="F88" s="39"/>
      <c r="G88" s="39"/>
    </row>
    <row r="89" spans="1:7" ht="12">
      <c r="A89" s="46"/>
      <c r="D89" s="39"/>
      <c r="E89" s="38"/>
      <c r="F89" s="39"/>
      <c r="G89" s="39"/>
    </row>
    <row r="90" spans="1:7" ht="12">
      <c r="A90" s="46"/>
      <c r="D90" s="39"/>
      <c r="E90" s="38"/>
      <c r="F90" s="39"/>
      <c r="G90" s="39"/>
    </row>
    <row r="91" spans="1:7" ht="12">
      <c r="A91" s="46"/>
      <c r="D91" s="39"/>
      <c r="E91" s="38"/>
      <c r="F91" s="39"/>
      <c r="G91" s="39"/>
    </row>
    <row r="92" spans="1:7" ht="12">
      <c r="A92" s="46"/>
      <c r="D92" s="39"/>
      <c r="E92" s="38"/>
      <c r="F92" s="39"/>
      <c r="G92" s="39"/>
    </row>
    <row r="93" spans="1:7" ht="12">
      <c r="A93" s="46"/>
      <c r="D93" s="39"/>
      <c r="E93" s="38"/>
      <c r="F93" s="39"/>
      <c r="G93" s="39"/>
    </row>
    <row r="94" spans="1:7" ht="12">
      <c r="A94" s="46"/>
      <c r="D94" s="39"/>
      <c r="E94" s="38"/>
      <c r="F94" s="39"/>
      <c r="G94" s="39"/>
    </row>
    <row r="95" spans="1:7" ht="12">
      <c r="A95" s="46"/>
      <c r="D95" s="39"/>
      <c r="E95" s="38"/>
      <c r="F95" s="39"/>
      <c r="G95" s="39"/>
    </row>
    <row r="96" spans="1:7" ht="12">
      <c r="A96" s="46"/>
      <c r="D96" s="39"/>
      <c r="E96" s="38"/>
      <c r="F96" s="39"/>
      <c r="G96" s="39"/>
    </row>
    <row r="97" spans="1:7" ht="12">
      <c r="A97" s="46"/>
      <c r="D97" s="39"/>
      <c r="E97" s="38"/>
      <c r="F97" s="39"/>
      <c r="G97" s="39"/>
    </row>
    <row r="98" spans="1:7" ht="12">
      <c r="A98" s="46"/>
      <c r="D98" s="39"/>
      <c r="E98" s="38"/>
      <c r="F98" s="39"/>
      <c r="G98" s="39"/>
    </row>
    <row r="99" spans="1:7" ht="12">
      <c r="A99" s="46"/>
      <c r="D99" s="39"/>
      <c r="E99" s="38"/>
      <c r="F99" s="39"/>
      <c r="G99" s="39"/>
    </row>
    <row r="100" spans="1:7" ht="12">
      <c r="A100" s="46"/>
      <c r="D100" s="39"/>
      <c r="E100" s="38"/>
      <c r="F100" s="39"/>
      <c r="G100" s="39"/>
    </row>
    <row r="101" spans="1:7" ht="12">
      <c r="A101" s="46"/>
      <c r="D101" s="39"/>
      <c r="E101" s="38"/>
      <c r="F101" s="39"/>
      <c r="G101" s="39"/>
    </row>
    <row r="102" spans="1:7" ht="12">
      <c r="A102" s="46"/>
      <c r="D102" s="39"/>
      <c r="E102" s="38"/>
      <c r="F102" s="39"/>
      <c r="G102" s="39"/>
    </row>
    <row r="103" spans="1:7" ht="12">
      <c r="A103" s="46"/>
      <c r="D103" s="39"/>
      <c r="E103" s="38"/>
      <c r="F103" s="39"/>
      <c r="G103" s="39"/>
    </row>
    <row r="104" spans="1:7" ht="12">
      <c r="A104" s="46"/>
      <c r="D104" s="39"/>
      <c r="E104" s="38"/>
      <c r="F104" s="39"/>
      <c r="G104" s="39"/>
    </row>
    <row r="105" spans="1:7" ht="12">
      <c r="A105" s="46"/>
      <c r="D105" s="39"/>
      <c r="E105" s="38"/>
      <c r="F105" s="39"/>
      <c r="G105" s="39"/>
    </row>
    <row r="106" spans="1:7" ht="12">
      <c r="A106" s="46"/>
      <c r="D106" s="39"/>
      <c r="E106" s="38"/>
      <c r="F106" s="39"/>
      <c r="G106" s="39"/>
    </row>
    <row r="107" spans="1:7" ht="12">
      <c r="A107" s="46"/>
      <c r="D107" s="39"/>
      <c r="E107" s="38"/>
      <c r="F107" s="39"/>
      <c r="G107" s="39"/>
    </row>
    <row r="108" spans="1:7" ht="12">
      <c r="A108" s="46"/>
      <c r="D108" s="39"/>
      <c r="E108" s="38"/>
      <c r="F108" s="39"/>
      <c r="G108" s="39"/>
    </row>
    <row r="109" spans="1:7" ht="12">
      <c r="A109" s="46"/>
      <c r="D109" s="39"/>
      <c r="E109" s="38"/>
      <c r="F109" s="39"/>
      <c r="G109" s="39"/>
    </row>
    <row r="110" ht="12">
      <c r="A110" s="46"/>
    </row>
    <row r="111" ht="12">
      <c r="A111" s="46"/>
    </row>
    <row r="112" ht="12">
      <c r="A112" s="46"/>
    </row>
    <row r="113" ht="12">
      <c r="A113" s="46"/>
    </row>
    <row r="114" ht="12">
      <c r="A114" s="46"/>
    </row>
    <row r="115" ht="12">
      <c r="A115" s="46"/>
    </row>
    <row r="116" ht="12">
      <c r="A116" s="46"/>
    </row>
    <row r="117" ht="12">
      <c r="A117" s="46"/>
    </row>
    <row r="118" ht="12">
      <c r="A118" s="46"/>
    </row>
    <row r="119" ht="12">
      <c r="A119" s="46"/>
    </row>
    <row r="120" ht="12">
      <c r="A120" s="46"/>
    </row>
    <row r="121" ht="12">
      <c r="A121" s="46"/>
    </row>
    <row r="122" ht="12">
      <c r="A122" s="46"/>
    </row>
  </sheetData>
  <printOptions/>
  <pageMargins left="0.53" right="0.41" top="0.49" bottom="0.22" header="0.25" footer="0.38"/>
  <pageSetup orientation="portrait" scale="85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7"/>
  <sheetViews>
    <sheetView showGridLines="0" workbookViewId="0" topLeftCell="A80">
      <selection activeCell="B41" sqref="B41"/>
    </sheetView>
  </sheetViews>
  <sheetFormatPr defaultColWidth="9.33203125" defaultRowHeight="12.75"/>
  <cols>
    <col min="1" max="1" width="3.66015625" style="73" customWidth="1"/>
    <col min="2" max="2" width="11.66015625" style="69" customWidth="1"/>
    <col min="3" max="3" width="7.16015625" style="69" customWidth="1"/>
    <col min="4" max="4" width="11.16015625" style="69" customWidth="1"/>
    <col min="5" max="5" width="12.83203125" style="69" customWidth="1"/>
    <col min="6" max="6" width="11.16015625" style="69" customWidth="1"/>
    <col min="7" max="7" width="3.33203125" style="69" customWidth="1"/>
    <col min="8" max="8" width="11.5" style="69" customWidth="1"/>
    <col min="9" max="9" width="3.16015625" style="69" customWidth="1"/>
    <col min="10" max="10" width="16.33203125" style="69" customWidth="1"/>
    <col min="11" max="11" width="24.66015625" style="69" customWidth="1"/>
    <col min="12" max="16384" width="9.33203125" style="69" customWidth="1"/>
  </cols>
  <sheetData>
    <row r="1" ht="12.75">
      <c r="A1" s="68" t="s">
        <v>102</v>
      </c>
    </row>
    <row r="2" spans="1:11" s="72" customFormat="1" ht="12.75">
      <c r="A2" s="70">
        <v>1</v>
      </c>
      <c r="B2" s="71" t="s">
        <v>149</v>
      </c>
      <c r="C2" s="71"/>
      <c r="D2" s="71"/>
      <c r="E2" s="71"/>
      <c r="F2" s="71"/>
      <c r="G2" s="71"/>
      <c r="H2" s="71"/>
      <c r="I2" s="71"/>
      <c r="J2" s="71"/>
      <c r="K2" s="71"/>
    </row>
    <row r="3" s="1" customFormat="1" ht="12.75">
      <c r="B3" s="1" t="s">
        <v>206</v>
      </c>
    </row>
    <row r="4" s="1" customFormat="1" ht="12.75">
      <c r="B4" s="1" t="s">
        <v>207</v>
      </c>
    </row>
    <row r="5" s="1" customFormat="1" ht="12.75">
      <c r="B5" s="1" t="s">
        <v>209</v>
      </c>
    </row>
    <row r="6" s="1" customFormat="1" ht="12.75">
      <c r="B6" s="1" t="s">
        <v>210</v>
      </c>
    </row>
    <row r="7" spans="2:11" ht="12.75">
      <c r="B7" s="1">
        <v>1999</v>
      </c>
      <c r="C7" s="1"/>
      <c r="D7" s="1"/>
      <c r="E7" s="1"/>
      <c r="F7" s="1"/>
      <c r="G7" s="1"/>
      <c r="H7" s="1"/>
      <c r="I7" s="1"/>
      <c r="J7" s="1"/>
      <c r="K7" s="1"/>
    </row>
    <row r="8" spans="1:11" s="72" customFormat="1" ht="12.75">
      <c r="A8" s="70">
        <v>2</v>
      </c>
      <c r="B8" s="71" t="s">
        <v>103</v>
      </c>
      <c r="C8" s="71"/>
      <c r="D8" s="71"/>
      <c r="E8" s="71"/>
      <c r="F8" s="71"/>
      <c r="G8" s="71"/>
      <c r="H8" s="71"/>
      <c r="I8" s="71"/>
      <c r="J8" s="71"/>
      <c r="K8" s="71"/>
    </row>
    <row r="9" spans="2:11" ht="12.75">
      <c r="B9" s="1" t="s">
        <v>104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70">
        <v>3</v>
      </c>
      <c r="B10" s="71" t="s">
        <v>105</v>
      </c>
      <c r="C10" s="1"/>
      <c r="D10" s="1"/>
      <c r="E10" s="1"/>
      <c r="F10" s="1"/>
      <c r="G10" s="1"/>
      <c r="H10" s="1"/>
      <c r="I10" s="1"/>
      <c r="J10" s="1"/>
      <c r="K10" s="1"/>
    </row>
    <row r="11" spans="2:11" ht="12.75">
      <c r="B11" s="1" t="s">
        <v>104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s="72" customFormat="1" ht="12.75">
      <c r="A12" s="70">
        <v>4</v>
      </c>
      <c r="B12" s="71" t="s">
        <v>27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2:11" ht="12.75">
      <c r="B13" s="1" t="s">
        <v>205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s="72" customFormat="1" ht="12.75">
      <c r="A14" s="70">
        <v>5</v>
      </c>
      <c r="B14" s="71" t="s">
        <v>106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2:11" ht="12.75">
      <c r="B15" s="1" t="s">
        <v>104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s="72" customFormat="1" ht="12.75">
      <c r="A16" s="70">
        <v>6</v>
      </c>
      <c r="B16" s="71" t="s">
        <v>107</v>
      </c>
      <c r="C16" s="71"/>
      <c r="D16" s="71"/>
      <c r="E16" s="71"/>
      <c r="F16" s="71"/>
      <c r="G16" s="71"/>
      <c r="H16" s="71"/>
      <c r="I16" s="71"/>
      <c r="J16" s="71"/>
      <c r="K16" s="71"/>
    </row>
    <row r="17" spans="2:11" ht="12.75">
      <c r="B17" s="1" t="s">
        <v>174</v>
      </c>
      <c r="C17" s="1"/>
      <c r="D17" s="1"/>
      <c r="E17" s="1"/>
      <c r="F17" s="1"/>
      <c r="G17" s="1"/>
      <c r="H17" s="1"/>
      <c r="I17" s="1"/>
      <c r="J17" s="1"/>
      <c r="K17" s="1"/>
    </row>
    <row r="18" spans="2:11" ht="12.75">
      <c r="B18" s="1" t="s">
        <v>175</v>
      </c>
      <c r="C18" s="1"/>
      <c r="D18" s="1"/>
      <c r="E18" s="1"/>
      <c r="F18" s="1"/>
      <c r="G18" s="1"/>
      <c r="H18" s="1"/>
      <c r="I18" s="1"/>
      <c r="J18" s="1"/>
      <c r="K18" s="1"/>
    </row>
    <row r="19" spans="2:11" ht="12.75">
      <c r="B19" s="69" t="s">
        <v>176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72" customFormat="1" ht="12.75">
      <c r="A20" s="70">
        <v>7</v>
      </c>
      <c r="B20" s="71" t="s">
        <v>108</v>
      </c>
      <c r="C20" s="71"/>
      <c r="D20" s="71"/>
      <c r="E20" s="71"/>
      <c r="F20" s="71"/>
      <c r="G20" s="71"/>
      <c r="H20" s="71"/>
      <c r="I20" s="71"/>
      <c r="J20" s="71"/>
      <c r="K20" s="71"/>
    </row>
    <row r="21" spans="2:11" ht="12.75">
      <c r="B21" s="1" t="s">
        <v>104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s="72" customFormat="1" ht="12.75">
      <c r="A22" s="70">
        <v>8</v>
      </c>
      <c r="B22" s="71" t="s">
        <v>109</v>
      </c>
      <c r="C22" s="71"/>
      <c r="D22" s="71"/>
      <c r="E22" s="71"/>
      <c r="F22" s="71"/>
      <c r="G22" s="71"/>
      <c r="H22" s="71"/>
      <c r="I22" s="71"/>
      <c r="J22" s="71"/>
      <c r="K22" s="71"/>
    </row>
    <row r="23" spans="2:11" ht="12.75">
      <c r="B23" s="1" t="s">
        <v>177</v>
      </c>
      <c r="C23" s="1"/>
      <c r="D23" s="1"/>
      <c r="E23" s="1"/>
      <c r="F23" s="1"/>
      <c r="G23" s="1"/>
      <c r="H23" s="1"/>
      <c r="I23" s="1"/>
      <c r="J23" s="1"/>
      <c r="K23" s="1"/>
    </row>
    <row r="24" spans="2:11" ht="12.75">
      <c r="B24" s="1" t="s">
        <v>192</v>
      </c>
      <c r="C24" s="1"/>
      <c r="D24" s="1"/>
      <c r="E24" s="1"/>
      <c r="F24" s="1"/>
      <c r="G24" s="1"/>
      <c r="H24" s="1"/>
      <c r="I24" s="1"/>
      <c r="J24" s="1"/>
      <c r="K24" s="1"/>
    </row>
    <row r="25" spans="2:11" ht="10.5" customHeigh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72" customFormat="1" ht="12.75">
      <c r="A26" s="70">
        <v>9</v>
      </c>
      <c r="B26" s="71" t="s">
        <v>154</v>
      </c>
      <c r="C26" s="71"/>
      <c r="D26" s="71"/>
      <c r="E26" s="71"/>
      <c r="F26" s="71"/>
      <c r="G26" s="71"/>
      <c r="H26" s="71"/>
      <c r="I26" s="71"/>
      <c r="J26" s="71"/>
      <c r="K26" s="71"/>
    </row>
    <row r="27" spans="2:11" ht="12.75">
      <c r="B27" s="1" t="s">
        <v>191</v>
      </c>
      <c r="C27" s="1"/>
      <c r="D27" s="1"/>
      <c r="E27" s="1"/>
      <c r="F27" s="1"/>
      <c r="G27" s="1"/>
      <c r="H27" s="1"/>
      <c r="I27" s="1"/>
      <c r="J27" s="1"/>
      <c r="K27" s="1"/>
    </row>
    <row r="28" spans="2:11" ht="12.75">
      <c r="B28" s="1" t="s">
        <v>160</v>
      </c>
      <c r="C28" s="1"/>
      <c r="D28" s="1"/>
      <c r="E28" s="1"/>
      <c r="F28" s="1"/>
      <c r="G28" s="1"/>
      <c r="H28" s="1"/>
      <c r="I28" s="1"/>
      <c r="J28" s="1"/>
      <c r="K28" s="1"/>
    </row>
    <row r="29" spans="2:11" ht="12.75">
      <c r="B29" s="1" t="s">
        <v>161</v>
      </c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 t="s">
        <v>163</v>
      </c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 t="s">
        <v>162</v>
      </c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 t="s">
        <v>165</v>
      </c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 t="s">
        <v>164</v>
      </c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 t="s">
        <v>155</v>
      </c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 t="s">
        <v>169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 t="s">
        <v>178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ht="12.75">
      <c r="B37" s="1" t="s">
        <v>166</v>
      </c>
      <c r="C37" s="1"/>
      <c r="D37" s="1"/>
      <c r="E37" s="1"/>
      <c r="F37" s="1"/>
      <c r="G37" s="1"/>
      <c r="H37" s="1"/>
      <c r="I37" s="1"/>
      <c r="J37" s="1"/>
      <c r="K37" s="1"/>
    </row>
    <row r="38" spans="2:11" ht="12.75">
      <c r="B38" s="1" t="s">
        <v>167</v>
      </c>
      <c r="C38" s="1"/>
      <c r="D38" s="1"/>
      <c r="E38" s="1"/>
      <c r="F38" s="1"/>
      <c r="G38" s="1"/>
      <c r="H38" s="1"/>
      <c r="I38" s="1"/>
      <c r="J38" s="1"/>
      <c r="K38" s="1"/>
    </row>
    <row r="39" spans="2:11" ht="12.75">
      <c r="B39" s="1" t="s">
        <v>168</v>
      </c>
      <c r="C39" s="1"/>
      <c r="D39" s="1"/>
      <c r="E39" s="1"/>
      <c r="F39" s="1"/>
      <c r="G39" s="1"/>
      <c r="H39" s="1"/>
      <c r="I39" s="1"/>
      <c r="J39" s="1"/>
      <c r="K39" s="1"/>
    </row>
    <row r="40" spans="2:11" ht="12.75">
      <c r="B40" s="1" t="s">
        <v>179</v>
      </c>
      <c r="C40" s="1"/>
      <c r="D40" s="1"/>
      <c r="E40" s="1"/>
      <c r="F40" s="1"/>
      <c r="G40" s="1"/>
      <c r="H40" s="1"/>
      <c r="I40" s="1"/>
      <c r="J40" s="1"/>
      <c r="K40" s="1"/>
    </row>
    <row r="41" spans="2:11" ht="12.75">
      <c r="B41" s="1" t="s">
        <v>193</v>
      </c>
      <c r="C41" s="1"/>
      <c r="D41" s="1"/>
      <c r="E41" s="1"/>
      <c r="F41" s="1"/>
      <c r="G41" s="1"/>
      <c r="H41" s="1"/>
      <c r="I41" s="1"/>
      <c r="J41" s="1"/>
      <c r="K41" s="1"/>
    </row>
    <row r="42" spans="2:11" ht="12.75">
      <c r="B42" s="73">
        <v>2000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s="76" customFormat="1" ht="12.75">
      <c r="A43" s="74">
        <v>10</v>
      </c>
      <c r="B43" s="75" t="s">
        <v>110</v>
      </c>
      <c r="C43" s="75"/>
      <c r="D43" s="75"/>
      <c r="E43" s="75"/>
      <c r="F43" s="75"/>
      <c r="G43" s="75"/>
      <c r="H43" s="75"/>
      <c r="I43" s="75"/>
      <c r="J43" s="75"/>
      <c r="K43" s="75"/>
    </row>
    <row r="44" spans="1:11" s="76" customFormat="1" ht="12.75">
      <c r="A44" s="74"/>
      <c r="B44" s="77" t="s">
        <v>189</v>
      </c>
      <c r="C44" s="75"/>
      <c r="D44" s="75"/>
      <c r="E44" s="75"/>
      <c r="F44" s="75"/>
      <c r="G44" s="75"/>
      <c r="H44" s="75"/>
      <c r="I44" s="75"/>
      <c r="J44" s="75"/>
      <c r="K44" s="75"/>
    </row>
    <row r="45" spans="1:11" s="76" customFormat="1" ht="12.75">
      <c r="A45" s="74"/>
      <c r="B45" s="77" t="s">
        <v>180</v>
      </c>
      <c r="C45" s="77"/>
      <c r="D45" s="77"/>
      <c r="E45" s="77"/>
      <c r="F45" s="77"/>
      <c r="G45" s="77"/>
      <c r="H45" s="77"/>
      <c r="I45" s="77"/>
      <c r="J45" s="77"/>
      <c r="K45" s="77"/>
    </row>
    <row r="46" spans="1:11" s="76" customFormat="1" ht="12.75">
      <c r="A46" s="74"/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s="76" customFormat="1" ht="12.75">
      <c r="A47" s="74">
        <v>11</v>
      </c>
      <c r="B47" s="75" t="s">
        <v>111</v>
      </c>
      <c r="C47" s="75"/>
      <c r="D47" s="75"/>
      <c r="E47" s="75"/>
      <c r="F47" s="75"/>
      <c r="G47" s="75"/>
      <c r="H47" s="75"/>
      <c r="I47" s="75"/>
      <c r="J47" s="75"/>
      <c r="K47" s="75"/>
    </row>
    <row r="48" spans="1:11" s="79" customFormat="1" ht="12.75">
      <c r="A48" s="78"/>
      <c r="B48" s="75" t="s">
        <v>112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1:11" s="79" customFormat="1" ht="12.75" customHeight="1">
      <c r="A49" s="78"/>
      <c r="B49" s="77" t="s">
        <v>181</v>
      </c>
      <c r="C49" s="77"/>
      <c r="D49" s="77"/>
      <c r="E49" s="77"/>
      <c r="F49" s="77"/>
      <c r="G49" s="77"/>
      <c r="H49" s="77"/>
      <c r="I49" s="77"/>
      <c r="J49" s="77"/>
      <c r="K49" s="80"/>
    </row>
    <row r="50" spans="1:11" s="79" customFormat="1" ht="12.75" customHeight="1">
      <c r="A50" s="78"/>
      <c r="B50" s="77" t="s">
        <v>182</v>
      </c>
      <c r="C50" s="77"/>
      <c r="D50" s="77"/>
      <c r="E50" s="77"/>
      <c r="F50" s="77"/>
      <c r="G50" s="77"/>
      <c r="H50" s="77"/>
      <c r="I50" s="77"/>
      <c r="J50" s="77"/>
      <c r="K50" s="80"/>
    </row>
    <row r="51" spans="1:11" s="79" customFormat="1" ht="12" customHeight="1">
      <c r="A51" s="78"/>
      <c r="C51" s="77"/>
      <c r="D51" s="77"/>
      <c r="E51" s="77"/>
      <c r="F51" s="77"/>
      <c r="H51" s="77"/>
      <c r="J51" s="78"/>
      <c r="K51" s="81"/>
    </row>
    <row r="52" spans="1:11" s="72" customFormat="1" ht="12.75">
      <c r="A52" s="70">
        <v>12</v>
      </c>
      <c r="B52" s="71" t="s">
        <v>113</v>
      </c>
      <c r="C52" s="71"/>
      <c r="D52" s="71"/>
      <c r="E52" s="71"/>
      <c r="F52" s="71"/>
      <c r="G52" s="71"/>
      <c r="H52" s="71"/>
      <c r="I52" s="71"/>
      <c r="J52" s="71"/>
      <c r="K52" s="82"/>
    </row>
    <row r="53" spans="2:11" ht="12.75">
      <c r="B53" s="83"/>
      <c r="C53" s="84"/>
      <c r="D53" s="85" t="s">
        <v>134</v>
      </c>
      <c r="E53" s="86" t="s">
        <v>130</v>
      </c>
      <c r="F53" s="121" t="s">
        <v>129</v>
      </c>
      <c r="G53" s="122"/>
      <c r="H53" s="85" t="s">
        <v>138</v>
      </c>
      <c r="I53" s="121" t="s">
        <v>139</v>
      </c>
      <c r="J53" s="122"/>
      <c r="K53" s="87"/>
    </row>
    <row r="54" spans="2:11" ht="12.75">
      <c r="B54" s="88"/>
      <c r="C54" s="89"/>
      <c r="D54" s="90">
        <v>1999</v>
      </c>
      <c r="E54" s="90">
        <v>1999</v>
      </c>
      <c r="F54" s="123">
        <v>1999</v>
      </c>
      <c r="G54" s="124"/>
      <c r="H54" s="90">
        <v>1999</v>
      </c>
      <c r="I54" s="123">
        <v>1999</v>
      </c>
      <c r="J54" s="124"/>
      <c r="K54" s="87"/>
    </row>
    <row r="55" spans="2:11" ht="12.75">
      <c r="B55" s="88"/>
      <c r="C55" s="89"/>
      <c r="D55" s="90" t="s">
        <v>135</v>
      </c>
      <c r="E55" s="90" t="s">
        <v>135</v>
      </c>
      <c r="F55" s="123" t="s">
        <v>135</v>
      </c>
      <c r="G55" s="124"/>
      <c r="H55" s="90" t="s">
        <v>135</v>
      </c>
      <c r="I55" s="123" t="s">
        <v>135</v>
      </c>
      <c r="J55" s="124"/>
      <c r="K55" s="87"/>
    </row>
    <row r="56" spans="2:11" ht="12.75">
      <c r="B56" s="88" t="s">
        <v>131</v>
      </c>
      <c r="C56" s="89"/>
      <c r="D56" s="91">
        <v>4269000</v>
      </c>
      <c r="E56" s="92">
        <v>0</v>
      </c>
      <c r="F56" s="125">
        <f>+D56</f>
        <v>4269000</v>
      </c>
      <c r="G56" s="126"/>
      <c r="H56" s="91">
        <f>+D56</f>
        <v>4269000</v>
      </c>
      <c r="I56" s="125">
        <v>0</v>
      </c>
      <c r="J56" s="126"/>
      <c r="K56" s="95"/>
    </row>
    <row r="57" spans="2:11" ht="12.75">
      <c r="B57" s="88" t="s">
        <v>114</v>
      </c>
      <c r="C57" s="89"/>
      <c r="D57" s="91">
        <v>17639002</v>
      </c>
      <c r="E57" s="92">
        <f>+D57</f>
        <v>17639002</v>
      </c>
      <c r="F57" s="125">
        <v>0</v>
      </c>
      <c r="G57" s="126"/>
      <c r="H57" s="91">
        <f>+D57</f>
        <v>17639002</v>
      </c>
      <c r="I57" s="125">
        <v>0</v>
      </c>
      <c r="J57" s="126"/>
      <c r="K57" s="96"/>
    </row>
    <row r="58" spans="2:11" ht="12.75">
      <c r="B58" s="88" t="s">
        <v>204</v>
      </c>
      <c r="C58" s="89"/>
      <c r="D58" s="91">
        <f>+H58+J58</f>
        <v>2485856</v>
      </c>
      <c r="E58" s="92">
        <v>0</v>
      </c>
      <c r="F58" s="113">
        <f>+D58</f>
        <v>2485856</v>
      </c>
      <c r="G58" s="114"/>
      <c r="H58" s="91">
        <v>1522806</v>
      </c>
      <c r="I58" s="93"/>
      <c r="J58" s="94">
        <v>963050</v>
      </c>
      <c r="K58" s="96"/>
    </row>
    <row r="59" spans="2:11" ht="12.75">
      <c r="B59" s="88" t="s">
        <v>132</v>
      </c>
      <c r="C59" s="97"/>
      <c r="D59" s="91">
        <v>6297000</v>
      </c>
      <c r="E59" s="92">
        <v>0</v>
      </c>
      <c r="F59" s="125">
        <f>+D59</f>
        <v>6297000</v>
      </c>
      <c r="G59" s="126"/>
      <c r="H59" s="91">
        <f>+D59</f>
        <v>6297000</v>
      </c>
      <c r="I59" s="125">
        <v>0</v>
      </c>
      <c r="J59" s="126"/>
      <c r="K59" s="98"/>
    </row>
    <row r="60" spans="2:11" ht="12.75">
      <c r="B60" s="88" t="s">
        <v>133</v>
      </c>
      <c r="C60" s="97"/>
      <c r="D60" s="91">
        <v>1380166</v>
      </c>
      <c r="E60" s="92">
        <f>+D60</f>
        <v>1380166</v>
      </c>
      <c r="F60" s="127">
        <v>0</v>
      </c>
      <c r="G60" s="128"/>
      <c r="H60" s="91">
        <v>422500</v>
      </c>
      <c r="I60" s="125">
        <f>+D60-H60</f>
        <v>957666</v>
      </c>
      <c r="J60" s="126"/>
      <c r="K60" s="98"/>
    </row>
    <row r="61" spans="2:11" ht="12.75">
      <c r="B61" s="99"/>
      <c r="C61" s="100"/>
      <c r="D61" s="101">
        <f>SUM(D56:D60)</f>
        <v>32071024</v>
      </c>
      <c r="E61" s="102">
        <f>SUM(E56:E60)</f>
        <v>19019168</v>
      </c>
      <c r="F61" s="119">
        <f>SUM(F56:G60)</f>
        <v>13051856</v>
      </c>
      <c r="G61" s="120"/>
      <c r="H61" s="101">
        <f>SUM(H56:H60)</f>
        <v>30150308</v>
      </c>
      <c r="I61" s="119">
        <f>SUM(I56:J60)</f>
        <v>1920716</v>
      </c>
      <c r="J61" s="120"/>
      <c r="K61" s="98"/>
    </row>
    <row r="62" spans="2:11" ht="12.75">
      <c r="B62" s="1" t="s">
        <v>211</v>
      </c>
      <c r="C62" s="103"/>
      <c r="D62" s="103"/>
      <c r="E62" s="95"/>
      <c r="F62" s="95"/>
      <c r="G62" s="95"/>
      <c r="H62" s="95"/>
      <c r="I62" s="95"/>
      <c r="J62" s="95"/>
      <c r="K62" s="98"/>
    </row>
    <row r="63" spans="2:11" ht="12.75">
      <c r="B63" s="1" t="s">
        <v>212</v>
      </c>
      <c r="C63" s="103"/>
      <c r="D63" s="103"/>
      <c r="E63" s="95"/>
      <c r="F63" s="95"/>
      <c r="G63" s="95"/>
      <c r="H63" s="95"/>
      <c r="I63" s="95"/>
      <c r="J63" s="95"/>
      <c r="K63" s="98"/>
    </row>
    <row r="64" spans="2:11" ht="12.75">
      <c r="B64" s="1"/>
      <c r="C64" s="103"/>
      <c r="D64" s="103"/>
      <c r="E64" s="95"/>
      <c r="F64" s="95"/>
      <c r="G64" s="95"/>
      <c r="H64" s="95"/>
      <c r="I64" s="95"/>
      <c r="J64" s="95"/>
      <c r="K64" s="98"/>
    </row>
    <row r="65" spans="1:11" ht="12.75">
      <c r="A65" s="74">
        <v>13</v>
      </c>
      <c r="B65" s="75" t="s">
        <v>123</v>
      </c>
      <c r="C65" s="77"/>
      <c r="D65" s="77"/>
      <c r="E65" s="77"/>
      <c r="F65" s="104"/>
      <c r="G65" s="132" t="s">
        <v>135</v>
      </c>
      <c r="H65" s="132"/>
      <c r="I65" s="131"/>
      <c r="J65" s="132"/>
      <c r="K65" s="1"/>
    </row>
    <row r="66" spans="1:10" ht="12.75">
      <c r="A66" s="78"/>
      <c r="B66" s="77" t="s">
        <v>124</v>
      </c>
      <c r="C66" s="77"/>
      <c r="D66" s="77"/>
      <c r="E66" s="77"/>
      <c r="F66" s="77"/>
      <c r="G66" s="79"/>
      <c r="H66" s="79"/>
      <c r="I66" s="77"/>
      <c r="J66" s="79"/>
    </row>
    <row r="67" spans="1:10" ht="12.75">
      <c r="A67" s="78"/>
      <c r="B67" s="77" t="s">
        <v>125</v>
      </c>
      <c r="C67" s="77"/>
      <c r="D67" s="77"/>
      <c r="E67" s="77"/>
      <c r="F67" s="77"/>
      <c r="G67" s="77"/>
      <c r="H67" s="77"/>
      <c r="I67" s="77"/>
      <c r="J67" s="79"/>
    </row>
    <row r="68" spans="1:10" ht="12.75">
      <c r="A68" s="78"/>
      <c r="B68" s="77" t="s">
        <v>126</v>
      </c>
      <c r="C68" s="77"/>
      <c r="D68" s="77"/>
      <c r="E68" s="77"/>
      <c r="F68" s="77"/>
      <c r="G68" s="136">
        <f>390298+26997033</f>
        <v>27387331</v>
      </c>
      <c r="H68" s="136"/>
      <c r="I68" s="77"/>
      <c r="J68" s="79"/>
    </row>
    <row r="69" spans="1:10" ht="12.75">
      <c r="A69" s="78"/>
      <c r="B69" s="77" t="s">
        <v>127</v>
      </c>
      <c r="C69" s="77"/>
      <c r="D69" s="77"/>
      <c r="E69" s="77"/>
      <c r="F69" s="77"/>
      <c r="G69" s="79"/>
      <c r="H69" s="79"/>
      <c r="I69" s="77"/>
      <c r="J69" s="79"/>
    </row>
    <row r="70" spans="1:10" ht="12.75">
      <c r="A70" s="78"/>
      <c r="B70" s="77" t="s">
        <v>128</v>
      </c>
      <c r="C70" s="77"/>
      <c r="D70" s="77"/>
      <c r="E70" s="77"/>
      <c r="F70" s="77"/>
      <c r="G70" s="79"/>
      <c r="H70" s="79"/>
      <c r="I70" s="77"/>
      <c r="J70" s="79"/>
    </row>
    <row r="71" spans="1:10" ht="12.75">
      <c r="A71" s="78"/>
      <c r="B71" s="77" t="s">
        <v>126</v>
      </c>
      <c r="C71" s="77"/>
      <c r="D71" s="77"/>
      <c r="E71" s="77"/>
      <c r="F71" s="77"/>
      <c r="G71" s="135">
        <v>250135</v>
      </c>
      <c r="H71" s="135"/>
      <c r="I71" s="77"/>
      <c r="J71" s="79"/>
    </row>
    <row r="72" spans="1:10" ht="13.5" thickBot="1">
      <c r="A72" s="78"/>
      <c r="B72" s="77"/>
      <c r="C72" s="77"/>
      <c r="D72" s="77"/>
      <c r="E72" s="77"/>
      <c r="F72" s="77"/>
      <c r="G72" s="133">
        <f>SUM(G67:H71)</f>
        <v>27637466</v>
      </c>
      <c r="H72" s="134"/>
      <c r="I72" s="77"/>
      <c r="J72" s="79"/>
    </row>
    <row r="73" spans="2:9" ht="8.25" customHeight="1" thickTop="1">
      <c r="B73" s="1"/>
      <c r="C73" s="1"/>
      <c r="D73" s="1"/>
      <c r="E73" s="1"/>
      <c r="F73" s="1"/>
      <c r="G73" s="1"/>
      <c r="H73" s="1"/>
      <c r="I73" s="1"/>
    </row>
    <row r="74" spans="1:9" s="72" customFormat="1" ht="12.75">
      <c r="A74" s="70">
        <v>14</v>
      </c>
      <c r="B74" s="71" t="s">
        <v>115</v>
      </c>
      <c r="C74" s="71"/>
      <c r="D74" s="71"/>
      <c r="E74" s="71"/>
      <c r="F74" s="71"/>
      <c r="G74" s="1"/>
      <c r="H74" s="1"/>
      <c r="I74" s="71"/>
    </row>
    <row r="75" spans="2:11" ht="12.75">
      <c r="B75" s="1" t="s">
        <v>104</v>
      </c>
      <c r="C75" s="1"/>
      <c r="D75" s="1"/>
      <c r="E75" s="1"/>
      <c r="F75" s="1"/>
      <c r="G75" s="71"/>
      <c r="H75" s="71"/>
      <c r="I75" s="1"/>
      <c r="J75" s="1"/>
      <c r="K75" s="1"/>
    </row>
    <row r="76" spans="2:11" ht="6.75" customHeight="1">
      <c r="B76" s="1"/>
      <c r="C76" s="1"/>
      <c r="D76" s="1"/>
      <c r="E76" s="1"/>
      <c r="F76" s="1"/>
      <c r="G76" s="71"/>
      <c r="H76" s="71"/>
      <c r="I76" s="1"/>
      <c r="J76" s="1"/>
      <c r="K76" s="1"/>
    </row>
    <row r="77" spans="1:11" s="72" customFormat="1" ht="12.75">
      <c r="A77" s="70">
        <v>15</v>
      </c>
      <c r="B77" s="71" t="s">
        <v>156</v>
      </c>
      <c r="C77" s="71"/>
      <c r="D77" s="71"/>
      <c r="E77" s="71"/>
      <c r="F77" s="71"/>
      <c r="G77" s="1"/>
      <c r="H77" s="1"/>
      <c r="I77" s="71"/>
      <c r="J77" s="71"/>
      <c r="K77" s="71"/>
    </row>
    <row r="78" spans="2:11" ht="12.75">
      <c r="B78" s="1" t="s">
        <v>142</v>
      </c>
      <c r="C78" s="1"/>
      <c r="D78" s="1"/>
      <c r="E78" s="1"/>
      <c r="F78" s="1"/>
      <c r="G78" s="71"/>
      <c r="H78" s="71"/>
      <c r="I78" s="1"/>
      <c r="J78" s="1"/>
      <c r="K78" s="1"/>
    </row>
    <row r="79" spans="2:11" ht="12.75">
      <c r="B79" s="1" t="s">
        <v>183</v>
      </c>
      <c r="C79" s="1"/>
      <c r="D79" s="1"/>
      <c r="E79" s="1"/>
      <c r="F79" s="1"/>
      <c r="G79" s="71"/>
      <c r="H79" s="71"/>
      <c r="I79" s="1"/>
      <c r="J79" s="1"/>
      <c r="K79" s="1"/>
    </row>
    <row r="80" spans="2:11" ht="12.75">
      <c r="B80" s="1" t="s">
        <v>184</v>
      </c>
      <c r="C80" s="1"/>
      <c r="D80" s="1"/>
      <c r="E80" s="1"/>
      <c r="F80" s="1"/>
      <c r="G80" s="71"/>
      <c r="H80" s="71"/>
      <c r="I80" s="1"/>
      <c r="J80" s="1"/>
      <c r="K80" s="1"/>
    </row>
    <row r="81" spans="2:11" ht="12.75">
      <c r="B81" s="1" t="s">
        <v>157</v>
      </c>
      <c r="C81" s="1"/>
      <c r="D81" s="1"/>
      <c r="E81" s="1"/>
      <c r="F81" s="1"/>
      <c r="G81" s="71"/>
      <c r="H81" s="71"/>
      <c r="I81" s="1"/>
      <c r="J81" s="1"/>
      <c r="K81" s="1"/>
    </row>
    <row r="82" spans="2:11" ht="12.75">
      <c r="B82" s="1" t="s">
        <v>158</v>
      </c>
      <c r="C82" s="1"/>
      <c r="D82" s="1"/>
      <c r="E82" s="1"/>
      <c r="F82" s="1"/>
      <c r="G82" s="71"/>
      <c r="H82" s="71"/>
      <c r="I82" s="1"/>
      <c r="J82" s="1"/>
      <c r="K82" s="1"/>
    </row>
    <row r="83" spans="2:11" ht="8.25" customHeight="1">
      <c r="B83" s="1"/>
      <c r="C83" s="1"/>
      <c r="D83" s="1"/>
      <c r="E83" s="1"/>
      <c r="F83" s="1"/>
      <c r="G83" s="71"/>
      <c r="H83" s="71"/>
      <c r="I83" s="1"/>
      <c r="J83" s="1"/>
      <c r="K83" s="1"/>
    </row>
    <row r="84" spans="1:11" s="72" customFormat="1" ht="12.75">
      <c r="A84" s="70">
        <v>16</v>
      </c>
      <c r="B84" s="72" t="s">
        <v>116</v>
      </c>
      <c r="C84" s="71"/>
      <c r="D84" s="71"/>
      <c r="E84" s="71"/>
      <c r="F84" s="71"/>
      <c r="G84" s="1"/>
      <c r="H84" s="1"/>
      <c r="I84" s="71"/>
      <c r="J84" s="71"/>
      <c r="K84" s="71"/>
    </row>
    <row r="85" spans="2:10" ht="12.75">
      <c r="B85" s="105">
        <v>36465</v>
      </c>
      <c r="C85" s="1"/>
      <c r="D85" s="1"/>
      <c r="F85" s="70" t="s">
        <v>117</v>
      </c>
      <c r="G85" s="116" t="s">
        <v>118</v>
      </c>
      <c r="H85" s="116"/>
      <c r="I85" s="116" t="s">
        <v>121</v>
      </c>
      <c r="J85" s="116"/>
    </row>
    <row r="86" spans="3:10" ht="12.75">
      <c r="C86" s="1"/>
      <c r="D86" s="1"/>
      <c r="F86" s="71"/>
      <c r="G86" s="116" t="s">
        <v>119</v>
      </c>
      <c r="H86" s="116"/>
      <c r="I86" s="116" t="s">
        <v>122</v>
      </c>
      <c r="J86" s="116"/>
    </row>
    <row r="87" spans="3:10" ht="12.75">
      <c r="C87" s="1"/>
      <c r="D87" s="1"/>
      <c r="F87" s="71"/>
      <c r="G87" s="118" t="s">
        <v>120</v>
      </c>
      <c r="H87" s="118"/>
      <c r="I87" s="70"/>
      <c r="J87" s="70"/>
    </row>
    <row r="88" spans="3:10" ht="12.75">
      <c r="C88" s="1"/>
      <c r="D88" s="1"/>
      <c r="F88" s="106" t="s">
        <v>135</v>
      </c>
      <c r="G88" s="107"/>
      <c r="H88" s="108" t="s">
        <v>150</v>
      </c>
      <c r="I88" s="109"/>
      <c r="J88" s="106" t="s">
        <v>135</v>
      </c>
    </row>
    <row r="89" spans="2:10" ht="12.75">
      <c r="B89" s="69" t="s">
        <v>85</v>
      </c>
      <c r="C89" s="1"/>
      <c r="D89" s="1"/>
      <c r="E89" s="1"/>
      <c r="F89" s="110" t="s">
        <v>170</v>
      </c>
      <c r="G89" s="115">
        <v>-302996</v>
      </c>
      <c r="H89" s="115"/>
      <c r="I89" s="117">
        <v>4524721</v>
      </c>
      <c r="J89" s="117"/>
    </row>
    <row r="90" spans="2:10" ht="12.75">
      <c r="B90" s="69" t="s">
        <v>145</v>
      </c>
      <c r="C90" s="1"/>
      <c r="D90" s="1"/>
      <c r="E90" s="1"/>
      <c r="F90" s="110">
        <v>352419</v>
      </c>
      <c r="G90" s="115">
        <v>41944</v>
      </c>
      <c r="H90" s="115"/>
      <c r="I90" s="117">
        <v>18338700</v>
      </c>
      <c r="J90" s="117"/>
    </row>
    <row r="91" spans="2:10" ht="12.75">
      <c r="B91" s="69" t="s">
        <v>144</v>
      </c>
      <c r="C91" s="1"/>
      <c r="D91" s="1"/>
      <c r="E91" s="1"/>
      <c r="F91" s="110">
        <v>7798791</v>
      </c>
      <c r="G91" s="115">
        <v>981901</v>
      </c>
      <c r="H91" s="115"/>
      <c r="I91" s="117">
        <v>108234194</v>
      </c>
      <c r="J91" s="117"/>
    </row>
    <row r="92" spans="2:10" ht="12.75">
      <c r="B92" s="69" t="s">
        <v>86</v>
      </c>
      <c r="C92" s="1"/>
      <c r="D92" s="1"/>
      <c r="E92" s="1"/>
      <c r="F92" s="110" t="s">
        <v>170</v>
      </c>
      <c r="G92" s="115">
        <v>-320859</v>
      </c>
      <c r="H92" s="115"/>
      <c r="I92" s="117">
        <v>6700688</v>
      </c>
      <c r="J92" s="117"/>
    </row>
    <row r="93" spans="2:10" ht="12.75">
      <c r="B93" s="69" t="s">
        <v>84</v>
      </c>
      <c r="C93" s="1"/>
      <c r="D93" s="1"/>
      <c r="E93" s="1"/>
      <c r="F93" s="110" t="s">
        <v>170</v>
      </c>
      <c r="G93" s="115">
        <v>-50260</v>
      </c>
      <c r="H93" s="115"/>
      <c r="I93" s="117">
        <v>13299850</v>
      </c>
      <c r="J93" s="117"/>
    </row>
    <row r="94" spans="2:10" ht="12.75">
      <c r="B94" s="69" t="s">
        <v>146</v>
      </c>
      <c r="C94" s="1"/>
      <c r="D94" s="1"/>
      <c r="E94" s="1"/>
      <c r="F94" s="110" t="s">
        <v>170</v>
      </c>
      <c r="G94" s="115">
        <v>2983</v>
      </c>
      <c r="H94" s="115"/>
      <c r="I94" s="117">
        <v>179658</v>
      </c>
      <c r="J94" s="117"/>
    </row>
    <row r="95" spans="3:10" ht="13.5" thickBot="1">
      <c r="C95" s="1"/>
      <c r="D95" s="1"/>
      <c r="E95" s="1"/>
      <c r="F95" s="111">
        <f>SUM(F89:F94)</f>
        <v>8151210</v>
      </c>
      <c r="G95" s="130">
        <f>SUM(G89:H94)</f>
        <v>352713</v>
      </c>
      <c r="H95" s="130"/>
      <c r="I95" s="129">
        <f>SUM(I89:J94)</f>
        <v>151277811</v>
      </c>
      <c r="J95" s="129"/>
    </row>
    <row r="96" spans="2:11" ht="13.5" thickTop="1">
      <c r="B96" s="112" t="s">
        <v>136</v>
      </c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69" t="s">
        <v>151</v>
      </c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69" t="s">
        <v>152</v>
      </c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69" t="s">
        <v>153</v>
      </c>
      <c r="C99" s="1"/>
      <c r="D99" s="1"/>
      <c r="E99" s="1"/>
      <c r="F99" s="1"/>
      <c r="G99" s="1"/>
      <c r="H99" s="1"/>
      <c r="I99" s="1"/>
      <c r="J99" s="1"/>
      <c r="K99" s="1"/>
    </row>
    <row r="100" spans="3:11" ht="6" customHeight="1"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72" customFormat="1" ht="12.75">
      <c r="A101" s="70">
        <v>17</v>
      </c>
      <c r="B101" s="72" t="s">
        <v>185</v>
      </c>
      <c r="C101" s="71"/>
      <c r="D101" s="71"/>
      <c r="E101" s="71"/>
      <c r="F101" s="71"/>
      <c r="G101" s="1"/>
      <c r="H101" s="1"/>
      <c r="I101" s="71"/>
      <c r="J101" s="71"/>
      <c r="K101" s="71"/>
    </row>
    <row r="102" spans="2:11" ht="12.75">
      <c r="B102" s="69" t="s">
        <v>172</v>
      </c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6.75" customHeight="1"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6.5" customHeight="1">
      <c r="A105" s="70">
        <v>18</v>
      </c>
      <c r="B105" s="72" t="s">
        <v>143</v>
      </c>
      <c r="C105" s="71"/>
      <c r="D105" s="1"/>
      <c r="E105" s="1"/>
      <c r="F105" s="1"/>
      <c r="G105" s="1"/>
      <c r="H105" s="1"/>
      <c r="I105" s="1"/>
      <c r="J105" s="1"/>
      <c r="K105" s="1"/>
    </row>
    <row r="106" spans="1:11" ht="13.5" customHeight="1">
      <c r="A106" s="70"/>
      <c r="B106" s="69" t="s">
        <v>186</v>
      </c>
      <c r="C106" s="71"/>
      <c r="D106" s="1"/>
      <c r="E106" s="1"/>
      <c r="F106" s="1"/>
      <c r="G106" s="1"/>
      <c r="H106" s="1"/>
      <c r="I106" s="1"/>
      <c r="J106" s="1"/>
      <c r="K106" s="1"/>
    </row>
    <row r="107" spans="2:11" ht="13.5" customHeight="1">
      <c r="B107" s="69" t="s">
        <v>208</v>
      </c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3.5" customHeight="1">
      <c r="B108" s="69" t="s">
        <v>194</v>
      </c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3.5" customHeight="1">
      <c r="B109" s="69" t="s">
        <v>187</v>
      </c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3.5" customHeight="1">
      <c r="B110" s="69" t="s">
        <v>197</v>
      </c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3.5" customHeight="1">
      <c r="B111" s="69" t="s">
        <v>195</v>
      </c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1.25" customHeight="1">
      <c r="C112" s="1"/>
      <c r="D112" s="1"/>
      <c r="E112" s="1"/>
      <c r="F112" s="1"/>
      <c r="G112" s="1"/>
      <c r="H112" s="1"/>
      <c r="I112" s="1"/>
      <c r="J112" s="1"/>
      <c r="K112" s="1"/>
    </row>
    <row r="113" spans="1:2" ht="12.75">
      <c r="A113" s="70">
        <v>19</v>
      </c>
      <c r="B113" s="71" t="s">
        <v>140</v>
      </c>
    </row>
    <row r="114" ht="12.75">
      <c r="B114" s="1" t="s">
        <v>190</v>
      </c>
    </row>
    <row r="115" ht="12.75">
      <c r="B115" s="1" t="s">
        <v>188</v>
      </c>
    </row>
    <row r="116" ht="12.75">
      <c r="B116" s="1" t="s">
        <v>173</v>
      </c>
    </row>
    <row r="117" ht="12.75">
      <c r="B117" s="1" t="s">
        <v>198</v>
      </c>
    </row>
    <row r="118" ht="15" customHeight="1">
      <c r="B118" s="1" t="s">
        <v>196</v>
      </c>
    </row>
    <row r="119" ht="15" customHeight="1">
      <c r="B119" s="1"/>
    </row>
    <row r="120" spans="1:11" ht="12.75">
      <c r="A120" s="71">
        <v>20</v>
      </c>
      <c r="B120" s="71" t="s">
        <v>147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" customHeight="1">
      <c r="A121" s="1"/>
      <c r="B121" s="1" t="s">
        <v>104</v>
      </c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 customHeight="1">
      <c r="A123" s="70">
        <v>20</v>
      </c>
      <c r="B123" s="71" t="s">
        <v>159</v>
      </c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3.5" customHeight="1">
      <c r="B124" s="1" t="s">
        <v>104</v>
      </c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3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70">
        <v>21</v>
      </c>
      <c r="B126" s="71" t="s">
        <v>200</v>
      </c>
      <c r="C126" s="1"/>
      <c r="D126" s="1"/>
      <c r="E126" s="1"/>
      <c r="F126" s="1"/>
      <c r="G126" s="1"/>
      <c r="H126" s="1"/>
      <c r="I126" s="1"/>
      <c r="J126" s="1"/>
      <c r="K126" s="1"/>
    </row>
    <row r="127" ht="12.75">
      <c r="B127" s="69" t="s">
        <v>213</v>
      </c>
    </row>
  </sheetData>
  <mergeCells count="41">
    <mergeCell ref="I59:J59"/>
    <mergeCell ref="I60:J60"/>
    <mergeCell ref="I53:J53"/>
    <mergeCell ref="I54:J54"/>
    <mergeCell ref="I55:J55"/>
    <mergeCell ref="I56:J56"/>
    <mergeCell ref="I65:J65"/>
    <mergeCell ref="G72:H72"/>
    <mergeCell ref="G71:H71"/>
    <mergeCell ref="G65:H65"/>
    <mergeCell ref="G68:H68"/>
    <mergeCell ref="I95:J95"/>
    <mergeCell ref="G91:H91"/>
    <mergeCell ref="G92:H92"/>
    <mergeCell ref="G93:H93"/>
    <mergeCell ref="I93:J93"/>
    <mergeCell ref="I94:J94"/>
    <mergeCell ref="G95:H95"/>
    <mergeCell ref="I91:J91"/>
    <mergeCell ref="I92:J92"/>
    <mergeCell ref="G94:H94"/>
    <mergeCell ref="I61:J61"/>
    <mergeCell ref="F53:G53"/>
    <mergeCell ref="F54:G54"/>
    <mergeCell ref="F55:G55"/>
    <mergeCell ref="F56:G56"/>
    <mergeCell ref="F57:G57"/>
    <mergeCell ref="F59:G59"/>
    <mergeCell ref="F60:G60"/>
    <mergeCell ref="F61:G61"/>
    <mergeCell ref="I57:J57"/>
    <mergeCell ref="F58:G58"/>
    <mergeCell ref="G90:H90"/>
    <mergeCell ref="I85:J85"/>
    <mergeCell ref="I86:J86"/>
    <mergeCell ref="G85:H85"/>
    <mergeCell ref="I89:J89"/>
    <mergeCell ref="I90:J90"/>
    <mergeCell ref="G86:H86"/>
    <mergeCell ref="G87:H87"/>
    <mergeCell ref="G89:H89"/>
  </mergeCells>
  <printOptions/>
  <pageMargins left="0.57" right="0.26" top="0.79" bottom="0.46" header="0.36" footer="0.23"/>
  <pageSetup orientation="portrait" paperSize="9" scale="90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PLB Engineering Berhad</cp:lastModifiedBy>
  <cp:lastPrinted>2000-02-23T11:43:58Z</cp:lastPrinted>
  <dcterms:created xsi:type="dcterms:W3CDTF">1999-10-14T02:08:55Z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