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15" windowHeight="3690" activeTab="0"/>
  </bookViews>
  <sheets>
    <sheet name="AASIA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'AASIA'!$A$253:$J$308</definedName>
  </definedNames>
  <calcPr fullCalcOnLoad="1"/>
</workbook>
</file>

<file path=xl/sharedStrings.xml><?xml version="1.0" encoding="utf-8"?>
<sst xmlns="http://schemas.openxmlformats.org/spreadsheetml/2006/main" count="253" uniqueCount="213">
  <si>
    <t xml:space="preserve">    Individual Quarter</t>
  </si>
  <si>
    <t xml:space="preserve">   Cumulative Quarter</t>
  </si>
  <si>
    <t>Current</t>
  </si>
  <si>
    <t xml:space="preserve">Preceding </t>
  </si>
  <si>
    <t>Preceding</t>
  </si>
  <si>
    <t>Year</t>
  </si>
  <si>
    <t>Todate</t>
  </si>
  <si>
    <t>RM'000</t>
  </si>
  <si>
    <t xml:space="preserve">   (b)</t>
  </si>
  <si>
    <t xml:space="preserve">   (c)</t>
  </si>
  <si>
    <t>2.(a)</t>
  </si>
  <si>
    <t xml:space="preserve">   (d)</t>
  </si>
  <si>
    <t xml:space="preserve">   (g)</t>
  </si>
  <si>
    <t>and extraordinary items</t>
  </si>
  <si>
    <t>Taxation</t>
  </si>
  <si>
    <t xml:space="preserve">    (i)</t>
  </si>
  <si>
    <t>(ii) Less minority interests</t>
  </si>
  <si>
    <t>(i) Extraordinary items</t>
  </si>
  <si>
    <t>PRECEDING</t>
  </si>
  <si>
    <t>CURRENT</t>
  </si>
  <si>
    <t>YEAR END</t>
  </si>
  <si>
    <t>Current Assets</t>
  </si>
  <si>
    <t>Current Liabilities</t>
  </si>
  <si>
    <t>Provision for Taxation</t>
  </si>
  <si>
    <t xml:space="preserve">Net Current Assets/(Liabilities) </t>
  </si>
  <si>
    <t>Shareholders' Funds</t>
  </si>
  <si>
    <t>Share Capital</t>
  </si>
  <si>
    <t>Reserves</t>
  </si>
  <si>
    <t>Share Premium</t>
  </si>
  <si>
    <t>Minority Interests</t>
  </si>
  <si>
    <t xml:space="preserve">The same accounting policies and methods of computation are followed in the quarterly financial </t>
  </si>
  <si>
    <t>(a)</t>
  </si>
  <si>
    <t>(b)</t>
  </si>
  <si>
    <t>(c)</t>
  </si>
  <si>
    <t>Particulars of purchase or disposal of quoted securities:-</t>
  </si>
  <si>
    <t>Group borrowings and debt securities as at end of the reporting period:-</t>
  </si>
  <si>
    <t>denomination of borrowings in foreign currency:- NIL</t>
  </si>
  <si>
    <t xml:space="preserve">Segment information by industry </t>
  </si>
  <si>
    <t>Total</t>
  </si>
  <si>
    <t>Before</t>
  </si>
  <si>
    <t>Assets</t>
  </si>
  <si>
    <t>Employed</t>
  </si>
  <si>
    <t>Construction</t>
  </si>
  <si>
    <t>Explanatory notes (only applicable to final quarter)</t>
  </si>
  <si>
    <t xml:space="preserve">Dividend:- </t>
  </si>
  <si>
    <t>Prospects:-</t>
  </si>
  <si>
    <t>shortfall in profit guarantee:- N/A</t>
  </si>
  <si>
    <t>Revenue</t>
  </si>
  <si>
    <t>Finance cost</t>
  </si>
  <si>
    <t>Share of profits/(losses) of associated companies</t>
  </si>
  <si>
    <t>Profit/(loss) before income tax, minority interests</t>
  </si>
  <si>
    <t>Income tax</t>
  </si>
  <si>
    <t xml:space="preserve">    minority interest</t>
  </si>
  <si>
    <t>(i) Profit/(loss) after income tax before deducting</t>
  </si>
  <si>
    <t>Pre-acquisition profit/(loss)</t>
  </si>
  <si>
    <t>Property, plant and equipment</t>
  </si>
  <si>
    <t>Investment property</t>
  </si>
  <si>
    <t>Inventories</t>
  </si>
  <si>
    <t>Trade receivables</t>
  </si>
  <si>
    <t>Other receivables</t>
  </si>
  <si>
    <t>Amount due from an associated company</t>
  </si>
  <si>
    <t>Cash and bank balances</t>
  </si>
  <si>
    <t>Trade payables</t>
  </si>
  <si>
    <t>Other payables</t>
  </si>
  <si>
    <t>Short term borrowings</t>
  </si>
  <si>
    <t>Long Term Liabilities</t>
  </si>
  <si>
    <t>Long term loan</t>
  </si>
  <si>
    <t>Deferred taxation</t>
  </si>
  <si>
    <t>statements as compared with the most recent annual audited accounts.</t>
  </si>
  <si>
    <t xml:space="preserve">(a) </t>
  </si>
  <si>
    <t xml:space="preserve">Corporate guarantees (unsecured) given to banks for credit facilities granted to subsidiary </t>
  </si>
  <si>
    <t>Details of seasonality or cyclicality of operations:- NIL.</t>
  </si>
  <si>
    <t>Details of financial instruments with off balance sheet risk:- NIL</t>
  </si>
  <si>
    <t>Bottling and distribution of mineral water</t>
  </si>
  <si>
    <t>The variance between the effective and statutory tax rate for the current quarter and financial year</t>
  </si>
  <si>
    <t>Net Tangible Assets per share (RM)</t>
  </si>
  <si>
    <t>Amount due from customers</t>
  </si>
  <si>
    <t>Fixed Deposits</t>
  </si>
  <si>
    <t>(I) at cost:- RM194,761</t>
  </si>
  <si>
    <t>(ii) at carrying value/book value:- RM116,636</t>
  </si>
  <si>
    <t>SELECTED EXPLANATORY NOTES</t>
  </si>
  <si>
    <t>CASH FLOWS FROM OPERATING ACTIVITIES</t>
  </si>
  <si>
    <t>Adjustments for:-</t>
  </si>
  <si>
    <t>Interest expense</t>
  </si>
  <si>
    <t>Share of loss in associated company</t>
  </si>
  <si>
    <t xml:space="preserve">Changes in working capital:- </t>
  </si>
  <si>
    <t>Receivables</t>
  </si>
  <si>
    <t>Payables</t>
  </si>
  <si>
    <t xml:space="preserve">Interest paid </t>
  </si>
  <si>
    <t>CASH FLOWS FROM INVESTING ACTIVITIES</t>
  </si>
  <si>
    <t>CASH FLOWS FROM FINANCING ACTIVITIES</t>
  </si>
  <si>
    <t>NET CHANGE IN CASH AND CASH EQUIVALENTS</t>
  </si>
  <si>
    <t>Share</t>
  </si>
  <si>
    <t>Capital</t>
  </si>
  <si>
    <t xml:space="preserve">Share </t>
  </si>
  <si>
    <t>Premium</t>
  </si>
  <si>
    <t xml:space="preserve">                                     </t>
  </si>
  <si>
    <t>In respect of earnings per share:-</t>
  </si>
  <si>
    <t xml:space="preserve">(b) </t>
  </si>
  <si>
    <t xml:space="preserve">the weighted average number of ordinary shares used as the denominator in calculating basic and </t>
  </si>
  <si>
    <t>Hire purchase creditors</t>
  </si>
  <si>
    <t>Retained Profit/(Loss)</t>
  </si>
  <si>
    <t>Payment of hire purchase creditors</t>
  </si>
  <si>
    <t>Net cash generated from investing activities</t>
  </si>
  <si>
    <t>Operating loss before working capital changes</t>
  </si>
  <si>
    <t>Loss before taxation</t>
  </si>
  <si>
    <t>Net cash used in operating activities</t>
  </si>
  <si>
    <t>Cash used in operations</t>
  </si>
  <si>
    <t>Net cash used in financing activities</t>
  </si>
  <si>
    <t>Cash and cash equivalents at end of period comprise of the following items:-</t>
  </si>
  <si>
    <t>TOTAL</t>
  </si>
  <si>
    <t xml:space="preserve">Loss for the period </t>
  </si>
  <si>
    <t>companies:- RM 21million.</t>
  </si>
  <si>
    <t xml:space="preserve">the amount used as the numerator in calculating basic and diluted earnings per share is the net  </t>
  </si>
  <si>
    <t>profit / (loss) from ordinary activities attributable to members of the company.</t>
  </si>
  <si>
    <t>diluted earnings per share is 119,997,000 ordinary shares.</t>
  </si>
  <si>
    <t>unusual because of their nature,size or incidence: NIL.</t>
  </si>
  <si>
    <t>The nature and amount of items affecting assets, liabilities, equity, net income or cash flows that are</t>
  </si>
  <si>
    <t>The nature and amount of changes in estimates of amounts reported in prior interim periods of the</t>
  </si>
  <si>
    <t xml:space="preserve">current financial year or changes in estimates of amounts reported in prior financial years, if those </t>
  </si>
  <si>
    <t>changes have a material effect in the current interim period:- NIL.</t>
  </si>
  <si>
    <t>previous annual financial statements.</t>
  </si>
  <si>
    <t xml:space="preserve">Details of material events subsequent to the end of the interim period  that have not been reflected in the </t>
  </si>
  <si>
    <t>financial statements for the interim period:- NIL.</t>
  </si>
  <si>
    <t xml:space="preserve">There is no material effect of changes in the composition of the company during the interim period, </t>
  </si>
  <si>
    <t xml:space="preserve">including business combinations, acquisition or disposal of subsidiaries and long term investments </t>
  </si>
  <si>
    <t>restructurings and discontinuing operations.</t>
  </si>
  <si>
    <t xml:space="preserve">Details of changes in contingent liabilities or assets since the last annual balance sheet date:- </t>
  </si>
  <si>
    <t>todate:- NIL.</t>
  </si>
  <si>
    <t xml:space="preserve">The amount of profits on sale of unquoted investments or properties for the current financial year </t>
  </si>
  <si>
    <t xml:space="preserve">total purchase consideration and sale proceeds of quoted securities for the current quarter </t>
  </si>
  <si>
    <t>and financial year todate and profit / loss arising therefrom:- NIL.</t>
  </si>
  <si>
    <t>investments in quoted securities as at end of the reporting period:-</t>
  </si>
  <si>
    <t xml:space="preserve">Status of corporate proposals announced but not completed:- NIL. </t>
  </si>
  <si>
    <t>Status of utilization of proceeds raised from the corporate proposals:- N/A</t>
  </si>
  <si>
    <t>Details of changes in pending material litigation since the last annual balance sheet date:- NIL</t>
  </si>
  <si>
    <t xml:space="preserve">Review of Group's performance, setting out the material factors affecting the earnings and/or </t>
  </si>
  <si>
    <t>interest:- N/A.</t>
  </si>
  <si>
    <t xml:space="preserve">shortfall of actual profit after tax and minority interest from forecast profit after tax and minority </t>
  </si>
  <si>
    <t>31/12/2002</t>
  </si>
  <si>
    <t xml:space="preserve">UNAUDITED QUARTERLY REPORT ISSUED IN COMPLIANCE WITH MASB 26 AND APPENDIX 9B </t>
  </si>
  <si>
    <t>CONDENSED CONSOLIDATED BALANCE SHEET</t>
  </si>
  <si>
    <t>CONDENSED CONSOLIDATED STATEMENT OF CHANGES IN EQUITY</t>
  </si>
  <si>
    <t xml:space="preserve">    (e)</t>
  </si>
  <si>
    <t xml:space="preserve">   (f)</t>
  </si>
  <si>
    <t xml:space="preserve">    (h)</t>
  </si>
  <si>
    <t xml:space="preserve">   (j)</t>
  </si>
  <si>
    <t xml:space="preserve">    (k)</t>
  </si>
  <si>
    <t xml:space="preserve">  (l)</t>
  </si>
  <si>
    <t xml:space="preserve">Depreciation </t>
  </si>
  <si>
    <t>income tax, minority interests and extraordinary</t>
  </si>
  <si>
    <t>items</t>
  </si>
  <si>
    <t xml:space="preserve">Profit/(loss) before finance cost, depreciation, </t>
  </si>
  <si>
    <t>Net profit/(loss) from ordinary activities attributable</t>
  </si>
  <si>
    <t>to shareholders of the company</t>
  </si>
  <si>
    <t xml:space="preserve">Net profit/(loss) attributable to shareholders of the </t>
  </si>
  <si>
    <t>company</t>
  </si>
  <si>
    <t>(iii) Extraordinary items attributable to shareholders</t>
  </si>
  <si>
    <t xml:space="preserve">     of the company</t>
  </si>
  <si>
    <t xml:space="preserve">(i) Basic (based on ordinary shares) (sen) </t>
  </si>
  <si>
    <t>(ii) Fully diluted ( based on ordinary shares) (sen)</t>
  </si>
  <si>
    <t>WITH THE MOST RECENT AUDITED ANNUAL FINANCIAL REPORT.</t>
  </si>
  <si>
    <t xml:space="preserve">MASB 26 STATES THAT THIS UNAUDITED QUARTERLY REPORT MUST BE READ IN CONJUNCTION </t>
  </si>
  <si>
    <t xml:space="preserve">OF THE KLSE LISTING REQUIREMENTS. </t>
  </si>
  <si>
    <t xml:space="preserve">deducting preference dividend, if any </t>
  </si>
  <si>
    <t xml:space="preserve">Earnings per share based on 2(l) above after </t>
  </si>
  <si>
    <t>Depreciation of fixed assets</t>
  </si>
  <si>
    <t>The auditors' report on the company's preceding annual financial statements was not qualified.</t>
  </si>
  <si>
    <t xml:space="preserve">The valuation of property, plant and equipment have been brought forward without amendment from the </t>
  </si>
  <si>
    <t>Investment in associated company</t>
  </si>
  <si>
    <t>Short term investments</t>
  </si>
  <si>
    <t>CASH AND CASH EQUIVALENTS AT 1ST JANUARY 2003</t>
  </si>
  <si>
    <t>Drawdown of long term loan</t>
  </si>
  <si>
    <t>At 1st January 2003</t>
  </si>
  <si>
    <t>Accumulated</t>
  </si>
  <si>
    <t>Loss</t>
  </si>
  <si>
    <t>NIL</t>
  </si>
  <si>
    <t>Details of issuances, cancellations, repurchases, resale and repayments of debt and equity securities:-</t>
  </si>
  <si>
    <t>total proposed gross dividend for the current financial year 2003:- NIL</t>
  </si>
  <si>
    <t>Oil palm plantation</t>
  </si>
  <si>
    <t>todate:- N/A</t>
  </si>
  <si>
    <t>(iii) at market value:- RM156,707</t>
  </si>
  <si>
    <t>unsecured borrowings:- NIL</t>
  </si>
  <si>
    <t>recurring absorption of subcontractors' cost overruns in a few construction projects.</t>
  </si>
  <si>
    <t xml:space="preserve">a first and final gross dividend of 1.5 sen per share for previous financial year 2002 has been paid </t>
  </si>
  <si>
    <t>on 28th July 2003.</t>
  </si>
  <si>
    <t>Profit/(Loss)</t>
  </si>
  <si>
    <t xml:space="preserve">The Group is actively seeking new business opportunities to replenish its construction order book. </t>
  </si>
  <si>
    <t xml:space="preserve">landscaping and other related works for retention pond in Tanjong Malim by Proton City Development </t>
  </si>
  <si>
    <t>Corporation Sdn Bhd.</t>
  </si>
  <si>
    <t xml:space="preserve">A subsidiary company, Tasja Sdn Bhd has been recently awarded a contract worth RM 9.2 million for </t>
  </si>
  <si>
    <t>3rd Quarter</t>
  </si>
  <si>
    <t>30/9/2003</t>
  </si>
  <si>
    <t>30/9/2002</t>
  </si>
  <si>
    <t>CONDENSED CONSOLIDATED CASH FLOW STATEMENT FOR THE PERIOD ENDED 30TH SEPT 2003</t>
  </si>
  <si>
    <t>CASH AND CASH EQUIVALENTS AT 30TH SEPT 2003</t>
  </si>
  <si>
    <t>At 30th Sept 2003</t>
  </si>
  <si>
    <t>CONDENSED CONSOLIDATED INCOME STATEMENT FOR THE 3RD QUARTER ENDED 30TH SEPT 2003</t>
  </si>
  <si>
    <t>Proceeds from disposal of fixed assets</t>
  </si>
  <si>
    <t>Gain on disposal of fixed assets</t>
  </si>
  <si>
    <t>secured borrowings:- RM 4,178,000</t>
  </si>
  <si>
    <t>short term borrowings:- RM 2,078,000</t>
  </si>
  <si>
    <t>long term borrowings:- RM 2,100,000</t>
  </si>
  <si>
    <t xml:space="preserve">Review of any material change in the Group's loss before taxation for the 3rd quarter as </t>
  </si>
  <si>
    <t>compared with the immediate preceding 2nd quarter:-</t>
  </si>
  <si>
    <t xml:space="preserve">revenue for the current 3rd quarter and financial year todate as compared with the </t>
  </si>
  <si>
    <t>corresponding previous year's 3rd quarter:-</t>
  </si>
  <si>
    <t>The buoyant price of palm oil has contributed positively to the oil palm subsidiary.</t>
  </si>
  <si>
    <t xml:space="preserve">The Group recorded continuing quarterly loss before taxation of RM 8.6 million for the current 3rd quarter  </t>
  </si>
  <si>
    <t xml:space="preserve">as compared with RM 6.1 million loss incurred in the immediate preceding 2nd quarter due to higher  </t>
  </si>
  <si>
    <t>The Group's quarterly cumulative loss before taxation is RM 17.4 million for the current 3rd quarter as</t>
  </si>
  <si>
    <t>3rd quarter due to higher absorption of subcontractors' cost overruns in a few construction projects.</t>
  </si>
  <si>
    <t xml:space="preserve">compared with the cumulative loss of RM 7.0 million incurred in the corresponding previous year's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</si>
</sst>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15" applyNumberFormat="1" applyAlignment="1">
      <alignment horizontal="center"/>
    </xf>
    <xf numFmtId="0" fontId="0" fillId="0" borderId="0" xfId="0" applyFont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13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3" xfId="0" applyNumberFormat="1" applyBorder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14" xfId="15" applyNumberFormat="1" applyBorder="1" applyAlignment="1">
      <alignment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/>
    </xf>
    <xf numFmtId="165" fontId="0" fillId="0" borderId="0" xfId="15" applyNumberFormat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0" fillId="0" borderId="14" xfId="15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8"/>
  <sheetViews>
    <sheetView tabSelected="1" workbookViewId="0" topLeftCell="A263">
      <selection activeCell="B284" sqref="B284"/>
    </sheetView>
  </sheetViews>
  <sheetFormatPr defaultColWidth="9.140625" defaultRowHeight="12.75"/>
  <cols>
    <col min="1" max="2" width="4.7109375" style="0" customWidth="1"/>
    <col min="6" max="6" width="10.140625" style="0" customWidth="1"/>
    <col min="7" max="8" width="10.7109375" style="0" customWidth="1"/>
    <col min="9" max="9" width="11.7109375" style="0" customWidth="1"/>
    <col min="10" max="10" width="10.7109375" style="0" customWidth="1"/>
  </cols>
  <sheetData>
    <row r="1" ht="12.75" customHeight="1">
      <c r="A1" s="15" t="s">
        <v>140</v>
      </c>
    </row>
    <row r="2" ht="12.75" customHeight="1">
      <c r="A2" s="15" t="s">
        <v>163</v>
      </c>
    </row>
    <row r="3" ht="12.75" customHeight="1">
      <c r="A3" s="15"/>
    </row>
    <row r="4" ht="12.75" customHeight="1">
      <c r="A4" s="15" t="s">
        <v>162</v>
      </c>
    </row>
    <row r="5" ht="12.75" customHeight="1">
      <c r="A5" s="15" t="s">
        <v>161</v>
      </c>
    </row>
    <row r="7" ht="12.75">
      <c r="A7" s="1" t="s">
        <v>197</v>
      </c>
    </row>
    <row r="10" spans="7:10" ht="12.75">
      <c r="G10" s="1" t="s">
        <v>0</v>
      </c>
      <c r="H10" s="1"/>
      <c r="I10" s="1" t="s">
        <v>1</v>
      </c>
      <c r="J10" s="1"/>
    </row>
    <row r="11" spans="7:10" ht="12.75">
      <c r="G11" s="2" t="s">
        <v>2</v>
      </c>
      <c r="H11" s="2" t="s">
        <v>3</v>
      </c>
      <c r="I11" s="2" t="s">
        <v>2</v>
      </c>
      <c r="J11" s="2" t="s">
        <v>4</v>
      </c>
    </row>
    <row r="12" spans="7:10" ht="12.75">
      <c r="G12" s="2" t="s">
        <v>5</v>
      </c>
      <c r="H12" s="2" t="s">
        <v>5</v>
      </c>
      <c r="I12" s="2" t="s">
        <v>5</v>
      </c>
      <c r="J12" s="2" t="s">
        <v>5</v>
      </c>
    </row>
    <row r="13" spans="7:10" ht="12.75">
      <c r="G13" s="2" t="s">
        <v>191</v>
      </c>
      <c r="H13" s="2"/>
      <c r="I13" s="2" t="s">
        <v>6</v>
      </c>
      <c r="J13" s="2"/>
    </row>
    <row r="14" spans="7:10" ht="12.75">
      <c r="G14" s="2" t="s">
        <v>192</v>
      </c>
      <c r="H14" s="2" t="s">
        <v>193</v>
      </c>
      <c r="I14" s="2" t="s">
        <v>192</v>
      </c>
      <c r="J14" s="2" t="s">
        <v>193</v>
      </c>
    </row>
    <row r="15" spans="7:10" ht="12.75">
      <c r="G15" s="2" t="s">
        <v>7</v>
      </c>
      <c r="H15" s="2" t="s">
        <v>7</v>
      </c>
      <c r="I15" s="2" t="s">
        <v>7</v>
      </c>
      <c r="J15" s="2" t="s">
        <v>7</v>
      </c>
    </row>
    <row r="17" spans="1:10" ht="12.75">
      <c r="A17" s="3">
        <v>1</v>
      </c>
      <c r="B17" t="s">
        <v>47</v>
      </c>
      <c r="G17" s="5">
        <v>29357</v>
      </c>
      <c r="H17" s="5">
        <v>33267</v>
      </c>
      <c r="I17" s="5">
        <v>69664</v>
      </c>
      <c r="J17" s="5">
        <v>76613</v>
      </c>
    </row>
    <row r="18" spans="7:10" ht="12.75">
      <c r="G18" s="5"/>
      <c r="H18" s="5"/>
      <c r="I18" s="5"/>
      <c r="J18" s="5"/>
    </row>
    <row r="19" spans="1:10" ht="12.75">
      <c r="A19" s="56" t="s">
        <v>10</v>
      </c>
      <c r="B19" t="s">
        <v>152</v>
      </c>
      <c r="G19" s="5">
        <v>-7464</v>
      </c>
      <c r="H19" s="5">
        <v>-8866</v>
      </c>
      <c r="I19" s="5">
        <v>-13915</v>
      </c>
      <c r="J19" s="5">
        <v>-3785</v>
      </c>
    </row>
    <row r="20" spans="1:10" ht="12.75">
      <c r="A20" s="56"/>
      <c r="B20" t="s">
        <v>150</v>
      </c>
      <c r="G20" s="5"/>
      <c r="H20" s="5"/>
      <c r="I20" s="5"/>
      <c r="J20" s="5"/>
    </row>
    <row r="21" spans="1:10" ht="12.75">
      <c r="A21" s="56"/>
      <c r="B21" t="s">
        <v>151</v>
      </c>
      <c r="G21" s="5"/>
      <c r="H21" s="5"/>
      <c r="I21" s="5"/>
      <c r="J21" s="5"/>
    </row>
    <row r="22" spans="1:10" ht="12.75">
      <c r="A22" s="56"/>
      <c r="G22" s="5"/>
      <c r="H22" s="5"/>
      <c r="I22" s="5"/>
      <c r="J22" s="5"/>
    </row>
    <row r="23" spans="1:10" ht="12.75">
      <c r="A23" s="56" t="s">
        <v>8</v>
      </c>
      <c r="B23" t="s">
        <v>48</v>
      </c>
      <c r="G23" s="5">
        <v>-100</v>
      </c>
      <c r="H23" s="5">
        <v>-122</v>
      </c>
      <c r="I23" s="5">
        <v>-299</v>
      </c>
      <c r="J23" s="5">
        <v>-360</v>
      </c>
    </row>
    <row r="24" spans="7:10" ht="12.75">
      <c r="G24" s="5"/>
      <c r="H24" s="5"/>
      <c r="I24" s="5"/>
      <c r="J24" s="5"/>
    </row>
    <row r="25" spans="1:10" ht="12.75">
      <c r="A25" s="56" t="s">
        <v>9</v>
      </c>
      <c r="B25" t="s">
        <v>149</v>
      </c>
      <c r="G25" s="5">
        <v>-1049</v>
      </c>
      <c r="H25" s="5">
        <v>-1059</v>
      </c>
      <c r="I25" s="5">
        <v>-3147</v>
      </c>
      <c r="J25" s="5">
        <v>-2762</v>
      </c>
    </row>
    <row r="26" spans="7:11" ht="12.75">
      <c r="G26" s="8"/>
      <c r="H26" s="8"/>
      <c r="I26" s="8"/>
      <c r="J26" s="8"/>
      <c r="K26" s="4"/>
    </row>
    <row r="27" spans="1:11" ht="12.75">
      <c r="A27" s="56" t="s">
        <v>11</v>
      </c>
      <c r="B27" t="s">
        <v>50</v>
      </c>
      <c r="G27" s="5">
        <f>SUM(G19:G25)</f>
        <v>-8613</v>
      </c>
      <c r="H27" s="5">
        <f>SUM(H19:H25)</f>
        <v>-10047</v>
      </c>
      <c r="I27" s="5">
        <f>SUM(I19:I25)</f>
        <v>-17361</v>
      </c>
      <c r="J27" s="5">
        <f>SUM(J19:J25)</f>
        <v>-6907</v>
      </c>
      <c r="K27" s="4"/>
    </row>
    <row r="28" spans="2:11" ht="12.75">
      <c r="B28" t="s">
        <v>13</v>
      </c>
      <c r="G28" s="5"/>
      <c r="H28" s="5"/>
      <c r="I28" s="5"/>
      <c r="J28" s="5"/>
      <c r="K28" s="4"/>
    </row>
    <row r="29" spans="7:11" ht="12.75">
      <c r="G29" s="5"/>
      <c r="H29" s="5"/>
      <c r="I29" s="5"/>
      <c r="J29" s="5"/>
      <c r="K29" s="4"/>
    </row>
    <row r="30" spans="1:11" ht="12.75">
      <c r="A30" s="56" t="s">
        <v>143</v>
      </c>
      <c r="B30" t="s">
        <v>49</v>
      </c>
      <c r="G30" s="5">
        <v>0</v>
      </c>
      <c r="H30" s="5">
        <v>-119</v>
      </c>
      <c r="I30" s="5">
        <v>-4</v>
      </c>
      <c r="J30" s="5">
        <v>-142</v>
      </c>
      <c r="K30" s="4"/>
    </row>
    <row r="31" spans="7:11" ht="12.75">
      <c r="G31" s="5"/>
      <c r="H31" s="5"/>
      <c r="I31" s="5"/>
      <c r="J31" s="5"/>
      <c r="K31" s="4"/>
    </row>
    <row r="32" spans="1:11" ht="12.75">
      <c r="A32" s="56" t="s">
        <v>144</v>
      </c>
      <c r="B32" t="s">
        <v>50</v>
      </c>
      <c r="G32" s="6">
        <f>+G27+G30</f>
        <v>-8613</v>
      </c>
      <c r="H32" s="6">
        <f>+H27+H30</f>
        <v>-10166</v>
      </c>
      <c r="I32" s="6">
        <f>SUM(I27:I30)</f>
        <v>-17365</v>
      </c>
      <c r="J32" s="6">
        <f>+J27+J30</f>
        <v>-7049</v>
      </c>
      <c r="K32" s="4"/>
    </row>
    <row r="33" spans="2:11" ht="12.75">
      <c r="B33" t="s">
        <v>13</v>
      </c>
      <c r="G33" s="5"/>
      <c r="H33" s="5"/>
      <c r="I33" s="5"/>
      <c r="J33" s="5"/>
      <c r="K33" s="4"/>
    </row>
    <row r="34" spans="7:11" ht="12.75">
      <c r="G34" s="5"/>
      <c r="H34" s="5"/>
      <c r="I34" s="5"/>
      <c r="J34" s="5"/>
      <c r="K34" s="4"/>
    </row>
    <row r="35" spans="1:11" ht="12.75">
      <c r="A35" s="56" t="s">
        <v>12</v>
      </c>
      <c r="B35" t="s">
        <v>51</v>
      </c>
      <c r="G35" s="58">
        <v>-434</v>
      </c>
      <c r="H35" s="5">
        <v>435</v>
      </c>
      <c r="I35" s="5">
        <v>-972</v>
      </c>
      <c r="J35" s="5">
        <v>-500</v>
      </c>
      <c r="K35" s="4"/>
    </row>
    <row r="36" spans="1:11" ht="12.75">
      <c r="A36" s="56"/>
      <c r="G36" s="8"/>
      <c r="H36" s="8"/>
      <c r="I36" s="8"/>
      <c r="J36" s="8"/>
      <c r="K36" s="4"/>
    </row>
    <row r="37" spans="1:11" ht="12.75">
      <c r="A37" s="56" t="s">
        <v>145</v>
      </c>
      <c r="B37" t="s">
        <v>53</v>
      </c>
      <c r="G37" s="5">
        <f>+G32+G35</f>
        <v>-9047</v>
      </c>
      <c r="H37" s="5">
        <f>+H32+H35</f>
        <v>-9731</v>
      </c>
      <c r="I37" s="5">
        <f>+I32+I35</f>
        <v>-18337</v>
      </c>
      <c r="J37" s="5">
        <f>+J32+J35</f>
        <v>-7549</v>
      </c>
      <c r="K37" s="4"/>
    </row>
    <row r="38" spans="1:11" ht="12.75">
      <c r="A38" s="56"/>
      <c r="B38" t="s">
        <v>52</v>
      </c>
      <c r="G38" s="5"/>
      <c r="H38" s="5"/>
      <c r="I38" s="5"/>
      <c r="J38" s="5"/>
      <c r="K38" s="4"/>
    </row>
    <row r="39" spans="1:11" ht="12.75">
      <c r="A39" s="56"/>
      <c r="G39" s="5"/>
      <c r="H39" s="5"/>
      <c r="I39" s="5"/>
      <c r="J39" s="5"/>
      <c r="K39" s="4"/>
    </row>
    <row r="40" spans="1:11" ht="12.75">
      <c r="A40" s="56"/>
      <c r="B40" t="s">
        <v>16</v>
      </c>
      <c r="G40" s="5">
        <v>-391</v>
      </c>
      <c r="H40" s="5">
        <v>-344</v>
      </c>
      <c r="I40" s="5">
        <v>-875</v>
      </c>
      <c r="J40" s="5">
        <v>-446</v>
      </c>
      <c r="K40" s="4"/>
    </row>
    <row r="41" spans="1:11" ht="12.75">
      <c r="A41" s="56"/>
      <c r="G41" s="5"/>
      <c r="H41" s="5"/>
      <c r="I41" s="5"/>
      <c r="J41" s="5"/>
      <c r="K41" s="4"/>
    </row>
    <row r="42" spans="1:11" ht="12.75">
      <c r="A42" s="56" t="s">
        <v>15</v>
      </c>
      <c r="B42" t="s">
        <v>54</v>
      </c>
      <c r="G42" s="5">
        <v>0</v>
      </c>
      <c r="H42" s="5">
        <v>0</v>
      </c>
      <c r="I42" s="5">
        <v>0</v>
      </c>
      <c r="J42" s="5">
        <v>0</v>
      </c>
      <c r="K42" s="4"/>
    </row>
    <row r="43" spans="1:11" ht="12.75">
      <c r="A43" s="56"/>
      <c r="G43" s="8"/>
      <c r="H43" s="8"/>
      <c r="I43" s="8"/>
      <c r="J43" s="8"/>
      <c r="K43" s="4"/>
    </row>
    <row r="44" spans="1:11" ht="12.75">
      <c r="A44" s="56" t="s">
        <v>146</v>
      </c>
      <c r="B44" t="s">
        <v>153</v>
      </c>
      <c r="G44" s="5">
        <f>+G37+G40</f>
        <v>-9438</v>
      </c>
      <c r="H44" s="5">
        <f>+H37+H40</f>
        <v>-10075</v>
      </c>
      <c r="I44" s="5">
        <f>SUM(I37:I40)</f>
        <v>-19212</v>
      </c>
      <c r="J44" s="5">
        <f>+J37+J40</f>
        <v>-7995</v>
      </c>
      <c r="K44" s="4"/>
    </row>
    <row r="45" spans="1:11" ht="12.75">
      <c r="A45" s="56"/>
      <c r="B45" t="s">
        <v>154</v>
      </c>
      <c r="G45" s="7"/>
      <c r="H45" s="7"/>
      <c r="I45" s="7"/>
      <c r="J45" s="7"/>
      <c r="K45" s="4"/>
    </row>
    <row r="46" spans="1:11" ht="12.75">
      <c r="A46" s="56"/>
      <c r="K46" s="4"/>
    </row>
    <row r="47" spans="1:11" ht="12.75">
      <c r="A47" s="56" t="s">
        <v>147</v>
      </c>
      <c r="B47" t="s">
        <v>17</v>
      </c>
      <c r="G47" s="5">
        <v>0</v>
      </c>
      <c r="H47" s="5">
        <v>0</v>
      </c>
      <c r="I47" s="5">
        <v>0</v>
      </c>
      <c r="J47" s="5">
        <v>0</v>
      </c>
      <c r="K47" s="4"/>
    </row>
    <row r="48" spans="1:11" ht="12.75">
      <c r="A48" s="56"/>
      <c r="B48" t="s">
        <v>16</v>
      </c>
      <c r="G48" s="5">
        <v>0</v>
      </c>
      <c r="H48" s="5">
        <v>0</v>
      </c>
      <c r="I48" s="5">
        <v>0</v>
      </c>
      <c r="J48" s="5">
        <v>0</v>
      </c>
      <c r="K48" s="4"/>
    </row>
    <row r="49" spans="1:11" ht="12.75">
      <c r="A49" s="56"/>
      <c r="B49" t="s">
        <v>157</v>
      </c>
      <c r="G49" s="5">
        <v>0</v>
      </c>
      <c r="H49" s="5">
        <v>0</v>
      </c>
      <c r="I49" s="5">
        <v>0</v>
      </c>
      <c r="J49" s="5">
        <v>0</v>
      </c>
      <c r="K49" s="4"/>
    </row>
    <row r="50" spans="1:11" ht="12.75">
      <c r="A50" s="56"/>
      <c r="B50" t="s">
        <v>158</v>
      </c>
      <c r="G50" s="5"/>
      <c r="H50" s="5"/>
      <c r="I50" s="5"/>
      <c r="J50" s="5"/>
      <c r="K50" s="4"/>
    </row>
    <row r="51" spans="1:11" ht="12.75">
      <c r="A51" s="56"/>
      <c r="G51" s="5"/>
      <c r="H51" s="5"/>
      <c r="I51" s="5"/>
      <c r="J51" s="5"/>
      <c r="K51" s="4"/>
    </row>
    <row r="52" spans="1:11" ht="12.75">
      <c r="A52" s="56" t="s">
        <v>148</v>
      </c>
      <c r="B52" t="s">
        <v>155</v>
      </c>
      <c r="G52" s="6"/>
      <c r="H52" s="6"/>
      <c r="I52" s="6"/>
      <c r="J52" s="6"/>
      <c r="K52" s="4"/>
    </row>
    <row r="53" spans="1:11" ht="13.5" thickBot="1">
      <c r="A53" s="56"/>
      <c r="B53" t="s">
        <v>156</v>
      </c>
      <c r="G53" s="9">
        <f>+G44</f>
        <v>-9438</v>
      </c>
      <c r="H53" s="9">
        <f>+H44</f>
        <v>-10075</v>
      </c>
      <c r="I53" s="9">
        <f>+I44</f>
        <v>-19212</v>
      </c>
      <c r="J53" s="9">
        <f>+J44</f>
        <v>-7995</v>
      </c>
      <c r="K53" s="4"/>
    </row>
    <row r="54" spans="1:11" ht="12.75">
      <c r="A54" s="56"/>
      <c r="K54" s="4"/>
    </row>
    <row r="55" spans="1:11" ht="12.75">
      <c r="A55" s="3">
        <v>3</v>
      </c>
      <c r="B55" t="s">
        <v>165</v>
      </c>
      <c r="K55" s="4"/>
    </row>
    <row r="56" spans="1:11" ht="12.75">
      <c r="A56" s="56"/>
      <c r="B56" t="s">
        <v>164</v>
      </c>
      <c r="K56" s="4"/>
    </row>
    <row r="57" spans="1:11" ht="12.75">
      <c r="A57" s="56"/>
      <c r="K57" s="4"/>
    </row>
    <row r="58" spans="1:11" ht="12.75">
      <c r="A58" s="56"/>
      <c r="B58" t="s">
        <v>159</v>
      </c>
      <c r="G58" s="17">
        <f>+G44/120000*100</f>
        <v>-7.865</v>
      </c>
      <c r="H58" s="17">
        <f>+H44/120000*100</f>
        <v>-8.395833333333332</v>
      </c>
      <c r="I58" s="17">
        <f>+I44/120000*100</f>
        <v>-16.009999999999998</v>
      </c>
      <c r="J58" s="17">
        <f>+J44/120000*100</f>
        <v>-6.6625000000000005</v>
      </c>
      <c r="K58" s="4"/>
    </row>
    <row r="59" spans="1:11" ht="12.75">
      <c r="A59" s="56"/>
      <c r="K59" s="4"/>
    </row>
    <row r="60" spans="1:11" ht="12.75">
      <c r="A60" s="56"/>
      <c r="B60" t="s">
        <v>160</v>
      </c>
      <c r="G60" s="17">
        <f>+G44/120000*100</f>
        <v>-7.865</v>
      </c>
      <c r="H60" s="17">
        <f>+H44/120000*100</f>
        <v>-8.395833333333332</v>
      </c>
      <c r="I60" s="17">
        <f>+I44/120000*100</f>
        <v>-16.009999999999998</v>
      </c>
      <c r="J60" s="17">
        <f>+J44/120000*100</f>
        <v>-6.6625000000000005</v>
      </c>
      <c r="K60" s="4"/>
    </row>
    <row r="61" ht="12.75">
      <c r="K61" s="4"/>
    </row>
    <row r="62" ht="12.75">
      <c r="K62" s="4"/>
    </row>
    <row r="63" ht="12.75">
      <c r="A63" s="1" t="s">
        <v>141</v>
      </c>
    </row>
    <row r="65" spans="9:10" ht="12.75">
      <c r="I65" s="2" t="s">
        <v>19</v>
      </c>
      <c r="J65" s="2" t="s">
        <v>18</v>
      </c>
    </row>
    <row r="66" spans="9:10" ht="12.75">
      <c r="I66" s="2" t="s">
        <v>20</v>
      </c>
      <c r="J66" s="2" t="s">
        <v>20</v>
      </c>
    </row>
    <row r="67" spans="9:10" ht="12.75">
      <c r="I67" s="2" t="s">
        <v>192</v>
      </c>
      <c r="J67" s="2" t="s">
        <v>139</v>
      </c>
    </row>
    <row r="68" spans="9:10" ht="12.75">
      <c r="I68" s="2" t="s">
        <v>7</v>
      </c>
      <c r="J68" s="2" t="s">
        <v>7</v>
      </c>
    </row>
    <row r="69" ht="12.75">
      <c r="A69" s="3"/>
    </row>
    <row r="70" spans="1:10" ht="12.75">
      <c r="A70" s="3"/>
      <c r="B70" t="s">
        <v>55</v>
      </c>
      <c r="I70" s="5">
        <v>70867</v>
      </c>
      <c r="J70" s="5">
        <v>74014</v>
      </c>
    </row>
    <row r="71" spans="9:10" ht="12.75">
      <c r="I71" s="5"/>
      <c r="J71" s="5"/>
    </row>
    <row r="72" spans="1:10" ht="12.75">
      <c r="A72" s="3"/>
      <c r="B72" t="s">
        <v>56</v>
      </c>
      <c r="I72" s="5">
        <v>190</v>
      </c>
      <c r="J72" s="5">
        <v>190</v>
      </c>
    </row>
    <row r="73" spans="9:10" ht="12.75">
      <c r="I73" s="5"/>
      <c r="J73" s="5"/>
    </row>
    <row r="74" spans="1:10" ht="12.75">
      <c r="A74" s="3"/>
      <c r="B74" t="s">
        <v>169</v>
      </c>
      <c r="I74" s="5">
        <v>2209</v>
      </c>
      <c r="J74" s="5">
        <v>2213</v>
      </c>
    </row>
    <row r="75" spans="9:10" ht="12.75">
      <c r="I75" s="5"/>
      <c r="J75" s="5"/>
    </row>
    <row r="76" spans="1:10" ht="12.75">
      <c r="A76" s="3"/>
      <c r="B76" t="s">
        <v>21</v>
      </c>
      <c r="I76" s="5"/>
      <c r="J76" s="5"/>
    </row>
    <row r="77" spans="1:10" ht="12.75">
      <c r="A77" s="3"/>
      <c r="C77" t="s">
        <v>57</v>
      </c>
      <c r="I77" s="21">
        <v>452</v>
      </c>
      <c r="J77" s="21">
        <v>1350</v>
      </c>
    </row>
    <row r="78" spans="3:10" ht="12.75">
      <c r="C78" t="s">
        <v>76</v>
      </c>
      <c r="I78" s="20">
        <v>38836</v>
      </c>
      <c r="J78" s="12">
        <v>59615</v>
      </c>
    </row>
    <row r="79" spans="3:10" ht="12.75">
      <c r="C79" t="s">
        <v>58</v>
      </c>
      <c r="I79" s="20">
        <v>22409</v>
      </c>
      <c r="J79" s="12">
        <v>25230</v>
      </c>
    </row>
    <row r="80" spans="3:10" ht="12.75">
      <c r="C80" t="s">
        <v>59</v>
      </c>
      <c r="I80" s="20">
        <v>1032</v>
      </c>
      <c r="J80" s="12">
        <v>5028</v>
      </c>
    </row>
    <row r="81" spans="3:10" ht="12.75">
      <c r="C81" t="s">
        <v>60</v>
      </c>
      <c r="I81" s="20">
        <v>1</v>
      </c>
      <c r="J81" s="12">
        <v>1</v>
      </c>
    </row>
    <row r="82" spans="3:10" ht="12.75">
      <c r="C82" t="s">
        <v>170</v>
      </c>
      <c r="I82" s="20">
        <v>117</v>
      </c>
      <c r="J82" s="12">
        <v>117</v>
      </c>
    </row>
    <row r="83" spans="3:10" ht="12.75">
      <c r="C83" t="s">
        <v>77</v>
      </c>
      <c r="I83" s="20">
        <v>890</v>
      </c>
      <c r="J83" s="12">
        <v>830</v>
      </c>
    </row>
    <row r="84" spans="3:10" ht="12.75">
      <c r="C84" t="s">
        <v>61</v>
      </c>
      <c r="I84" s="20">
        <v>3411</v>
      </c>
      <c r="J84" s="12">
        <v>2611</v>
      </c>
    </row>
    <row r="85" spans="9:10" ht="12.75">
      <c r="I85" s="19">
        <f>+SUM(I77:I84)</f>
        <v>67148</v>
      </c>
      <c r="J85" s="13">
        <f>+SUM(J77:J84)</f>
        <v>94782</v>
      </c>
    </row>
    <row r="86" spans="1:10" ht="12.75">
      <c r="A86" s="3"/>
      <c r="B86" t="s">
        <v>22</v>
      </c>
      <c r="I86" s="20"/>
      <c r="J86" s="12"/>
    </row>
    <row r="87" spans="3:10" ht="12.75">
      <c r="C87" t="s">
        <v>62</v>
      </c>
      <c r="I87" s="20">
        <v>26211</v>
      </c>
      <c r="J87" s="12">
        <v>39072</v>
      </c>
    </row>
    <row r="88" spans="3:10" ht="12.75">
      <c r="C88" t="s">
        <v>63</v>
      </c>
      <c r="I88" s="20">
        <v>2756</v>
      </c>
      <c r="J88" s="12">
        <v>2402</v>
      </c>
    </row>
    <row r="89" spans="3:10" ht="12.75">
      <c r="C89" t="s">
        <v>100</v>
      </c>
      <c r="I89" s="20">
        <v>526</v>
      </c>
      <c r="J89" s="12">
        <v>653</v>
      </c>
    </row>
    <row r="90" spans="3:10" ht="12.75">
      <c r="C90" t="s">
        <v>64</v>
      </c>
      <c r="I90" s="20">
        <v>2078</v>
      </c>
      <c r="J90" s="12">
        <v>2483</v>
      </c>
    </row>
    <row r="91" spans="3:10" ht="12.75">
      <c r="C91" t="s">
        <v>23</v>
      </c>
      <c r="I91" s="20">
        <v>2324</v>
      </c>
      <c r="J91" s="12">
        <v>1352</v>
      </c>
    </row>
    <row r="92" spans="9:10" ht="12.75">
      <c r="I92" s="19">
        <f>+SUM(I87:I91)</f>
        <v>33895</v>
      </c>
      <c r="J92" s="13">
        <f>+SUM(J87:J91)</f>
        <v>45962</v>
      </c>
    </row>
    <row r="93" spans="9:10" ht="12.75">
      <c r="I93" s="5"/>
      <c r="J93" s="5"/>
    </row>
    <row r="94" spans="1:10" ht="12.75">
      <c r="A94" s="3"/>
      <c r="B94" t="s">
        <v>24</v>
      </c>
      <c r="I94" s="5">
        <f>+I85-I92</f>
        <v>33253</v>
      </c>
      <c r="J94" s="5">
        <f>+J85-J92</f>
        <v>48820</v>
      </c>
    </row>
    <row r="95" spans="9:10" ht="12.75">
      <c r="I95" s="5"/>
      <c r="J95" s="5"/>
    </row>
    <row r="96" spans="9:10" ht="13.5" thickBot="1">
      <c r="I96" s="23">
        <f>+I70+I74+I94+I72</f>
        <v>106519</v>
      </c>
      <c r="J96" s="23">
        <f>+J70+J74+J94+J72</f>
        <v>125237</v>
      </c>
    </row>
    <row r="97" spans="1:10" ht="13.5" thickTop="1">
      <c r="A97" s="3"/>
      <c r="B97" t="s">
        <v>25</v>
      </c>
      <c r="I97" s="5"/>
      <c r="J97" s="5"/>
    </row>
    <row r="98" spans="1:10" ht="12.75">
      <c r="A98" s="3"/>
      <c r="I98" s="5"/>
      <c r="J98" s="5"/>
    </row>
    <row r="99" spans="2:10" ht="12.75">
      <c r="B99" t="s">
        <v>26</v>
      </c>
      <c r="I99" s="5">
        <v>119997</v>
      </c>
      <c r="J99" s="5">
        <v>119997</v>
      </c>
    </row>
    <row r="100" spans="9:10" ht="12.75">
      <c r="I100" s="5"/>
      <c r="J100" s="5"/>
    </row>
    <row r="101" spans="2:10" ht="12.75">
      <c r="B101" t="s">
        <v>27</v>
      </c>
      <c r="I101" s="5"/>
      <c r="J101" s="5"/>
    </row>
    <row r="102" spans="3:10" ht="12.75">
      <c r="C102" t="s">
        <v>28</v>
      </c>
      <c r="I102" s="21">
        <v>1333</v>
      </c>
      <c r="J102" s="11">
        <v>1333</v>
      </c>
    </row>
    <row r="103" spans="3:10" ht="12.75">
      <c r="C103" t="s">
        <v>101</v>
      </c>
      <c r="I103" s="22">
        <v>-38170</v>
      </c>
      <c r="J103" s="14">
        <v>-18958</v>
      </c>
    </row>
    <row r="104" spans="9:10" ht="12.75">
      <c r="I104" s="5">
        <f>+SUM(I102:I103)</f>
        <v>-36837</v>
      </c>
      <c r="J104" s="5">
        <f>+SUM(J102:J103)</f>
        <v>-17625</v>
      </c>
    </row>
    <row r="105" spans="9:10" ht="12.75">
      <c r="I105" s="5"/>
      <c r="J105" s="5"/>
    </row>
    <row r="106" spans="9:10" ht="12.75">
      <c r="I106" s="6">
        <f>+I99+I104</f>
        <v>83160</v>
      </c>
      <c r="J106" s="6">
        <f>+J99+J104</f>
        <v>102372</v>
      </c>
    </row>
    <row r="107" spans="9:10" ht="12.75">
      <c r="I107" s="5"/>
      <c r="J107" s="5"/>
    </row>
    <row r="108" spans="1:10" ht="12.75">
      <c r="A108" s="3"/>
      <c r="B108" t="s">
        <v>29</v>
      </c>
      <c r="I108" s="5">
        <v>20682</v>
      </c>
      <c r="J108" s="5">
        <v>19807</v>
      </c>
    </row>
    <row r="109" spans="1:10" ht="12.75">
      <c r="A109" s="3"/>
      <c r="I109" s="5"/>
      <c r="J109" s="5"/>
    </row>
    <row r="110" spans="1:10" ht="12.75">
      <c r="A110" s="3"/>
      <c r="B110" t="s">
        <v>65</v>
      </c>
      <c r="I110" s="5"/>
      <c r="J110" s="5"/>
    </row>
    <row r="111" spans="3:10" ht="12.75">
      <c r="C111" t="s">
        <v>100</v>
      </c>
      <c r="I111" s="5">
        <v>0</v>
      </c>
      <c r="J111" s="5">
        <v>531</v>
      </c>
    </row>
    <row r="112" spans="1:10" ht="12.75">
      <c r="A112" s="3"/>
      <c r="C112" t="s">
        <v>66</v>
      </c>
      <c r="I112" s="5">
        <v>2100</v>
      </c>
      <c r="J112" s="5">
        <v>1950</v>
      </c>
    </row>
    <row r="113" spans="3:10" ht="12.75">
      <c r="C113" t="s">
        <v>67</v>
      </c>
      <c r="I113" s="5">
        <v>577</v>
      </c>
      <c r="J113" s="24">
        <v>577</v>
      </c>
    </row>
    <row r="115" spans="9:10" ht="13.5" thickBot="1">
      <c r="I115" s="25">
        <f>+SUM(I106:I113)</f>
        <v>106519</v>
      </c>
      <c r="J115" s="25">
        <f>+SUM(J106:J113)</f>
        <v>125237</v>
      </c>
    </row>
    <row r="116" spans="9:10" ht="13.5" thickTop="1">
      <c r="I116" s="16"/>
      <c r="J116" s="16"/>
    </row>
    <row r="117" spans="1:10" ht="12.75">
      <c r="A117" s="3"/>
      <c r="B117" t="s">
        <v>75</v>
      </c>
      <c r="I117" s="26">
        <f>+I106/+I99</f>
        <v>0.6930173254331359</v>
      </c>
      <c r="J117" s="26">
        <f>+J106/+J99</f>
        <v>0.8531213280332008</v>
      </c>
    </row>
    <row r="118" spans="1:10" ht="12.75">
      <c r="A118" s="3"/>
      <c r="I118" s="26"/>
      <c r="J118" s="26"/>
    </row>
    <row r="119" spans="1:10" ht="12.75">
      <c r="A119" s="3"/>
      <c r="I119" s="26"/>
      <c r="J119" s="26"/>
    </row>
    <row r="120" spans="1:10" ht="12.75">
      <c r="A120" s="27" t="s">
        <v>194</v>
      </c>
      <c r="I120" s="26"/>
      <c r="J120" s="26"/>
    </row>
    <row r="121" spans="1:10" ht="12.75">
      <c r="A121" s="27"/>
      <c r="I121" s="26"/>
      <c r="J121" s="26"/>
    </row>
    <row r="122" spans="1:10" ht="15.75" customHeight="1">
      <c r="A122" s="37" t="s">
        <v>81</v>
      </c>
      <c r="I122" s="2" t="s">
        <v>7</v>
      </c>
      <c r="J122" s="26"/>
    </row>
    <row r="123" spans="1:10" ht="12.75">
      <c r="A123" s="27"/>
      <c r="J123" s="26"/>
    </row>
    <row r="124" spans="1:10" ht="12.75">
      <c r="A124" s="28" t="s">
        <v>105</v>
      </c>
      <c r="H124" s="5"/>
      <c r="I124" s="5">
        <v>-17365</v>
      </c>
      <c r="J124" s="26"/>
    </row>
    <row r="125" spans="1:10" ht="12.75">
      <c r="A125" s="27"/>
      <c r="H125" s="5"/>
      <c r="I125" s="5"/>
      <c r="J125" s="26"/>
    </row>
    <row r="126" spans="1:10" ht="12.75">
      <c r="A126" s="32" t="s">
        <v>82</v>
      </c>
      <c r="H126" s="5"/>
      <c r="I126" s="5"/>
      <c r="J126" s="26"/>
    </row>
    <row r="127" spans="1:10" ht="12.75">
      <c r="A127" s="28" t="s">
        <v>166</v>
      </c>
      <c r="H127" s="5"/>
      <c r="I127" s="5">
        <v>3147</v>
      </c>
      <c r="J127" s="26"/>
    </row>
    <row r="128" spans="1:10" ht="12.75">
      <c r="A128" s="28" t="s">
        <v>199</v>
      </c>
      <c r="H128" s="5"/>
      <c r="I128" s="5">
        <v>-916</v>
      </c>
      <c r="J128" s="26"/>
    </row>
    <row r="129" spans="1:10" ht="12.75">
      <c r="A129" s="28" t="s">
        <v>83</v>
      </c>
      <c r="H129" s="5"/>
      <c r="I129" s="5">
        <v>299</v>
      </c>
      <c r="J129" s="26"/>
    </row>
    <row r="130" spans="1:10" ht="12.75">
      <c r="A130" s="28" t="s">
        <v>84</v>
      </c>
      <c r="H130" s="5"/>
      <c r="I130" s="5">
        <v>4</v>
      </c>
      <c r="J130" s="26"/>
    </row>
    <row r="131" spans="8:10" ht="12.75">
      <c r="H131" s="8"/>
      <c r="I131" s="8"/>
      <c r="J131" s="29"/>
    </row>
    <row r="132" spans="1:10" ht="12.75">
      <c r="A132" s="33" t="s">
        <v>104</v>
      </c>
      <c r="B132" s="34"/>
      <c r="C132" s="34"/>
      <c r="D132" s="34"/>
      <c r="E132" s="34"/>
      <c r="F132" s="34"/>
      <c r="G132" s="34"/>
      <c r="H132" s="7"/>
      <c r="I132" s="7">
        <f>SUM(I124:I130)</f>
        <v>-14831</v>
      </c>
      <c r="J132" s="29"/>
    </row>
    <row r="133" spans="1:10" ht="12.75">
      <c r="A133" s="28"/>
      <c r="G133" s="4"/>
      <c r="H133" s="5"/>
      <c r="I133" s="5"/>
      <c r="J133" s="29"/>
    </row>
    <row r="134" spans="1:10" ht="12.75">
      <c r="A134" s="32" t="s">
        <v>85</v>
      </c>
      <c r="G134" s="4"/>
      <c r="H134" s="5"/>
      <c r="I134" s="5"/>
      <c r="J134" s="29"/>
    </row>
    <row r="135" spans="1:10" ht="12.75">
      <c r="A135" s="28" t="s">
        <v>57</v>
      </c>
      <c r="G135" s="4"/>
      <c r="H135" s="5"/>
      <c r="I135" s="5">
        <v>898</v>
      </c>
      <c r="J135" s="29"/>
    </row>
    <row r="136" spans="1:10" ht="12.75">
      <c r="A136" s="28" t="s">
        <v>76</v>
      </c>
      <c r="G136" s="4"/>
      <c r="H136" s="5"/>
      <c r="I136" s="5">
        <v>20779</v>
      </c>
      <c r="J136" s="29"/>
    </row>
    <row r="137" spans="1:10" ht="12.75">
      <c r="A137" s="28" t="s">
        <v>86</v>
      </c>
      <c r="G137" s="4"/>
      <c r="H137" s="5"/>
      <c r="I137" s="5">
        <v>6817</v>
      </c>
      <c r="J137" s="29"/>
    </row>
    <row r="138" spans="1:10" ht="12.75">
      <c r="A138" s="28" t="s">
        <v>87</v>
      </c>
      <c r="G138" s="4"/>
      <c r="H138" s="5"/>
      <c r="I138" s="5">
        <v>-12507</v>
      </c>
      <c r="J138" s="29"/>
    </row>
    <row r="139" spans="1:10" ht="12.75">
      <c r="A139" s="28"/>
      <c r="G139" s="4"/>
      <c r="H139" s="8"/>
      <c r="I139" s="8"/>
      <c r="J139" s="29"/>
    </row>
    <row r="140" spans="1:10" ht="12.75">
      <c r="A140" s="33" t="s">
        <v>107</v>
      </c>
      <c r="B140" s="34"/>
      <c r="C140" s="34"/>
      <c r="D140" s="34"/>
      <c r="E140" s="34"/>
      <c r="F140" s="34"/>
      <c r="G140" s="34"/>
      <c r="H140" s="7"/>
      <c r="I140" s="7">
        <f>SUM(I132:I138)</f>
        <v>1156</v>
      </c>
      <c r="J140" s="29"/>
    </row>
    <row r="141" spans="1:10" ht="12.75">
      <c r="A141" s="28"/>
      <c r="G141" s="4"/>
      <c r="H141" s="5"/>
      <c r="I141" s="5"/>
      <c r="J141" s="29"/>
    </row>
    <row r="142" spans="1:10" ht="12.75">
      <c r="A142" s="28" t="s">
        <v>88</v>
      </c>
      <c r="G142" s="4"/>
      <c r="H142" s="5"/>
      <c r="I142" s="5">
        <v>-299</v>
      </c>
      <c r="J142" s="29"/>
    </row>
    <row r="143" spans="1:10" ht="12.75">
      <c r="A143" s="28"/>
      <c r="G143" s="4"/>
      <c r="H143" s="5"/>
      <c r="I143" s="5"/>
      <c r="J143" s="29"/>
    </row>
    <row r="144" spans="1:10" ht="15.75" customHeight="1">
      <c r="A144" s="35" t="s">
        <v>106</v>
      </c>
      <c r="B144" s="36"/>
      <c r="C144" s="36"/>
      <c r="D144" s="36"/>
      <c r="E144" s="36"/>
      <c r="F144" s="36"/>
      <c r="G144" s="36"/>
      <c r="H144" s="10"/>
      <c r="I144" s="10">
        <f>SUM(I140:I142)</f>
        <v>857</v>
      </c>
      <c r="J144" s="29"/>
    </row>
    <row r="145" spans="1:10" ht="15.75" customHeight="1">
      <c r="A145" s="38"/>
      <c r="B145" s="4"/>
      <c r="C145" s="4"/>
      <c r="D145" s="4"/>
      <c r="E145" s="4"/>
      <c r="F145" s="4"/>
      <c r="G145" s="4"/>
      <c r="H145" s="7"/>
      <c r="I145" s="7"/>
      <c r="J145" s="29"/>
    </row>
    <row r="146" spans="1:10" ht="15.75" customHeight="1">
      <c r="A146" s="37" t="s">
        <v>89</v>
      </c>
      <c r="G146" s="4"/>
      <c r="H146" s="5"/>
      <c r="I146" s="5"/>
      <c r="J146" s="29"/>
    </row>
    <row r="147" spans="1:10" ht="12.75">
      <c r="A147" s="28" t="s">
        <v>198</v>
      </c>
      <c r="G147" s="4"/>
      <c r="H147" s="5"/>
      <c r="I147" s="5">
        <v>916</v>
      </c>
      <c r="J147" s="29"/>
    </row>
    <row r="148" spans="1:10" ht="12.75">
      <c r="A148" s="28"/>
      <c r="G148" s="4"/>
      <c r="H148" s="5"/>
      <c r="I148" s="5"/>
      <c r="J148" s="29"/>
    </row>
    <row r="149" spans="1:10" ht="15.75" customHeight="1">
      <c r="A149" s="35" t="s">
        <v>103</v>
      </c>
      <c r="B149" s="36"/>
      <c r="C149" s="36"/>
      <c r="D149" s="36"/>
      <c r="E149" s="36"/>
      <c r="F149" s="36"/>
      <c r="G149" s="36"/>
      <c r="H149" s="10"/>
      <c r="I149" s="10">
        <f>SUM(I147:I148)</f>
        <v>916</v>
      </c>
      <c r="J149" s="29"/>
    </row>
    <row r="150" spans="1:10" ht="12.75">
      <c r="A150" s="39"/>
      <c r="B150" s="4"/>
      <c r="C150" s="4"/>
      <c r="D150" s="4"/>
      <c r="E150" s="4"/>
      <c r="F150" s="4"/>
      <c r="G150" s="4"/>
      <c r="H150" s="7"/>
      <c r="I150" s="7"/>
      <c r="J150" s="29"/>
    </row>
    <row r="151" spans="1:10" ht="15.75" customHeight="1">
      <c r="A151" s="37" t="s">
        <v>90</v>
      </c>
      <c r="G151" s="4"/>
      <c r="H151" s="5"/>
      <c r="I151" s="5"/>
      <c r="J151" s="29"/>
    </row>
    <row r="152" spans="1:10" ht="12.75">
      <c r="A152" s="27"/>
      <c r="G152" s="4"/>
      <c r="H152" s="5"/>
      <c r="I152" s="5"/>
      <c r="J152" s="29"/>
    </row>
    <row r="153" spans="1:10" ht="12.75">
      <c r="A153" s="28" t="s">
        <v>102</v>
      </c>
      <c r="G153" s="4"/>
      <c r="H153" s="5"/>
      <c r="I153" s="5">
        <v>-658</v>
      </c>
      <c r="J153" s="29"/>
    </row>
    <row r="154" spans="1:10" ht="12.75">
      <c r="A154" s="28" t="s">
        <v>172</v>
      </c>
      <c r="G154" s="4"/>
      <c r="H154" s="5"/>
      <c r="I154" s="5">
        <v>150</v>
      </c>
      <c r="J154" s="29"/>
    </row>
    <row r="155" spans="1:10" ht="12.75">
      <c r="A155" s="28"/>
      <c r="G155" s="4"/>
      <c r="H155" s="5"/>
      <c r="I155" s="5"/>
      <c r="J155" s="29"/>
    </row>
    <row r="156" spans="1:10" ht="15.75" customHeight="1">
      <c r="A156" s="35" t="s">
        <v>108</v>
      </c>
      <c r="B156" s="40"/>
      <c r="C156" s="40"/>
      <c r="D156" s="40"/>
      <c r="E156" s="40"/>
      <c r="F156" s="40"/>
      <c r="G156" s="40"/>
      <c r="H156" s="41"/>
      <c r="I156" s="41">
        <f>SUM(I153:I154)</f>
        <v>-508</v>
      </c>
      <c r="J156" s="29"/>
    </row>
    <row r="157" spans="1:10" ht="12.75">
      <c r="A157" s="28"/>
      <c r="G157" s="4"/>
      <c r="H157" s="5"/>
      <c r="I157" s="5"/>
      <c r="J157" s="29"/>
    </row>
    <row r="158" spans="1:10" ht="15.75" customHeight="1">
      <c r="A158" s="27" t="s">
        <v>91</v>
      </c>
      <c r="G158" s="4"/>
      <c r="H158" s="7"/>
      <c r="I158" s="7">
        <f>+I144+I149+I156</f>
        <v>1265</v>
      </c>
      <c r="J158" s="29"/>
    </row>
    <row r="159" spans="1:10" ht="15.75" customHeight="1">
      <c r="A159" s="28"/>
      <c r="G159" s="4"/>
      <c r="H159" s="5"/>
      <c r="I159" s="5"/>
      <c r="J159" s="29"/>
    </row>
    <row r="160" spans="1:10" ht="15.75" customHeight="1">
      <c r="A160" s="27" t="s">
        <v>171</v>
      </c>
      <c r="G160" s="4"/>
      <c r="H160" s="5"/>
      <c r="I160" s="5">
        <v>958</v>
      </c>
      <c r="J160" s="29"/>
    </row>
    <row r="161" spans="1:10" ht="15.75" customHeight="1">
      <c r="A161" s="28"/>
      <c r="G161" s="4"/>
      <c r="H161" s="5"/>
      <c r="I161" s="5"/>
      <c r="J161" s="29"/>
    </row>
    <row r="162" spans="1:10" ht="15.75" customHeight="1" thickBot="1">
      <c r="A162" s="43" t="s">
        <v>195</v>
      </c>
      <c r="B162" s="44"/>
      <c r="C162" s="44"/>
      <c r="D162" s="44"/>
      <c r="E162" s="44"/>
      <c r="F162" s="44"/>
      <c r="G162" s="44"/>
      <c r="H162" s="42"/>
      <c r="I162" s="42">
        <f>SUM(I158:I160)</f>
        <v>2223</v>
      </c>
      <c r="J162" s="29"/>
    </row>
    <row r="163" spans="1:10" ht="12.75">
      <c r="A163" s="27"/>
      <c r="G163" s="4"/>
      <c r="H163" s="7"/>
      <c r="I163" s="7"/>
      <c r="J163" s="29"/>
    </row>
    <row r="164" spans="1:10" ht="12.75">
      <c r="A164" s="28" t="s">
        <v>109</v>
      </c>
      <c r="G164" s="4"/>
      <c r="H164" s="5"/>
      <c r="I164" s="5"/>
      <c r="J164" s="29"/>
    </row>
    <row r="165" spans="1:10" ht="12.75">
      <c r="A165" s="28"/>
      <c r="G165" s="4"/>
      <c r="H165" s="5"/>
      <c r="I165" s="5"/>
      <c r="J165" s="29"/>
    </row>
    <row r="166" spans="1:10" ht="12.75">
      <c r="A166" s="28" t="s">
        <v>77</v>
      </c>
      <c r="G166" s="4"/>
      <c r="H166" s="5"/>
      <c r="I166" s="5">
        <v>890</v>
      </c>
      <c r="J166" s="29"/>
    </row>
    <row r="167" spans="1:10" ht="12.75">
      <c r="A167" s="28" t="s">
        <v>61</v>
      </c>
      <c r="G167" s="4"/>
      <c r="H167" s="5"/>
      <c r="I167" s="5">
        <v>3411</v>
      </c>
      <c r="J167" s="29"/>
    </row>
    <row r="168" spans="1:10" ht="12.75">
      <c r="A168" s="28" t="s">
        <v>64</v>
      </c>
      <c r="G168" s="4"/>
      <c r="H168" s="5"/>
      <c r="I168" s="5">
        <v>-2078</v>
      </c>
      <c r="J168" s="29"/>
    </row>
    <row r="169" spans="1:10" ht="15.75" customHeight="1" thickBot="1">
      <c r="A169" s="45" t="s">
        <v>110</v>
      </c>
      <c r="B169" s="44"/>
      <c r="C169" s="44"/>
      <c r="D169" s="44"/>
      <c r="E169" s="44"/>
      <c r="F169" s="44"/>
      <c r="G169" s="44"/>
      <c r="H169" s="42"/>
      <c r="I169" s="42">
        <f>SUM(I166:I168)</f>
        <v>2223</v>
      </c>
      <c r="J169" s="29"/>
    </row>
    <row r="170" spans="7:10" ht="12.75">
      <c r="G170" s="4"/>
      <c r="H170" s="7"/>
      <c r="I170" s="29"/>
      <c r="J170" s="29"/>
    </row>
    <row r="171" spans="1:10" ht="12.75">
      <c r="A171" s="3"/>
      <c r="G171" s="4"/>
      <c r="H171" s="4"/>
      <c r="I171" s="29"/>
      <c r="J171" s="29"/>
    </row>
    <row r="172" spans="1:10" ht="12.75">
      <c r="A172" s="49" t="s">
        <v>142</v>
      </c>
      <c r="B172" s="50"/>
      <c r="C172" s="50"/>
      <c r="D172" s="50"/>
      <c r="E172" s="50"/>
      <c r="F172" s="50"/>
      <c r="G172" s="50"/>
      <c r="H172" s="50"/>
      <c r="I172" s="51"/>
      <c r="J172" s="26"/>
    </row>
    <row r="173" spans="1:10" ht="12.75">
      <c r="A173" s="49"/>
      <c r="B173" s="50"/>
      <c r="C173" s="50"/>
      <c r="D173" s="50"/>
      <c r="E173" s="50"/>
      <c r="F173" s="50"/>
      <c r="G173" s="50"/>
      <c r="H173" s="50"/>
      <c r="I173" s="51"/>
      <c r="J173" s="26"/>
    </row>
    <row r="174" spans="1:10" ht="12.75">
      <c r="A174" s="49"/>
      <c r="B174" s="50"/>
      <c r="C174" s="50"/>
      <c r="D174" s="50"/>
      <c r="E174" s="30" t="s">
        <v>92</v>
      </c>
      <c r="F174" s="30" t="s">
        <v>94</v>
      </c>
      <c r="G174" s="31" t="s">
        <v>174</v>
      </c>
      <c r="H174" s="51"/>
      <c r="J174" s="26"/>
    </row>
    <row r="175" spans="1:10" ht="12.75">
      <c r="A175" s="49"/>
      <c r="B175" s="50"/>
      <c r="C175" s="50"/>
      <c r="D175" s="50"/>
      <c r="E175" s="30" t="s">
        <v>93</v>
      </c>
      <c r="F175" s="30" t="s">
        <v>95</v>
      </c>
      <c r="G175" s="31" t="s">
        <v>175</v>
      </c>
      <c r="H175" s="31" t="s">
        <v>38</v>
      </c>
      <c r="J175" s="31"/>
    </row>
    <row r="176" spans="1:10" ht="12.75">
      <c r="A176" s="50"/>
      <c r="B176" s="50"/>
      <c r="C176" s="50"/>
      <c r="D176" s="50"/>
      <c r="E176" s="2" t="s">
        <v>7</v>
      </c>
      <c r="F176" s="2" t="s">
        <v>7</v>
      </c>
      <c r="G176" s="2" t="s">
        <v>7</v>
      </c>
      <c r="H176" s="2" t="s">
        <v>7</v>
      </c>
      <c r="J176" s="2"/>
    </row>
    <row r="177" spans="1:10" ht="12.75">
      <c r="A177" s="50"/>
      <c r="B177" s="50"/>
      <c r="C177" s="50"/>
      <c r="D177" s="50"/>
      <c r="E177" s="52"/>
      <c r="F177" s="52"/>
      <c r="G177" s="52"/>
      <c r="H177" s="52"/>
      <c r="J177" s="2"/>
    </row>
    <row r="178" spans="1:10" ht="12.75">
      <c r="A178" s="50" t="s">
        <v>173</v>
      </c>
      <c r="B178" s="50"/>
      <c r="C178" s="50"/>
      <c r="D178" s="50"/>
      <c r="E178" s="24">
        <v>119997</v>
      </c>
      <c r="F178" s="24">
        <v>1333</v>
      </c>
      <c r="G178" s="24">
        <v>-18958</v>
      </c>
      <c r="H178" s="24">
        <f>SUM(E178:G178)</f>
        <v>102372</v>
      </c>
      <c r="J178" s="46"/>
    </row>
    <row r="179" spans="1:10" ht="12.75">
      <c r="A179" s="50" t="s">
        <v>111</v>
      </c>
      <c r="B179" s="50"/>
      <c r="C179" s="50"/>
      <c r="D179" s="50"/>
      <c r="E179" s="24"/>
      <c r="F179" s="24"/>
      <c r="G179" s="24">
        <v>-19212</v>
      </c>
      <c r="H179" s="24">
        <f>SUM(E179:G179)</f>
        <v>-19212</v>
      </c>
      <c r="J179" s="46"/>
    </row>
    <row r="180" spans="1:10" ht="15.75" customHeight="1" thickBot="1">
      <c r="A180" s="53" t="s">
        <v>196</v>
      </c>
      <c r="B180" s="53"/>
      <c r="C180" s="53"/>
      <c r="D180" s="53"/>
      <c r="E180" s="48">
        <f>SUM(E178:E179)</f>
        <v>119997</v>
      </c>
      <c r="F180" s="48">
        <f>SUM(F178:F179)</f>
        <v>1333</v>
      </c>
      <c r="G180" s="48">
        <f>SUM(G178:G179)</f>
        <v>-38170</v>
      </c>
      <c r="H180" s="48">
        <f>SUM(H178:H179)</f>
        <v>83160</v>
      </c>
      <c r="J180" s="47"/>
    </row>
    <row r="181" spans="1:10" ht="15.75" customHeight="1">
      <c r="A181" s="54"/>
      <c r="B181" s="54"/>
      <c r="C181" s="54"/>
      <c r="D181" s="54"/>
      <c r="E181" s="55"/>
      <c r="F181" s="55"/>
      <c r="G181" s="55"/>
      <c r="H181" s="55"/>
      <c r="I181" s="55"/>
      <c r="J181" s="47"/>
    </row>
    <row r="182" spans="9:10" ht="12.75">
      <c r="I182" s="26"/>
      <c r="J182" s="29"/>
    </row>
    <row r="183" ht="12.75">
      <c r="A183" s="1" t="s">
        <v>80</v>
      </c>
    </row>
    <row r="185" spans="1:2" ht="12.75">
      <c r="A185">
        <v>1</v>
      </c>
      <c r="B185" t="s">
        <v>30</v>
      </c>
    </row>
    <row r="186" spans="1:2" ht="12.75">
      <c r="A186" t="s">
        <v>96</v>
      </c>
      <c r="B186" t="s">
        <v>68</v>
      </c>
    </row>
    <row r="188" spans="1:2" ht="12.75">
      <c r="A188">
        <v>2</v>
      </c>
      <c r="B188" t="s">
        <v>167</v>
      </c>
    </row>
    <row r="190" spans="1:2" ht="12.75">
      <c r="A190">
        <v>3</v>
      </c>
      <c r="B190" t="s">
        <v>71</v>
      </c>
    </row>
    <row r="192" spans="1:2" ht="12.75">
      <c r="A192">
        <v>4</v>
      </c>
      <c r="B192" t="s">
        <v>117</v>
      </c>
    </row>
    <row r="193" ht="12.75">
      <c r="B193" t="s">
        <v>116</v>
      </c>
    </row>
    <row r="195" spans="1:2" ht="12.75">
      <c r="A195">
        <v>5</v>
      </c>
      <c r="B195" t="s">
        <v>118</v>
      </c>
    </row>
    <row r="196" ht="12.75">
      <c r="B196" t="s">
        <v>119</v>
      </c>
    </row>
    <row r="197" ht="12.75">
      <c r="B197" t="s">
        <v>120</v>
      </c>
    </row>
    <row r="199" spans="1:2" ht="12.75">
      <c r="A199">
        <v>6</v>
      </c>
      <c r="B199" t="s">
        <v>177</v>
      </c>
    </row>
    <row r="200" ht="12.75">
      <c r="B200" t="s">
        <v>176</v>
      </c>
    </row>
    <row r="202" spans="1:2" ht="12.75">
      <c r="A202">
        <v>7</v>
      </c>
      <c r="B202" t="s">
        <v>44</v>
      </c>
    </row>
    <row r="204" spans="2:3" ht="12.75">
      <c r="B204" t="s">
        <v>31</v>
      </c>
      <c r="C204" t="s">
        <v>184</v>
      </c>
    </row>
    <row r="205" ht="12.75">
      <c r="C205" t="s">
        <v>185</v>
      </c>
    </row>
    <row r="207" spans="2:3" ht="12.75">
      <c r="B207" t="s">
        <v>32</v>
      </c>
      <c r="C207" t="s">
        <v>178</v>
      </c>
    </row>
    <row r="209" spans="1:2" ht="12.75">
      <c r="A209">
        <v>8</v>
      </c>
      <c r="B209" t="s">
        <v>37</v>
      </c>
    </row>
    <row r="210" spans="8:10" ht="12.75">
      <c r="H210" s="2"/>
      <c r="I210" s="2" t="s">
        <v>186</v>
      </c>
      <c r="J210" s="2" t="s">
        <v>38</v>
      </c>
    </row>
    <row r="211" spans="8:10" ht="12.75">
      <c r="H211" s="2"/>
      <c r="I211" s="2" t="s">
        <v>39</v>
      </c>
      <c r="J211" s="2" t="s">
        <v>40</v>
      </c>
    </row>
    <row r="212" spans="8:10" ht="12.75">
      <c r="H212" s="2" t="s">
        <v>47</v>
      </c>
      <c r="I212" s="2" t="s">
        <v>14</v>
      </c>
      <c r="J212" s="2" t="s">
        <v>41</v>
      </c>
    </row>
    <row r="213" spans="8:10" ht="12.75">
      <c r="H213" s="2" t="s">
        <v>7</v>
      </c>
      <c r="I213" s="2" t="s">
        <v>7</v>
      </c>
      <c r="J213" s="2" t="s">
        <v>7</v>
      </c>
    </row>
    <row r="215" spans="3:10" ht="12.75">
      <c r="C215" t="s">
        <v>42</v>
      </c>
      <c r="H215" s="5">
        <v>54918</v>
      </c>
      <c r="I215" s="5">
        <v>-20714</v>
      </c>
      <c r="J215" s="5">
        <v>70197</v>
      </c>
    </row>
    <row r="216" spans="3:10" ht="12.75">
      <c r="C216" t="s">
        <v>179</v>
      </c>
      <c r="H216" s="5">
        <v>11852</v>
      </c>
      <c r="I216" s="5">
        <v>3473</v>
      </c>
      <c r="J216" s="5">
        <v>66793</v>
      </c>
    </row>
    <row r="217" spans="3:10" ht="12.75">
      <c r="C217" t="s">
        <v>73</v>
      </c>
      <c r="H217" s="5">
        <v>2894</v>
      </c>
      <c r="I217" s="5">
        <v>-124</v>
      </c>
      <c r="J217" s="5">
        <v>3424</v>
      </c>
    </row>
    <row r="218" spans="8:10" ht="12.75">
      <c r="H218" s="10">
        <f>SUM(H215:H217)</f>
        <v>69664</v>
      </c>
      <c r="I218" s="10">
        <f>SUM(I215:I217)</f>
        <v>-17365</v>
      </c>
      <c r="J218" s="10">
        <f>SUM(J215:J217)</f>
        <v>140414</v>
      </c>
    </row>
    <row r="220" spans="1:2" ht="12.75">
      <c r="A220">
        <v>9</v>
      </c>
      <c r="B220" t="s">
        <v>168</v>
      </c>
    </row>
    <row r="221" ht="12.75">
      <c r="B221" t="s">
        <v>121</v>
      </c>
    </row>
    <row r="223" spans="1:2" ht="12.75">
      <c r="A223">
        <v>10</v>
      </c>
      <c r="B223" t="s">
        <v>122</v>
      </c>
    </row>
    <row r="224" ht="12.75">
      <c r="B224" t="s">
        <v>123</v>
      </c>
    </row>
    <row r="226" spans="1:2" ht="12.75">
      <c r="A226">
        <v>11</v>
      </c>
      <c r="B226" t="s">
        <v>124</v>
      </c>
    </row>
    <row r="227" ht="12.75">
      <c r="B227" t="s">
        <v>125</v>
      </c>
    </row>
    <row r="228" ht="12.75">
      <c r="B228" t="s">
        <v>126</v>
      </c>
    </row>
    <row r="230" spans="1:2" ht="12.75">
      <c r="A230">
        <v>12</v>
      </c>
      <c r="B230" t="s">
        <v>127</v>
      </c>
    </row>
    <row r="231" ht="12.75">
      <c r="B231" t="s">
        <v>70</v>
      </c>
    </row>
    <row r="232" ht="12.75">
      <c r="B232" t="s">
        <v>112</v>
      </c>
    </row>
    <row r="234" spans="1:2" ht="12.75">
      <c r="A234">
        <v>13</v>
      </c>
      <c r="B234" t="s">
        <v>74</v>
      </c>
    </row>
    <row r="235" ht="12.75">
      <c r="B235" t="s">
        <v>180</v>
      </c>
    </row>
    <row r="237" spans="1:2" ht="12.75">
      <c r="A237">
        <v>14</v>
      </c>
      <c r="B237" t="s">
        <v>129</v>
      </c>
    </row>
    <row r="238" ht="12.75">
      <c r="B238" t="s">
        <v>128</v>
      </c>
    </row>
    <row r="240" spans="1:2" ht="12.75">
      <c r="A240">
        <v>15</v>
      </c>
      <c r="B240" t="s">
        <v>34</v>
      </c>
    </row>
    <row r="242" spans="2:3" ht="12.75">
      <c r="B242" t="s">
        <v>31</v>
      </c>
      <c r="C242" t="s">
        <v>130</v>
      </c>
    </row>
    <row r="243" ht="12.75">
      <c r="C243" t="s">
        <v>131</v>
      </c>
    </row>
    <row r="245" spans="2:3" ht="12.75">
      <c r="B245" t="s">
        <v>32</v>
      </c>
      <c r="C245" t="s">
        <v>132</v>
      </c>
    </row>
    <row r="247" ht="12.75">
      <c r="C247" t="s">
        <v>78</v>
      </c>
    </row>
    <row r="249" ht="12.75">
      <c r="C249" t="s">
        <v>79</v>
      </c>
    </row>
    <row r="251" ht="12.75">
      <c r="C251" t="s">
        <v>181</v>
      </c>
    </row>
    <row r="253" spans="1:3" ht="12.75">
      <c r="A253">
        <v>16</v>
      </c>
      <c r="B253" t="s">
        <v>69</v>
      </c>
      <c r="C253" t="s">
        <v>133</v>
      </c>
    </row>
    <row r="255" spans="2:3" ht="12.75">
      <c r="B255" t="s">
        <v>32</v>
      </c>
      <c r="C255" t="s">
        <v>134</v>
      </c>
    </row>
    <row r="257" spans="1:2" ht="12.75">
      <c r="A257">
        <v>17</v>
      </c>
      <c r="B257" t="s">
        <v>35</v>
      </c>
    </row>
    <row r="259" spans="2:3" ht="12.75">
      <c r="B259" t="s">
        <v>31</v>
      </c>
      <c r="C259" t="s">
        <v>200</v>
      </c>
    </row>
    <row r="260" ht="12.75">
      <c r="C260" t="s">
        <v>182</v>
      </c>
    </row>
    <row r="262" spans="2:3" ht="12.75">
      <c r="B262" t="s">
        <v>32</v>
      </c>
      <c r="C262" t="s">
        <v>201</v>
      </c>
    </row>
    <row r="263" ht="12.75">
      <c r="C263" t="s">
        <v>202</v>
      </c>
    </row>
    <row r="265" spans="2:3" ht="12.75">
      <c r="B265" t="s">
        <v>33</v>
      </c>
      <c r="C265" t="s">
        <v>36</v>
      </c>
    </row>
    <row r="267" spans="1:2" ht="12.75">
      <c r="A267">
        <v>18</v>
      </c>
      <c r="B267" t="s">
        <v>72</v>
      </c>
    </row>
    <row r="269" spans="1:2" ht="12.75">
      <c r="A269">
        <v>19</v>
      </c>
      <c r="B269" t="s">
        <v>135</v>
      </c>
    </row>
    <row r="271" spans="1:10" ht="12.75">
      <c r="A271">
        <v>20</v>
      </c>
      <c r="B271" s="15" t="s">
        <v>203</v>
      </c>
      <c r="H271" s="7"/>
      <c r="I271" s="7"/>
      <c r="J271" s="7"/>
    </row>
    <row r="272" spans="2:10" ht="12.75">
      <c r="B272" s="15" t="s">
        <v>204</v>
      </c>
      <c r="H272" s="7"/>
      <c r="I272" s="7"/>
      <c r="J272" s="7"/>
    </row>
    <row r="273" spans="2:10" ht="12.75">
      <c r="B273" s="15"/>
      <c r="H273" s="7"/>
      <c r="I273" s="7"/>
      <c r="J273" s="7"/>
    </row>
    <row r="274" spans="2:10" ht="12.75">
      <c r="B274" t="s">
        <v>208</v>
      </c>
      <c r="H274" s="7"/>
      <c r="I274" s="7"/>
      <c r="J274" s="7"/>
    </row>
    <row r="275" spans="2:10" ht="12.75">
      <c r="B275" t="s">
        <v>209</v>
      </c>
      <c r="H275" s="7"/>
      <c r="I275" s="7"/>
      <c r="J275" s="7"/>
    </row>
    <row r="276" spans="2:10" ht="12.75">
      <c r="B276" t="s">
        <v>183</v>
      </c>
      <c r="H276" s="7"/>
      <c r="I276" s="7"/>
      <c r="J276" s="7"/>
    </row>
    <row r="277" spans="8:10" ht="12.75">
      <c r="H277" s="7"/>
      <c r="I277" s="7"/>
      <c r="J277" s="7"/>
    </row>
    <row r="278" spans="1:2" ht="12.75">
      <c r="A278">
        <v>21</v>
      </c>
      <c r="B278" s="15" t="s">
        <v>136</v>
      </c>
    </row>
    <row r="279" ht="12.75">
      <c r="B279" s="15" t="s">
        <v>205</v>
      </c>
    </row>
    <row r="280" ht="12.75">
      <c r="B280" s="15" t="s">
        <v>206</v>
      </c>
    </row>
    <row r="281" ht="12.75">
      <c r="B281" s="15"/>
    </row>
    <row r="282" ht="12.75">
      <c r="B282" t="s">
        <v>210</v>
      </c>
    </row>
    <row r="283" ht="12.75">
      <c r="B283" t="s">
        <v>212</v>
      </c>
    </row>
    <row r="284" ht="12.75">
      <c r="B284" t="s">
        <v>211</v>
      </c>
    </row>
    <row r="286" spans="1:2" ht="12.75">
      <c r="A286">
        <v>22</v>
      </c>
      <c r="B286" s="15" t="s">
        <v>45</v>
      </c>
    </row>
    <row r="287" spans="2:10" ht="12.75">
      <c r="B287" s="57"/>
      <c r="C287" s="50"/>
      <c r="D287" s="50"/>
      <c r="E287" s="50"/>
      <c r="F287" s="50"/>
      <c r="G287" s="50"/>
      <c r="H287" s="50"/>
      <c r="I287" s="50"/>
      <c r="J287" s="50"/>
    </row>
    <row r="288" spans="2:10" ht="12.75">
      <c r="B288" s="57" t="s">
        <v>187</v>
      </c>
      <c r="C288" s="50"/>
      <c r="D288" s="50"/>
      <c r="E288" s="50"/>
      <c r="F288" s="50"/>
      <c r="G288" s="50"/>
      <c r="H288" s="50"/>
      <c r="I288" s="50"/>
      <c r="J288" s="50"/>
    </row>
    <row r="289" spans="2:10" ht="12.75">
      <c r="B289" s="57" t="s">
        <v>190</v>
      </c>
      <c r="C289" s="50"/>
      <c r="D289" s="50"/>
      <c r="E289" s="50"/>
      <c r="F289" s="50"/>
      <c r="G289" s="50"/>
      <c r="H289" s="50"/>
      <c r="I289" s="50"/>
      <c r="J289" s="50"/>
    </row>
    <row r="290" spans="2:10" ht="12.75">
      <c r="B290" s="57" t="s">
        <v>188</v>
      </c>
      <c r="C290" s="50"/>
      <c r="D290" s="50"/>
      <c r="E290" s="50"/>
      <c r="F290" s="50"/>
      <c r="G290" s="50"/>
      <c r="H290" s="50"/>
      <c r="I290" s="50"/>
      <c r="J290" s="50"/>
    </row>
    <row r="291" spans="2:10" ht="12.75">
      <c r="B291" s="57" t="s">
        <v>189</v>
      </c>
      <c r="C291" s="50"/>
      <c r="D291" s="50"/>
      <c r="E291" s="50"/>
      <c r="F291" s="50"/>
      <c r="G291" s="50"/>
      <c r="H291" s="50"/>
      <c r="I291" s="50"/>
      <c r="J291" s="50"/>
    </row>
    <row r="292" ht="12.75">
      <c r="B292" s="18"/>
    </row>
    <row r="293" ht="12.75">
      <c r="B293" s="18" t="s">
        <v>207</v>
      </c>
    </row>
    <row r="294" ht="12.75">
      <c r="B294" s="18"/>
    </row>
    <row r="295" spans="1:2" ht="12.75">
      <c r="A295">
        <v>23</v>
      </c>
      <c r="B295" t="s">
        <v>43</v>
      </c>
    </row>
    <row r="297" spans="2:3" ht="12.75">
      <c r="B297" t="s">
        <v>31</v>
      </c>
      <c r="C297" t="s">
        <v>138</v>
      </c>
    </row>
    <row r="298" ht="12.75">
      <c r="C298" t="s">
        <v>137</v>
      </c>
    </row>
    <row r="300" spans="2:3" ht="12.75">
      <c r="B300" t="s">
        <v>32</v>
      </c>
      <c r="C300" t="s">
        <v>46</v>
      </c>
    </row>
    <row r="302" spans="1:2" ht="12.75">
      <c r="A302">
        <v>24</v>
      </c>
      <c r="B302" t="s">
        <v>97</v>
      </c>
    </row>
    <row r="304" spans="2:3" ht="12.75">
      <c r="B304" t="s">
        <v>69</v>
      </c>
      <c r="C304" t="s">
        <v>113</v>
      </c>
    </row>
    <row r="305" ht="12.75">
      <c r="C305" t="s">
        <v>114</v>
      </c>
    </row>
    <row r="307" spans="2:3" ht="12.75">
      <c r="B307" t="s">
        <v>98</v>
      </c>
      <c r="C307" t="s">
        <v>99</v>
      </c>
    </row>
    <row r="308" ht="12.75">
      <c r="C308" t="s">
        <v>115</v>
      </c>
    </row>
  </sheetData>
  <printOptions/>
  <pageMargins left="0.5" right="0.5" top="0.5" bottom="0.5" header="0.5" footer="0.5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Pembinaan Tasja</cp:lastModifiedBy>
  <cp:lastPrinted>2003-11-20T03:17:55Z</cp:lastPrinted>
  <dcterms:created xsi:type="dcterms:W3CDTF">1999-11-15T01:55:50Z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