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8415" windowHeight="36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'Sheet1'!$A$197:$K$243</definedName>
  </definedNames>
  <calcPr fullCalcOnLoad="1"/>
</workbook>
</file>

<file path=xl/sharedStrings.xml><?xml version="1.0" encoding="utf-8"?>
<sst xmlns="http://schemas.openxmlformats.org/spreadsheetml/2006/main" count="218" uniqueCount="187">
  <si>
    <t>CONSOLIDATED INCOME STATEMENT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</si>
  <si>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</si>
  <si>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</si>
  <si>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</si>
  <si>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</si>
  <si>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</si>
  <si>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</si>
  <si>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Quarter</t>
  </si>
  <si>
    <t>Todate</t>
  </si>
  <si>
    <t>RM'000</t>
  </si>
  <si>
    <t>1.(a)</t>
  </si>
  <si>
    <t xml:space="preserve">   (b)</t>
  </si>
  <si>
    <t>Investment income</t>
  </si>
  <si>
    <t xml:space="preserve">   (c)</t>
  </si>
  <si>
    <t>2.(a)</t>
  </si>
  <si>
    <t>exceptional items, income tax, minority</t>
  </si>
  <si>
    <t>Depreciation and amortisation</t>
  </si>
  <si>
    <t xml:space="preserve">   (d)</t>
  </si>
  <si>
    <t>Exceptional items</t>
  </si>
  <si>
    <t xml:space="preserve">   (e)</t>
  </si>
  <si>
    <t xml:space="preserve">    (f)</t>
  </si>
  <si>
    <t xml:space="preserve">   (g)</t>
  </si>
  <si>
    <t>and extraordinary items</t>
  </si>
  <si>
    <t xml:space="preserve">   (h)</t>
  </si>
  <si>
    <t>Taxation</t>
  </si>
  <si>
    <t xml:space="preserve">    (i)</t>
  </si>
  <si>
    <t>(ii) Less minority interests</t>
  </si>
  <si>
    <t xml:space="preserve">    (j)</t>
  </si>
  <si>
    <t>members of the company</t>
  </si>
  <si>
    <t xml:space="preserve">   (k)</t>
  </si>
  <si>
    <t>(i) Extraordinary items</t>
  </si>
  <si>
    <t>(iii) Extraordinary items attributable to</t>
  </si>
  <si>
    <t xml:space="preserve">     members of the company</t>
  </si>
  <si>
    <t xml:space="preserve">    (l)</t>
  </si>
  <si>
    <t>dividends, if any:-</t>
  </si>
  <si>
    <t xml:space="preserve">(i) Basic (based on </t>
  </si>
  <si>
    <t xml:space="preserve">    ordinary shares) (sen)</t>
  </si>
  <si>
    <t>(ii) Fully diluted ( based on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</si>
  <si>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</si>
  <si>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</si>
  <si>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</si>
  <si>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</si>
  <si>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</si>
  <si>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</si>
  <si>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</si>
  <si>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</t>
  </si>
  <si>
    <t>Long Term Investments</t>
  </si>
  <si>
    <t>Current Assets</t>
  </si>
  <si>
    <t>Current Liabilities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</si>
  <si>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</si>
  <si>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</si>
  <si>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</si>
  <si>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</si>
  <si>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</si>
  <si>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</si>
  <si>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</si>
  <si>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</si>
  <si>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</si>
  <si>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</si>
  <si>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</si>
  <si>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Notes</t>
  </si>
  <si>
    <t xml:space="preserve">The same accounting policies and methods of computation are followed in the quarterly financial </t>
  </si>
  <si>
    <t>The nature and amount of each extraordinary item:- NIL</t>
  </si>
  <si>
    <t>(a)</t>
  </si>
  <si>
    <t>(b)</t>
  </si>
  <si>
    <t>(c)</t>
  </si>
  <si>
    <t>The amount of profits on sale of investments and/or properties for the current financial year todate:-NIL</t>
  </si>
  <si>
    <t>Particulars of purchase or disposal of quoted securities:-</t>
  </si>
  <si>
    <t>total purchases and sales of quoted securities for the current financial year todate and profit/</t>
  </si>
  <si>
    <t>(loss) arising therefrom:- NIL</t>
  </si>
  <si>
    <t>investments in quoted shares as at end of the reporting period:-</t>
  </si>
  <si>
    <t xml:space="preserve">Details of issuances and repayment of debt and equity securities, share buybacks, share </t>
  </si>
  <si>
    <t xml:space="preserve">cancellations, shares held as treasury shares and resale of treasury shares for the current financial </t>
  </si>
  <si>
    <t>Group borrowings and debt securities as at end of the reporting period:-</t>
  </si>
  <si>
    <t>denomination of borrowings in foreign currency:- NIL</t>
  </si>
  <si>
    <t xml:space="preserve">Segment information by industry </t>
  </si>
  <si>
    <t>Total</t>
  </si>
  <si>
    <t>Before</t>
  </si>
  <si>
    <t>Assets</t>
  </si>
  <si>
    <t>Employed</t>
  </si>
  <si>
    <t>Construction</t>
  </si>
  <si>
    <t>Plantation</t>
  </si>
  <si>
    <t>Reserve on consolidation</t>
  </si>
  <si>
    <t xml:space="preserve">Details of contingent liabilities:- </t>
  </si>
  <si>
    <t>Explanatory notes (only applicable to final quarter)</t>
  </si>
  <si>
    <t xml:space="preserve">Dividend:- </t>
  </si>
  <si>
    <t xml:space="preserve">todate including business combination, acquisition or disposal of subsidiaries and long term </t>
  </si>
  <si>
    <t>investments, restructuring and discontinuing operations.</t>
  </si>
  <si>
    <t>secured borrowings:- RM 3,000,000</t>
  </si>
  <si>
    <t>Details of pending material litigation:- NIL</t>
  </si>
  <si>
    <t>Prospects:-</t>
  </si>
  <si>
    <t>year todate:- NIL</t>
  </si>
  <si>
    <t>shortfall in profit guarantee:- N/A</t>
  </si>
  <si>
    <t>The figures have not been audited.</t>
  </si>
  <si>
    <t>Corresponding</t>
  </si>
  <si>
    <t>Period</t>
  </si>
  <si>
    <t>Revenue</t>
  </si>
  <si>
    <t xml:space="preserve">Other income </t>
  </si>
  <si>
    <t xml:space="preserve">Profit/(loss) before finance cost, </t>
  </si>
  <si>
    <t>depreciation and amortisation,</t>
  </si>
  <si>
    <t>interest and extraordinary items</t>
  </si>
  <si>
    <t>Finance cost</t>
  </si>
  <si>
    <t>Profit/(loss) before income tax,</t>
  </si>
  <si>
    <t>minority interests and extraordinary items</t>
  </si>
  <si>
    <t>Share of profits/(losses) of associated companies</t>
  </si>
  <si>
    <t>Profit/(loss) before income tax, minority interests</t>
  </si>
  <si>
    <t>Income tax</t>
  </si>
  <si>
    <t xml:space="preserve">    minority interest</t>
  </si>
  <si>
    <t>(i) Profit/(loss) after income tax before deducting</t>
  </si>
  <si>
    <t xml:space="preserve">Net profit/(loss) from ordinary activities </t>
  </si>
  <si>
    <t>attributable to members of the company</t>
  </si>
  <si>
    <t>Net profit/(loss) attributable to</t>
  </si>
  <si>
    <t>Pre-acquisition profit/(loss)</t>
  </si>
  <si>
    <t xml:space="preserve">  (m)</t>
  </si>
  <si>
    <t xml:space="preserve">Earnings per share based on 2(m) above </t>
  </si>
  <si>
    <t xml:space="preserve">after deducting any provision for preference </t>
  </si>
  <si>
    <t>Property, plant and equipment</t>
  </si>
  <si>
    <t>Investment property</t>
  </si>
  <si>
    <t>Investment in associated companies</t>
  </si>
  <si>
    <t>Inventories</t>
  </si>
  <si>
    <t>Trade receivables</t>
  </si>
  <si>
    <t>Other receivables</t>
  </si>
  <si>
    <t>Amount due from an associated company</t>
  </si>
  <si>
    <t>Cash and bank balances</t>
  </si>
  <si>
    <t>Trade payables</t>
  </si>
  <si>
    <t>Other payables</t>
  </si>
  <si>
    <t>Lease and hire purchase creditors</t>
  </si>
  <si>
    <t>Short term borrowings</t>
  </si>
  <si>
    <t xml:space="preserve">Proposed dividend </t>
  </si>
  <si>
    <t>Long Term Liabilities</t>
  </si>
  <si>
    <t>Long term loan</t>
  </si>
  <si>
    <t>Deferred taxation</t>
  </si>
  <si>
    <t>statements as compared with the most recent annual audited accounts.</t>
  </si>
  <si>
    <t>The nature and amount of each exceptional item:-NIL</t>
  </si>
  <si>
    <t xml:space="preserve">(a) </t>
  </si>
  <si>
    <t xml:space="preserve">Corporate guarantees (unsecured) given to banks for credit facilities granted to subsidiary </t>
  </si>
  <si>
    <t xml:space="preserve">Details of material events subsequent to the end of the reporting period  that have not been reflected </t>
  </si>
  <si>
    <t>in the financial statement for the said period or disclosed herein:- NIL.</t>
  </si>
  <si>
    <t>Details of seasonality or cyclicality of operations:- NIL.</t>
  </si>
  <si>
    <t>Profit/(Loss)</t>
  </si>
  <si>
    <t>Development allocation for the economic sector in 2002 will continue to emphasize on industrial,</t>
  </si>
  <si>
    <t xml:space="preserve">infrastructure, agriculture and rural development. The major infrastructure projects to be undertaken </t>
  </si>
  <si>
    <t xml:space="preserve">include the construction of East Coast Highway, Butterworth Outer Ring Road and upgrading of </t>
  </si>
  <si>
    <t xml:space="preserve">various trunk roads. Meanwhile, an allocation amounting to RM 1.56 billion will be for the construction </t>
  </si>
  <si>
    <t>of primary and secondary schools, vocational and technical institutes and teachers' quarters. Another</t>
  </si>
  <si>
    <t>RM 1.82 billion will be allocated for the construction of quarters for armed forces, police as well as low</t>
  </si>
  <si>
    <t>cost housing.</t>
  </si>
  <si>
    <t>Details of financial instruments with off balance sheet risk:- NIL</t>
  </si>
  <si>
    <t xml:space="preserve">There is no material effect of changes in the composition of the company for the current financial year </t>
  </si>
  <si>
    <t>31/12/2001</t>
  </si>
  <si>
    <t>QUARTERLY REPORT</t>
  </si>
  <si>
    <t>Bottling and distribution of mineral water</t>
  </si>
  <si>
    <t>The variance between the effective and statutory tax rate for the current quarter and financial year</t>
  </si>
  <si>
    <t>todate is attributed to certain expenses disallowed for tax purpose.</t>
  </si>
  <si>
    <t>Net Tangible Assets per share (RM)</t>
  </si>
  <si>
    <t xml:space="preserve">Proforma quarterly report on consolidated results for the first quarter ended 31st March 2002. </t>
  </si>
  <si>
    <t>31/3/2002</t>
  </si>
  <si>
    <t>31/3/2001</t>
  </si>
  <si>
    <t>Amount due from customers</t>
  </si>
  <si>
    <t>Fixed Deposits</t>
  </si>
  <si>
    <t>(I) at cost:- RM194,761</t>
  </si>
  <si>
    <t>(ii) at carrying value/book value:- RM78,125</t>
  </si>
  <si>
    <t>(iii) at market value:- RM168,517</t>
  </si>
  <si>
    <t>Status of corporate proposals:- On 28th February 2002 and 4th March 2002, Astral Asia Berhad</t>
  </si>
  <si>
    <t>announced it has proposed the following:-</t>
  </si>
  <si>
    <t xml:space="preserve">(I) transfer of listing for the entire issued and paid-up share capital of Astral Asia Berhad from the </t>
  </si>
  <si>
    <t>Second Board to the Main Board of KLSE; and</t>
  </si>
  <si>
    <t xml:space="preserve">(ii) bonus issue of up to 43,998,900 [now amended to 41,744,500] new Astral Asia Berhad shares </t>
  </si>
  <si>
    <t xml:space="preserve">on the basis of one(1) new Astral Asia Berhad shares for every two(2) existing Astral Asia Berhad </t>
  </si>
  <si>
    <t>shares held.</t>
  </si>
  <si>
    <t>Status of utilization of proceeds raised from previous corporate proposals:- N/A</t>
  </si>
  <si>
    <t>long term borrowings:- RM 2,550,000</t>
  </si>
  <si>
    <t>short term borrowings:- RM 3,000,000</t>
  </si>
  <si>
    <t>unsecured borrowings:- RM 2,550,000</t>
  </si>
  <si>
    <t>companies:- RM 19 million.</t>
  </si>
  <si>
    <t xml:space="preserve">The Group's quarterly profit before taxation decreased to RM 3.0 million for the current quarter as </t>
  </si>
  <si>
    <t xml:space="preserve">compared with RM 5.8 million profit reported in the immediate preceding quarter due to higher cost </t>
  </si>
  <si>
    <t>of raw materials and lower revenue recorded by the construction division.</t>
  </si>
  <si>
    <t>Review of Group's performance as compared with the immediate preceding 4th quarter:-</t>
  </si>
  <si>
    <t>The Group's quarterly profit before taxation is higher at RM 3.0 million for the current quarter as</t>
  </si>
  <si>
    <t>Review of Group's performance as compared with the corresponding previous year's 1st quarter:-</t>
  </si>
  <si>
    <t xml:space="preserve">compared with the loss of RM 2.5 million incurred in the corresponding previous year's 1st quarter due </t>
  </si>
  <si>
    <t>to an almost three-fold increase in revenue.</t>
  </si>
  <si>
    <t>The Group remains confident of securing new construction contracts in the coming months.</t>
  </si>
  <si>
    <t>shortfall of actual profit from forecast profit:- N/A</t>
  </si>
  <si>
    <t>total dividend for the current financial year 2002:- NIL</t>
  </si>
  <si>
    <t>a final dividend of 2.5 sen per share has been proposed for year 2001.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</si>
</sst>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15" applyNumberFormat="1" applyAlignment="1">
      <alignment horizontal="center"/>
    </xf>
    <xf numFmtId="0" fontId="0" fillId="0" borderId="0" xfId="0" applyFont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165" fontId="0" fillId="0" borderId="13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3" xfId="0" applyNumberFormat="1" applyBorder="1" applyAlignment="1">
      <alignment/>
    </xf>
    <xf numFmtId="4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tabSelected="1" workbookViewId="0" topLeftCell="A231">
      <selection activeCell="C241" sqref="C241"/>
    </sheetView>
  </sheetViews>
  <sheetFormatPr defaultColWidth="9.140625" defaultRowHeight="12.75"/>
  <cols>
    <col min="1" max="2" width="4.7109375" style="0" customWidth="1"/>
    <col min="7" max="10" width="10.7109375" style="0" customWidth="1"/>
  </cols>
  <sheetData>
    <row r="1" ht="12.75">
      <c r="A1" s="1" t="s">
        <v>150</v>
      </c>
    </row>
    <row r="2" ht="5.25" customHeight="1"/>
    <row r="3" ht="12.75">
      <c r="A3" t="s">
        <v>155</v>
      </c>
    </row>
    <row r="4" ht="12.75">
      <c r="A4" t="s">
        <v>93</v>
      </c>
    </row>
    <row r="6" ht="12.75">
      <c r="A6" s="1" t="s">
        <v>0</v>
      </c>
    </row>
    <row r="8" spans="7:10" ht="12.75">
      <c r="G8" s="1" t="s">
        <v>1</v>
      </c>
      <c r="H8" s="1"/>
      <c r="I8" s="1" t="s">
        <v>2</v>
      </c>
      <c r="J8" s="1"/>
    </row>
    <row r="9" spans="7:10" ht="12.75">
      <c r="G9" s="2" t="s">
        <v>3</v>
      </c>
      <c r="H9" s="2" t="s">
        <v>4</v>
      </c>
      <c r="I9" s="2" t="s">
        <v>3</v>
      </c>
      <c r="J9" s="2" t="s">
        <v>5</v>
      </c>
    </row>
    <row r="10" spans="7:10" ht="12.75">
      <c r="G10" s="2" t="s">
        <v>6</v>
      </c>
      <c r="H10" s="2" t="s">
        <v>6</v>
      </c>
      <c r="I10" s="2" t="s">
        <v>6</v>
      </c>
      <c r="J10" s="2" t="s">
        <v>6</v>
      </c>
    </row>
    <row r="11" spans="7:10" ht="12.75">
      <c r="G11" s="2"/>
      <c r="H11" s="2" t="s">
        <v>94</v>
      </c>
      <c r="I11" s="2"/>
      <c r="J11" s="2" t="s">
        <v>94</v>
      </c>
    </row>
    <row r="12" spans="7:10" ht="12.75">
      <c r="G12" s="2" t="s">
        <v>7</v>
      </c>
      <c r="H12" s="2" t="s">
        <v>7</v>
      </c>
      <c r="I12" s="2" t="s">
        <v>8</v>
      </c>
      <c r="J12" s="2" t="s">
        <v>95</v>
      </c>
    </row>
    <row r="13" spans="7:10" ht="12.75">
      <c r="G13" s="2" t="s">
        <v>156</v>
      </c>
      <c r="H13" s="2" t="s">
        <v>157</v>
      </c>
      <c r="I13" s="2" t="s">
        <v>156</v>
      </c>
      <c r="J13" s="2" t="s">
        <v>157</v>
      </c>
    </row>
    <row r="14" spans="7:10" ht="12.75">
      <c r="G14" s="2" t="s">
        <v>9</v>
      </c>
      <c r="H14" s="2" t="s">
        <v>9</v>
      </c>
      <c r="I14" s="2" t="s">
        <v>9</v>
      </c>
      <c r="J14" s="2" t="s">
        <v>9</v>
      </c>
    </row>
    <row r="16" spans="1:10" ht="12.75">
      <c r="A16" t="s">
        <v>10</v>
      </c>
      <c r="B16" t="s">
        <v>96</v>
      </c>
      <c r="G16" s="5">
        <v>22904</v>
      </c>
      <c r="H16" s="5">
        <v>8332</v>
      </c>
      <c r="I16" s="5">
        <v>22904</v>
      </c>
      <c r="J16" s="5">
        <v>8332</v>
      </c>
    </row>
    <row r="17" spans="7:10" ht="12.75">
      <c r="G17" s="5"/>
      <c r="H17" s="5"/>
      <c r="I17" s="5"/>
      <c r="J17" s="5"/>
    </row>
    <row r="18" spans="1:10" ht="12.75">
      <c r="A18" t="s">
        <v>11</v>
      </c>
      <c r="B18" t="s">
        <v>12</v>
      </c>
      <c r="G18" s="5">
        <v>0</v>
      </c>
      <c r="H18" s="5">
        <v>0</v>
      </c>
      <c r="I18" s="5">
        <v>0</v>
      </c>
      <c r="J18" s="5">
        <v>0</v>
      </c>
    </row>
    <row r="19" spans="7:10" ht="12.75">
      <c r="G19" s="5"/>
      <c r="H19" s="5"/>
      <c r="I19" s="5"/>
      <c r="J19" s="5"/>
    </row>
    <row r="20" spans="1:10" ht="12.75">
      <c r="A20" t="s">
        <v>13</v>
      </c>
      <c r="B20" t="s">
        <v>97</v>
      </c>
      <c r="G20" s="5">
        <v>79</v>
      </c>
      <c r="H20" s="5">
        <v>65</v>
      </c>
      <c r="I20" s="5">
        <v>79</v>
      </c>
      <c r="J20" s="5">
        <v>65</v>
      </c>
    </row>
    <row r="21" spans="7:10" ht="12.75">
      <c r="G21" s="5"/>
      <c r="H21" s="5"/>
      <c r="I21" s="5"/>
      <c r="J21" s="5"/>
    </row>
    <row r="22" spans="1:10" ht="12.75">
      <c r="A22" t="s">
        <v>14</v>
      </c>
      <c r="B22" t="s">
        <v>98</v>
      </c>
      <c r="G22" s="5">
        <v>4310</v>
      </c>
      <c r="H22" s="5">
        <v>-1577</v>
      </c>
      <c r="I22" s="5">
        <v>4310</v>
      </c>
      <c r="J22" s="5">
        <v>-1577</v>
      </c>
    </row>
    <row r="23" spans="2:10" ht="12.75">
      <c r="B23" t="s">
        <v>99</v>
      </c>
      <c r="G23" s="5"/>
      <c r="H23" s="5"/>
      <c r="I23" s="5"/>
      <c r="J23" s="5"/>
    </row>
    <row r="24" spans="2:10" ht="12.75">
      <c r="B24" t="s">
        <v>15</v>
      </c>
      <c r="G24" s="5"/>
      <c r="H24" s="5"/>
      <c r="I24" s="5"/>
      <c r="J24" s="5"/>
    </row>
    <row r="25" spans="2:10" ht="12.75">
      <c r="B25" t="s">
        <v>100</v>
      </c>
      <c r="G25" s="5"/>
      <c r="H25" s="5"/>
      <c r="I25" s="5"/>
      <c r="J25" s="5"/>
    </row>
    <row r="26" spans="7:10" ht="12.75">
      <c r="G26" s="5"/>
      <c r="H26" s="5"/>
      <c r="I26" s="5"/>
      <c r="J26" s="5"/>
    </row>
    <row r="27" spans="1:10" ht="12.75">
      <c r="A27" t="s">
        <v>11</v>
      </c>
      <c r="B27" t="s">
        <v>101</v>
      </c>
      <c r="G27" s="5">
        <v>-120</v>
      </c>
      <c r="H27" s="5">
        <v>-112</v>
      </c>
      <c r="I27" s="5">
        <v>-120</v>
      </c>
      <c r="J27" s="5">
        <v>-112</v>
      </c>
    </row>
    <row r="28" spans="7:10" ht="12.75">
      <c r="G28" s="5"/>
      <c r="H28" s="5"/>
      <c r="I28" s="5"/>
      <c r="J28" s="5"/>
    </row>
    <row r="29" spans="1:10" ht="12.75">
      <c r="A29" t="s">
        <v>13</v>
      </c>
      <c r="B29" t="s">
        <v>16</v>
      </c>
      <c r="G29" s="5">
        <v>-1170</v>
      </c>
      <c r="H29" s="5">
        <v>-853</v>
      </c>
      <c r="I29" s="5">
        <v>-1170</v>
      </c>
      <c r="J29" s="5">
        <v>-853</v>
      </c>
    </row>
    <row r="30" spans="7:10" ht="12.75">
      <c r="G30" s="5"/>
      <c r="H30" s="5"/>
      <c r="I30" s="5"/>
      <c r="J30" s="5"/>
    </row>
    <row r="31" spans="1:11" ht="12.75">
      <c r="A31" t="s">
        <v>17</v>
      </c>
      <c r="B31" t="s">
        <v>18</v>
      </c>
      <c r="G31" s="7">
        <v>0</v>
      </c>
      <c r="H31" s="7">
        <v>0</v>
      </c>
      <c r="I31" s="7">
        <v>0</v>
      </c>
      <c r="J31" s="7">
        <v>0</v>
      </c>
      <c r="K31" s="4"/>
    </row>
    <row r="32" spans="7:11" ht="12.75">
      <c r="G32" s="8"/>
      <c r="H32" s="8"/>
      <c r="I32" s="8"/>
      <c r="J32" s="8"/>
      <c r="K32" s="4"/>
    </row>
    <row r="33" spans="1:11" ht="12.75">
      <c r="A33" t="s">
        <v>19</v>
      </c>
      <c r="B33" t="s">
        <v>102</v>
      </c>
      <c r="G33" s="5">
        <v>3020</v>
      </c>
      <c r="H33" s="5">
        <v>-2542</v>
      </c>
      <c r="I33" s="5">
        <v>3020</v>
      </c>
      <c r="J33" s="5">
        <v>-2542</v>
      </c>
      <c r="K33" s="4"/>
    </row>
    <row r="34" spans="2:11" ht="12.75">
      <c r="B34" t="s">
        <v>103</v>
      </c>
      <c r="G34" s="5"/>
      <c r="H34" s="5"/>
      <c r="I34" s="5"/>
      <c r="J34" s="5"/>
      <c r="K34" s="4"/>
    </row>
    <row r="35" spans="7:11" ht="12.75">
      <c r="G35" s="5"/>
      <c r="H35" s="5"/>
      <c r="I35" s="5"/>
      <c r="J35" s="5"/>
      <c r="K35" s="4"/>
    </row>
    <row r="36" spans="1:11" ht="12.75">
      <c r="A36" t="s">
        <v>20</v>
      </c>
      <c r="B36" t="s">
        <v>104</v>
      </c>
      <c r="G36" s="5">
        <v>-6</v>
      </c>
      <c r="H36" s="5">
        <v>11</v>
      </c>
      <c r="I36" s="5">
        <v>-6</v>
      </c>
      <c r="J36" s="5">
        <v>11</v>
      </c>
      <c r="K36" s="4"/>
    </row>
    <row r="37" spans="7:11" ht="12.75">
      <c r="G37" s="5"/>
      <c r="H37" s="5"/>
      <c r="I37" s="5"/>
      <c r="J37" s="5"/>
      <c r="K37" s="4"/>
    </row>
    <row r="38" spans="1:11" ht="12.75">
      <c r="A38" t="s">
        <v>21</v>
      </c>
      <c r="B38" t="s">
        <v>105</v>
      </c>
      <c r="G38" s="6">
        <f>+G33+G36</f>
        <v>3014</v>
      </c>
      <c r="H38" s="6">
        <f>+H33+H36</f>
        <v>-2531</v>
      </c>
      <c r="I38" s="6">
        <f>+I33+I36</f>
        <v>3014</v>
      </c>
      <c r="J38" s="6">
        <v>-2531</v>
      </c>
      <c r="K38" s="4"/>
    </row>
    <row r="39" spans="2:11" ht="12.75">
      <c r="B39" t="s">
        <v>22</v>
      </c>
      <c r="G39" s="5"/>
      <c r="H39" s="5"/>
      <c r="I39" s="5"/>
      <c r="J39" s="5"/>
      <c r="K39" s="4"/>
    </row>
    <row r="40" spans="7:11" ht="12.75">
      <c r="G40" s="5"/>
      <c r="H40" s="5"/>
      <c r="I40" s="5"/>
      <c r="J40" s="5"/>
      <c r="K40" s="4"/>
    </row>
    <row r="41" spans="1:11" ht="12.75">
      <c r="A41" t="s">
        <v>23</v>
      </c>
      <c r="B41" t="s">
        <v>106</v>
      </c>
      <c r="G41" s="5">
        <v>-940</v>
      </c>
      <c r="H41" s="5">
        <v>0</v>
      </c>
      <c r="I41" s="5">
        <v>-940</v>
      </c>
      <c r="J41" s="5">
        <v>0</v>
      </c>
      <c r="K41" s="4"/>
    </row>
    <row r="42" spans="7:11" ht="12.75">
      <c r="G42" s="8"/>
      <c r="H42" s="8"/>
      <c r="I42" s="8"/>
      <c r="J42" s="8"/>
      <c r="K42" s="4"/>
    </row>
    <row r="43" spans="1:11" ht="12.75">
      <c r="A43" t="s">
        <v>25</v>
      </c>
      <c r="B43" t="s">
        <v>108</v>
      </c>
      <c r="G43" s="5">
        <f>+G38+G41</f>
        <v>2074</v>
      </c>
      <c r="H43" s="5">
        <f>+H38+H41</f>
        <v>-2531</v>
      </c>
      <c r="I43" s="5">
        <f>+I38+I41</f>
        <v>2074</v>
      </c>
      <c r="J43" s="5">
        <f>+J38+J41</f>
        <v>-2531</v>
      </c>
      <c r="K43" s="4"/>
    </row>
    <row r="44" spans="2:11" ht="12.75">
      <c r="B44" t="s">
        <v>107</v>
      </c>
      <c r="G44" s="5"/>
      <c r="H44" s="5"/>
      <c r="I44" s="5"/>
      <c r="J44" s="5"/>
      <c r="K44" s="4"/>
    </row>
    <row r="45" spans="7:11" ht="12.75">
      <c r="G45" s="5"/>
      <c r="H45" s="5"/>
      <c r="I45" s="5"/>
      <c r="J45" s="5"/>
      <c r="K45" s="4"/>
    </row>
    <row r="46" spans="2:11" ht="12.75">
      <c r="B46" t="s">
        <v>26</v>
      </c>
      <c r="G46" s="5">
        <v>-70</v>
      </c>
      <c r="H46" s="5">
        <v>-4</v>
      </c>
      <c r="I46" s="5">
        <v>-70</v>
      </c>
      <c r="J46" s="5">
        <v>-4</v>
      </c>
      <c r="K46" s="4"/>
    </row>
    <row r="47" spans="7:11" ht="12.75">
      <c r="G47" s="5"/>
      <c r="H47" s="5"/>
      <c r="I47" s="5"/>
      <c r="J47" s="5"/>
      <c r="K47" s="4"/>
    </row>
    <row r="48" spans="1:11" ht="12.75">
      <c r="A48" t="s">
        <v>27</v>
      </c>
      <c r="B48" t="s">
        <v>112</v>
      </c>
      <c r="G48" s="5">
        <v>0</v>
      </c>
      <c r="H48" s="5">
        <v>0</v>
      </c>
      <c r="I48" s="5">
        <v>0</v>
      </c>
      <c r="J48" s="5">
        <v>0</v>
      </c>
      <c r="K48" s="4"/>
    </row>
    <row r="49" spans="7:11" ht="12.75">
      <c r="G49" s="8"/>
      <c r="H49" s="8"/>
      <c r="I49" s="8"/>
      <c r="J49" s="8"/>
      <c r="K49" s="4"/>
    </row>
    <row r="50" spans="1:11" ht="12.75">
      <c r="A50" t="s">
        <v>29</v>
      </c>
      <c r="B50" t="s">
        <v>109</v>
      </c>
      <c r="G50" s="5">
        <f>+G43+G46</f>
        <v>2004</v>
      </c>
      <c r="H50" s="5">
        <f>+H43+H46</f>
        <v>-2535</v>
      </c>
      <c r="I50" s="5">
        <f>+I43+I46</f>
        <v>2004</v>
      </c>
      <c r="J50" s="5">
        <v>-2535</v>
      </c>
      <c r="K50" s="4"/>
    </row>
    <row r="51" spans="2:11" ht="12.75">
      <c r="B51" t="s">
        <v>110</v>
      </c>
      <c r="G51" s="7"/>
      <c r="H51" s="7"/>
      <c r="I51" s="7"/>
      <c r="J51" s="7"/>
      <c r="K51" s="4"/>
    </row>
    <row r="52" ht="12.75">
      <c r="K52" s="4"/>
    </row>
    <row r="53" spans="1:11" ht="12.75">
      <c r="A53" t="s">
        <v>33</v>
      </c>
      <c r="B53" t="s">
        <v>30</v>
      </c>
      <c r="G53" s="5">
        <v>0</v>
      </c>
      <c r="H53" s="5">
        <v>0</v>
      </c>
      <c r="I53" s="5">
        <v>0</v>
      </c>
      <c r="J53" s="5">
        <v>0</v>
      </c>
      <c r="K53" s="4"/>
    </row>
    <row r="54" spans="2:11" ht="12.75">
      <c r="B54" t="s">
        <v>26</v>
      </c>
      <c r="G54" s="5">
        <v>0</v>
      </c>
      <c r="H54" s="5">
        <v>0</v>
      </c>
      <c r="I54" s="5">
        <v>0</v>
      </c>
      <c r="J54" s="5">
        <v>0</v>
      </c>
      <c r="K54" s="4"/>
    </row>
    <row r="55" spans="2:11" ht="12.75">
      <c r="B55" t="s">
        <v>31</v>
      </c>
      <c r="G55" s="5">
        <v>0</v>
      </c>
      <c r="H55" s="5">
        <v>0</v>
      </c>
      <c r="I55" s="5">
        <v>0</v>
      </c>
      <c r="J55" s="5">
        <v>0</v>
      </c>
      <c r="K55" s="4"/>
    </row>
    <row r="56" spans="2:11" ht="12.75">
      <c r="B56" t="s">
        <v>32</v>
      </c>
      <c r="G56" s="5"/>
      <c r="H56" s="5"/>
      <c r="I56" s="5"/>
      <c r="J56" s="5"/>
      <c r="K56" s="4"/>
    </row>
    <row r="57" spans="7:11" ht="12.75">
      <c r="G57" s="5"/>
      <c r="H57" s="5"/>
      <c r="I57" s="5"/>
      <c r="J57" s="5"/>
      <c r="K57" s="4"/>
    </row>
    <row r="58" spans="1:11" ht="12.75">
      <c r="A58" t="s">
        <v>113</v>
      </c>
      <c r="B58" t="s">
        <v>111</v>
      </c>
      <c r="G58" s="6"/>
      <c r="H58" s="6"/>
      <c r="I58" s="6"/>
      <c r="J58" s="6"/>
      <c r="K58" s="4"/>
    </row>
    <row r="59" spans="2:11" ht="13.5" thickBot="1">
      <c r="B59" t="s">
        <v>28</v>
      </c>
      <c r="G59" s="9">
        <f>+G50</f>
        <v>2004</v>
      </c>
      <c r="H59" s="9">
        <f>+H50</f>
        <v>-2535</v>
      </c>
      <c r="I59" s="9">
        <f>+I50</f>
        <v>2004</v>
      </c>
      <c r="J59" s="9">
        <f>+J50</f>
        <v>-2535</v>
      </c>
      <c r="K59" s="4"/>
    </row>
    <row r="60" ht="12.75">
      <c r="K60" s="4"/>
    </row>
    <row r="61" spans="1:11" ht="12.75">
      <c r="A61">
        <v>3</v>
      </c>
      <c r="B61" t="s">
        <v>114</v>
      </c>
      <c r="K61" s="4"/>
    </row>
    <row r="62" spans="2:11" ht="12.75">
      <c r="B62" t="s">
        <v>115</v>
      </c>
      <c r="K62" s="4"/>
    </row>
    <row r="63" spans="2:11" ht="12.75">
      <c r="B63" t="s">
        <v>34</v>
      </c>
      <c r="K63" s="4"/>
    </row>
    <row r="64" ht="12.75">
      <c r="K64" s="4"/>
    </row>
    <row r="65" spans="2:11" ht="12.75">
      <c r="B65" t="s">
        <v>35</v>
      </c>
      <c r="G65" s="17">
        <f>+G50/80000*100</f>
        <v>2.505</v>
      </c>
      <c r="H65" s="17">
        <f>+H50/80000*100</f>
        <v>-3.16875</v>
      </c>
      <c r="I65" s="17">
        <f>+I50/80000*100</f>
        <v>2.505</v>
      </c>
      <c r="J65" s="17">
        <f>+J50/80000*100</f>
        <v>-3.16875</v>
      </c>
      <c r="K65" s="4"/>
    </row>
    <row r="66" spans="2:11" ht="12.75">
      <c r="B66" t="s">
        <v>36</v>
      </c>
      <c r="K66" s="4"/>
    </row>
    <row r="67" ht="12.75">
      <c r="K67" s="4"/>
    </row>
    <row r="68" spans="2:11" ht="12.75">
      <c r="B68" t="s">
        <v>37</v>
      </c>
      <c r="G68" s="17">
        <f>+G50/80000*100</f>
        <v>2.505</v>
      </c>
      <c r="H68" s="17">
        <f>+H50/80000*100</f>
        <v>-3.16875</v>
      </c>
      <c r="I68" s="17">
        <f>+I50/80000*100</f>
        <v>2.505</v>
      </c>
      <c r="J68" s="17">
        <f>+J50/80000*100</f>
        <v>-3.16875</v>
      </c>
      <c r="K68" s="4"/>
    </row>
    <row r="69" spans="2:11" ht="12.75">
      <c r="B69" t="s">
        <v>36</v>
      </c>
      <c r="K69" s="4"/>
    </row>
    <row r="71" ht="12.75">
      <c r="A71" s="1" t="s">
        <v>38</v>
      </c>
    </row>
    <row r="72" spans="9:10" ht="12.75">
      <c r="I72" s="2" t="s">
        <v>39</v>
      </c>
      <c r="J72" s="2" t="s">
        <v>39</v>
      </c>
    </row>
    <row r="73" spans="9:10" ht="12.75">
      <c r="I73" s="2" t="s">
        <v>40</v>
      </c>
      <c r="J73" s="2" t="s">
        <v>41</v>
      </c>
    </row>
    <row r="74" spans="9:10" ht="12.75">
      <c r="I74" s="2" t="s">
        <v>42</v>
      </c>
      <c r="J74" s="2" t="s">
        <v>43</v>
      </c>
    </row>
    <row r="75" spans="9:10" ht="12.75">
      <c r="I75" s="2" t="s">
        <v>44</v>
      </c>
      <c r="J75" s="2" t="s">
        <v>45</v>
      </c>
    </row>
    <row r="76" spans="9:10" ht="12.75">
      <c r="I76" s="2" t="s">
        <v>156</v>
      </c>
      <c r="J76" s="2" t="s">
        <v>149</v>
      </c>
    </row>
    <row r="77" spans="9:10" ht="12.75">
      <c r="I77" s="2" t="s">
        <v>9</v>
      </c>
      <c r="J77" s="2" t="s">
        <v>9</v>
      </c>
    </row>
    <row r="79" spans="1:10" ht="12.75">
      <c r="A79" s="3">
        <v>1</v>
      </c>
      <c r="B79" t="s">
        <v>116</v>
      </c>
      <c r="I79" s="5">
        <v>75760</v>
      </c>
      <c r="J79" s="5">
        <v>76930</v>
      </c>
    </row>
    <row r="80" spans="9:10" ht="12.75">
      <c r="I80" s="5"/>
      <c r="J80" s="5"/>
    </row>
    <row r="81" spans="1:10" ht="12.75">
      <c r="A81" s="3">
        <v>2</v>
      </c>
      <c r="B81" t="s">
        <v>117</v>
      </c>
      <c r="I81" s="5">
        <v>190</v>
      </c>
      <c r="J81" s="5">
        <v>190</v>
      </c>
    </row>
    <row r="82" spans="9:10" ht="12.75">
      <c r="I82" s="5"/>
      <c r="J82" s="5"/>
    </row>
    <row r="83" spans="1:10" ht="12.75">
      <c r="A83" s="3">
        <v>3</v>
      </c>
      <c r="B83" t="s">
        <v>118</v>
      </c>
      <c r="I83" s="5">
        <v>2410</v>
      </c>
      <c r="J83" s="5">
        <v>2410</v>
      </c>
    </row>
    <row r="84" spans="9:10" ht="12.75">
      <c r="I84" s="5"/>
      <c r="J84" s="5"/>
    </row>
    <row r="85" spans="1:10" ht="12.75">
      <c r="A85" s="3">
        <v>4</v>
      </c>
      <c r="B85" t="s">
        <v>46</v>
      </c>
      <c r="I85" s="5">
        <v>117</v>
      </c>
      <c r="J85" s="5">
        <v>117</v>
      </c>
    </row>
    <row r="86" spans="9:10" ht="12.75">
      <c r="I86" s="5"/>
      <c r="J86" s="5"/>
    </row>
    <row r="87" spans="1:10" ht="12.75">
      <c r="A87" s="3">
        <v>5</v>
      </c>
      <c r="B87" t="s">
        <v>47</v>
      </c>
      <c r="I87" s="5"/>
      <c r="J87" s="5"/>
    </row>
    <row r="88" spans="1:10" ht="12.75">
      <c r="A88" s="3"/>
      <c r="C88" t="s">
        <v>119</v>
      </c>
      <c r="I88" s="21">
        <v>343</v>
      </c>
      <c r="J88" s="21">
        <v>869</v>
      </c>
    </row>
    <row r="89" spans="3:10" ht="12.75">
      <c r="C89" t="s">
        <v>158</v>
      </c>
      <c r="I89" s="20">
        <v>80942</v>
      </c>
      <c r="J89" s="12">
        <v>81174</v>
      </c>
    </row>
    <row r="90" spans="3:10" ht="12.75">
      <c r="C90" t="s">
        <v>120</v>
      </c>
      <c r="I90" s="20">
        <v>26852</v>
      </c>
      <c r="J90" s="12">
        <v>27430</v>
      </c>
    </row>
    <row r="91" spans="3:10" ht="12.75">
      <c r="C91" t="s">
        <v>121</v>
      </c>
      <c r="I91" s="20">
        <v>9941</v>
      </c>
      <c r="J91" s="12">
        <v>10057</v>
      </c>
    </row>
    <row r="92" spans="3:10" ht="12.75">
      <c r="C92" t="s">
        <v>122</v>
      </c>
      <c r="I92" s="20">
        <v>0</v>
      </c>
      <c r="J92" s="12">
        <v>3</v>
      </c>
    </row>
    <row r="93" spans="3:10" ht="12.75">
      <c r="C93" t="s">
        <v>159</v>
      </c>
      <c r="I93" s="20">
        <v>6968</v>
      </c>
      <c r="J93" s="12">
        <v>9320</v>
      </c>
    </row>
    <row r="94" spans="3:10" ht="12.75">
      <c r="C94" t="s">
        <v>123</v>
      </c>
      <c r="I94" s="20">
        <v>789</v>
      </c>
      <c r="J94" s="12">
        <v>2316</v>
      </c>
    </row>
    <row r="95" spans="9:10" ht="12.75">
      <c r="I95" s="19">
        <f>+SUM(I88:I94)</f>
        <v>125835</v>
      </c>
      <c r="J95" s="13">
        <f>+SUM(J88:J94)</f>
        <v>131169</v>
      </c>
    </row>
    <row r="96" spans="1:10" ht="12.75">
      <c r="A96" s="3">
        <v>6</v>
      </c>
      <c r="B96" t="s">
        <v>48</v>
      </c>
      <c r="I96" s="20"/>
      <c r="J96" s="12"/>
    </row>
    <row r="97" spans="3:10" ht="12.75">
      <c r="C97" t="s">
        <v>124</v>
      </c>
      <c r="I97" s="20">
        <v>34739</v>
      </c>
      <c r="J97" s="12">
        <v>43146</v>
      </c>
    </row>
    <row r="98" spans="3:10" ht="12.75">
      <c r="C98" t="s">
        <v>125</v>
      </c>
      <c r="I98" s="20">
        <v>3741</v>
      </c>
      <c r="J98" s="12">
        <v>3691</v>
      </c>
    </row>
    <row r="99" spans="3:10" ht="12.75">
      <c r="C99" t="s">
        <v>126</v>
      </c>
      <c r="I99" s="20">
        <v>627</v>
      </c>
      <c r="J99" s="12">
        <v>836</v>
      </c>
    </row>
    <row r="100" spans="3:10" ht="12.75">
      <c r="C100" t="s">
        <v>127</v>
      </c>
      <c r="I100" s="20">
        <v>3000</v>
      </c>
      <c r="J100" s="12">
        <v>3012</v>
      </c>
    </row>
    <row r="101" spans="3:10" ht="12.75">
      <c r="C101" t="s">
        <v>49</v>
      </c>
      <c r="I101" s="20">
        <v>1931</v>
      </c>
      <c r="J101" s="12">
        <v>1931</v>
      </c>
    </row>
    <row r="102" spans="3:10" ht="12.75">
      <c r="C102" t="s">
        <v>128</v>
      </c>
      <c r="I102" s="20">
        <v>1440</v>
      </c>
      <c r="J102" s="12">
        <v>1440</v>
      </c>
    </row>
    <row r="103" spans="9:10" ht="12.75">
      <c r="I103" s="19">
        <f>+SUM(I97:I102)</f>
        <v>45478</v>
      </c>
      <c r="J103" s="13">
        <f>+SUM(J97:J102)</f>
        <v>54056</v>
      </c>
    </row>
    <row r="104" spans="9:10" ht="12.75">
      <c r="I104" s="5"/>
      <c r="J104" s="5"/>
    </row>
    <row r="105" spans="1:10" ht="12.75">
      <c r="A105" s="3">
        <v>7</v>
      </c>
      <c r="B105" t="s">
        <v>50</v>
      </c>
      <c r="I105" s="5">
        <f>+I95-I103</f>
        <v>80357</v>
      </c>
      <c r="J105" s="5">
        <f>+J95-J103</f>
        <v>77113</v>
      </c>
    </row>
    <row r="106" spans="9:10" ht="12.75">
      <c r="I106" s="5"/>
      <c r="J106" s="5"/>
    </row>
    <row r="107" spans="9:10" ht="13.5" thickBot="1">
      <c r="I107" s="23">
        <f>+I79+I83+I85+I105+I81</f>
        <v>158834</v>
      </c>
      <c r="J107" s="23">
        <f>+J79+J83+J85+J105+J81</f>
        <v>156760</v>
      </c>
    </row>
    <row r="108" spans="1:10" ht="13.5" thickTop="1">
      <c r="A108" s="3">
        <v>8</v>
      </c>
      <c r="B108" t="s">
        <v>51</v>
      </c>
      <c r="I108" s="5"/>
      <c r="J108" s="5"/>
    </row>
    <row r="109" spans="1:10" ht="12.75">
      <c r="A109" s="3"/>
      <c r="I109" s="5"/>
      <c r="J109" s="5"/>
    </row>
    <row r="110" spans="2:10" ht="12.75">
      <c r="B110" t="s">
        <v>52</v>
      </c>
      <c r="I110" s="5">
        <v>79998</v>
      </c>
      <c r="J110" s="5">
        <v>79998</v>
      </c>
    </row>
    <row r="111" spans="9:10" ht="12.75">
      <c r="I111" s="5"/>
      <c r="J111" s="5"/>
    </row>
    <row r="112" spans="2:10" ht="12.75">
      <c r="B112" t="s">
        <v>53</v>
      </c>
      <c r="I112" s="5"/>
      <c r="J112" s="5"/>
    </row>
    <row r="113" spans="3:10" ht="12.75">
      <c r="C113" t="s">
        <v>54</v>
      </c>
      <c r="I113" s="21">
        <v>1333</v>
      </c>
      <c r="J113" s="11">
        <v>1333</v>
      </c>
    </row>
    <row r="114" spans="3:10" ht="12.75">
      <c r="C114" t="s">
        <v>55</v>
      </c>
      <c r="I114" s="20">
        <v>0</v>
      </c>
      <c r="J114" s="12">
        <v>0</v>
      </c>
    </row>
    <row r="115" spans="3:10" ht="12.75">
      <c r="C115" t="s">
        <v>56</v>
      </c>
      <c r="I115" s="20">
        <v>0</v>
      </c>
      <c r="J115" s="12">
        <v>0</v>
      </c>
    </row>
    <row r="116" spans="3:10" ht="12.75">
      <c r="C116" t="s">
        <v>57</v>
      </c>
      <c r="I116" s="20">
        <v>0</v>
      </c>
      <c r="J116" s="12">
        <v>0</v>
      </c>
    </row>
    <row r="117" spans="3:10" ht="12.75">
      <c r="C117" t="s">
        <v>58</v>
      </c>
      <c r="I117" s="20">
        <v>47924</v>
      </c>
      <c r="J117" s="12">
        <v>45920</v>
      </c>
    </row>
    <row r="118" spans="3:10" ht="12.75">
      <c r="C118" t="s">
        <v>82</v>
      </c>
      <c r="I118" s="22">
        <v>5573</v>
      </c>
      <c r="J118" s="14">
        <v>5573</v>
      </c>
    </row>
    <row r="119" spans="9:10" ht="12.75">
      <c r="I119" s="5">
        <f>+SUM(I113:I118)</f>
        <v>54830</v>
      </c>
      <c r="J119" s="5">
        <f>+SUM(J113:J118)</f>
        <v>52826</v>
      </c>
    </row>
    <row r="120" spans="9:10" ht="12.75">
      <c r="I120" s="5"/>
      <c r="J120" s="5"/>
    </row>
    <row r="121" spans="9:10" ht="12.75">
      <c r="I121" s="6">
        <f>+I110+I119</f>
        <v>134828</v>
      </c>
      <c r="J121" s="6">
        <f>+J110+J119</f>
        <v>132824</v>
      </c>
    </row>
    <row r="122" spans="9:10" ht="12.75">
      <c r="I122" s="5"/>
      <c r="J122" s="5"/>
    </row>
    <row r="123" spans="1:10" ht="12.75">
      <c r="A123" s="3">
        <v>9</v>
      </c>
      <c r="B123" t="s">
        <v>59</v>
      </c>
      <c r="I123" s="5">
        <v>19730</v>
      </c>
      <c r="J123" s="5">
        <v>19660</v>
      </c>
    </row>
    <row r="124" spans="1:10" ht="12.75">
      <c r="A124" s="3"/>
      <c r="I124" s="5"/>
      <c r="J124" s="5"/>
    </row>
    <row r="125" spans="1:10" ht="12.75">
      <c r="A125" s="3">
        <v>10</v>
      </c>
      <c r="B125" t="s">
        <v>129</v>
      </c>
      <c r="I125" s="5"/>
      <c r="J125" s="5"/>
    </row>
    <row r="126" spans="3:10" ht="12.75">
      <c r="C126" t="s">
        <v>126</v>
      </c>
      <c r="I126" s="5">
        <v>857</v>
      </c>
      <c r="J126" s="5">
        <v>857</v>
      </c>
    </row>
    <row r="127" spans="1:10" ht="12.75">
      <c r="A127" s="3"/>
      <c r="C127" t="s">
        <v>130</v>
      </c>
      <c r="I127" s="5">
        <v>2550</v>
      </c>
      <c r="J127" s="5">
        <v>2550</v>
      </c>
    </row>
    <row r="128" spans="3:10" ht="12.75">
      <c r="C128" t="s">
        <v>131</v>
      </c>
      <c r="I128" s="5">
        <v>869</v>
      </c>
      <c r="J128" s="24">
        <v>869</v>
      </c>
    </row>
    <row r="130" spans="9:10" ht="13.5" thickBot="1">
      <c r="I130" s="25">
        <f>+SUM(I121:I128)</f>
        <v>158834</v>
      </c>
      <c r="J130" s="25">
        <f>+SUM(J121:J128)</f>
        <v>156760</v>
      </c>
    </row>
    <row r="131" spans="9:10" ht="13.5" thickTop="1">
      <c r="I131" s="16"/>
      <c r="J131" s="16"/>
    </row>
    <row r="132" spans="1:10" ht="12.75">
      <c r="A132" s="3">
        <v>12</v>
      </c>
      <c r="B132" t="s">
        <v>154</v>
      </c>
      <c r="I132" s="26">
        <f>+I121/+I110</f>
        <v>1.68539213480337</v>
      </c>
      <c r="J132" s="26">
        <f>+J121/+J110</f>
        <v>1.6603415085377133</v>
      </c>
    </row>
    <row r="134" ht="12.75">
      <c r="A134" s="1" t="s">
        <v>60</v>
      </c>
    </row>
    <row r="136" spans="1:2" ht="12.75">
      <c r="A136">
        <v>1</v>
      </c>
      <c r="B136" t="s">
        <v>61</v>
      </c>
    </row>
    <row r="137" ht="12.75">
      <c r="B137" t="s">
        <v>132</v>
      </c>
    </row>
    <row r="139" spans="1:2" ht="12.75">
      <c r="A139">
        <v>2</v>
      </c>
      <c r="B139" t="s">
        <v>133</v>
      </c>
    </row>
    <row r="141" spans="1:2" ht="12.75">
      <c r="A141">
        <v>3</v>
      </c>
      <c r="B141" t="s">
        <v>62</v>
      </c>
    </row>
    <row r="143" spans="1:2" ht="12.75">
      <c r="A143">
        <v>4</v>
      </c>
      <c r="B143" t="s">
        <v>152</v>
      </c>
    </row>
    <row r="144" ht="12.75">
      <c r="B144" t="s">
        <v>153</v>
      </c>
    </row>
    <row r="146" spans="1:2" ht="12.75">
      <c r="A146">
        <v>5</v>
      </c>
      <c r="B146" t="s">
        <v>66</v>
      </c>
    </row>
    <row r="148" spans="1:2" ht="12.75">
      <c r="A148">
        <v>6</v>
      </c>
      <c r="B148" t="s">
        <v>67</v>
      </c>
    </row>
    <row r="150" spans="2:3" ht="12.75">
      <c r="B150" t="s">
        <v>63</v>
      </c>
      <c r="C150" t="s">
        <v>68</v>
      </c>
    </row>
    <row r="151" ht="12.75">
      <c r="C151" t="s">
        <v>69</v>
      </c>
    </row>
    <row r="153" spans="2:3" ht="12.75">
      <c r="B153" t="s">
        <v>64</v>
      </c>
      <c r="C153" t="s">
        <v>70</v>
      </c>
    </row>
    <row r="155" ht="12.75">
      <c r="C155" t="s">
        <v>160</v>
      </c>
    </row>
    <row r="157" ht="12.75">
      <c r="C157" t="s">
        <v>161</v>
      </c>
    </row>
    <row r="159" ht="12.75">
      <c r="C159" t="s">
        <v>162</v>
      </c>
    </row>
    <row r="161" spans="1:2" ht="12.75">
      <c r="A161">
        <v>7</v>
      </c>
      <c r="B161" t="s">
        <v>148</v>
      </c>
    </row>
    <row r="162" ht="12.75">
      <c r="B162" t="s">
        <v>86</v>
      </c>
    </row>
    <row r="163" ht="12.75">
      <c r="B163" t="s">
        <v>87</v>
      </c>
    </row>
    <row r="165" spans="1:3" ht="12.75">
      <c r="A165">
        <v>8</v>
      </c>
      <c r="B165" t="s">
        <v>134</v>
      </c>
      <c r="C165" t="s">
        <v>163</v>
      </c>
    </row>
    <row r="166" ht="12.75">
      <c r="C166" t="s">
        <v>164</v>
      </c>
    </row>
    <row r="167" ht="12.75">
      <c r="C167" t="s">
        <v>165</v>
      </c>
    </row>
    <row r="168" ht="12.75">
      <c r="C168" t="s">
        <v>166</v>
      </c>
    </row>
    <row r="169" ht="12.75">
      <c r="C169" t="s">
        <v>167</v>
      </c>
    </row>
    <row r="170" ht="12.75">
      <c r="C170" t="s">
        <v>168</v>
      </c>
    </row>
    <row r="171" ht="12.75">
      <c r="C171" t="s">
        <v>169</v>
      </c>
    </row>
    <row r="173" spans="2:3" ht="12.75">
      <c r="B173" t="s">
        <v>64</v>
      </c>
      <c r="C173" t="s">
        <v>170</v>
      </c>
    </row>
    <row r="175" spans="1:2" ht="12.75">
      <c r="A175">
        <v>9</v>
      </c>
      <c r="B175" t="s">
        <v>71</v>
      </c>
    </row>
    <row r="176" ht="12.75">
      <c r="B176" t="s">
        <v>72</v>
      </c>
    </row>
    <row r="177" ht="12.75">
      <c r="B177" t="s">
        <v>91</v>
      </c>
    </row>
    <row r="179" spans="1:2" ht="12.75">
      <c r="A179">
        <v>10</v>
      </c>
      <c r="B179" t="s">
        <v>73</v>
      </c>
    </row>
    <row r="181" spans="2:3" ht="12.75">
      <c r="B181" t="s">
        <v>63</v>
      </c>
      <c r="C181" t="s">
        <v>88</v>
      </c>
    </row>
    <row r="182" ht="12.75">
      <c r="C182" t="s">
        <v>173</v>
      </c>
    </row>
    <row r="184" spans="2:3" ht="12.75">
      <c r="B184" t="s">
        <v>64</v>
      </c>
      <c r="C184" t="s">
        <v>172</v>
      </c>
    </row>
    <row r="185" ht="12.75">
      <c r="C185" t="s">
        <v>171</v>
      </c>
    </row>
    <row r="187" spans="2:3" ht="12.75">
      <c r="B187" t="s">
        <v>65</v>
      </c>
      <c r="C187" t="s">
        <v>74</v>
      </c>
    </row>
    <row r="189" spans="1:2" ht="12.75">
      <c r="A189">
        <v>11</v>
      </c>
      <c r="B189" t="s">
        <v>83</v>
      </c>
    </row>
    <row r="190" ht="12.75">
      <c r="B190" t="s">
        <v>135</v>
      </c>
    </row>
    <row r="191" ht="12.75">
      <c r="B191" t="s">
        <v>174</v>
      </c>
    </row>
    <row r="193" spans="1:2" ht="12.75">
      <c r="A193">
        <v>12</v>
      </c>
      <c r="B193" t="s">
        <v>147</v>
      </c>
    </row>
    <row r="195" spans="1:2" ht="12.75">
      <c r="A195">
        <v>13</v>
      </c>
      <c r="B195" t="s">
        <v>89</v>
      </c>
    </row>
    <row r="197" spans="1:2" ht="12.75">
      <c r="A197">
        <v>14</v>
      </c>
      <c r="B197" t="s">
        <v>75</v>
      </c>
    </row>
    <row r="198" spans="8:10" ht="12.75">
      <c r="H198" s="2"/>
      <c r="I198" s="2" t="s">
        <v>139</v>
      </c>
      <c r="J198" s="2" t="s">
        <v>76</v>
      </c>
    </row>
    <row r="199" spans="8:10" ht="12.75">
      <c r="H199" s="2"/>
      <c r="I199" s="2" t="s">
        <v>77</v>
      </c>
      <c r="J199" s="2" t="s">
        <v>78</v>
      </c>
    </row>
    <row r="200" spans="8:10" ht="12.75">
      <c r="H200" s="2" t="s">
        <v>96</v>
      </c>
      <c r="I200" s="2" t="s">
        <v>24</v>
      </c>
      <c r="J200" s="2" t="s">
        <v>79</v>
      </c>
    </row>
    <row r="201" spans="8:10" ht="12.75">
      <c r="H201" s="2" t="s">
        <v>9</v>
      </c>
      <c r="I201" s="2" t="s">
        <v>9</v>
      </c>
      <c r="J201" s="2" t="s">
        <v>9</v>
      </c>
    </row>
    <row r="203" spans="3:10" ht="12.75">
      <c r="C203" t="s">
        <v>80</v>
      </c>
      <c r="H203" s="5">
        <f>+H206-H204-H205</f>
        <v>20707</v>
      </c>
      <c r="I203" s="5">
        <f>+I206-I204-I205</f>
        <v>2998</v>
      </c>
      <c r="J203" s="5">
        <f>+J206-J204-J205</f>
        <v>131491</v>
      </c>
    </row>
    <row r="204" spans="3:10" ht="12.75">
      <c r="C204" t="s">
        <v>81</v>
      </c>
      <c r="H204" s="5">
        <v>1976</v>
      </c>
      <c r="I204" s="5">
        <v>199</v>
      </c>
      <c r="J204" s="5">
        <v>69176</v>
      </c>
    </row>
    <row r="205" spans="3:10" ht="12.75">
      <c r="C205" t="s">
        <v>151</v>
      </c>
      <c r="H205" s="5">
        <v>221</v>
      </c>
      <c r="I205" s="5">
        <v>-183</v>
      </c>
      <c r="J205" s="5">
        <v>3645</v>
      </c>
    </row>
    <row r="206" spans="8:10" ht="12.75">
      <c r="H206" s="10">
        <v>22904</v>
      </c>
      <c r="I206" s="10">
        <v>3014</v>
      </c>
      <c r="J206" s="10">
        <v>204312</v>
      </c>
    </row>
    <row r="207" spans="8:10" ht="12.75">
      <c r="H207" s="7"/>
      <c r="I207" s="7"/>
      <c r="J207" s="7"/>
    </row>
    <row r="208" spans="1:10" ht="12.75">
      <c r="A208">
        <v>15</v>
      </c>
      <c r="B208" s="15" t="s">
        <v>178</v>
      </c>
      <c r="H208" s="7"/>
      <c r="I208" s="7"/>
      <c r="J208" s="7"/>
    </row>
    <row r="209" spans="2:10" ht="12.75">
      <c r="B209" t="s">
        <v>175</v>
      </c>
      <c r="H209" s="7"/>
      <c r="I209" s="7"/>
      <c r="J209" s="7"/>
    </row>
    <row r="210" spans="2:10" ht="12.75">
      <c r="B210" t="s">
        <v>176</v>
      </c>
      <c r="H210" s="7"/>
      <c r="I210" s="7"/>
      <c r="J210" s="7"/>
    </row>
    <row r="211" spans="2:10" ht="12.75">
      <c r="B211" t="s">
        <v>177</v>
      </c>
      <c r="H211" s="7"/>
      <c r="I211" s="7"/>
      <c r="J211" s="7"/>
    </row>
    <row r="212" spans="8:10" ht="12.75">
      <c r="H212" s="7"/>
      <c r="I212" s="7"/>
      <c r="J212" s="7"/>
    </row>
    <row r="213" spans="1:2" ht="12.75">
      <c r="A213">
        <v>16</v>
      </c>
      <c r="B213" s="15" t="s">
        <v>180</v>
      </c>
    </row>
    <row r="214" ht="12.75">
      <c r="B214" t="s">
        <v>179</v>
      </c>
    </row>
    <row r="215" ht="12.75">
      <c r="B215" t="s">
        <v>181</v>
      </c>
    </row>
    <row r="216" ht="12.75">
      <c r="B216" t="s">
        <v>182</v>
      </c>
    </row>
    <row r="218" spans="1:2" ht="12.75">
      <c r="A218">
        <v>17</v>
      </c>
      <c r="B218" t="s">
        <v>136</v>
      </c>
    </row>
    <row r="219" ht="12.75">
      <c r="B219" t="s">
        <v>137</v>
      </c>
    </row>
    <row r="221" spans="1:2" ht="12.75">
      <c r="A221">
        <v>18</v>
      </c>
      <c r="B221" t="s">
        <v>138</v>
      </c>
    </row>
    <row r="223" spans="1:2" ht="12.75">
      <c r="A223">
        <v>19</v>
      </c>
      <c r="B223" s="15" t="s">
        <v>90</v>
      </c>
    </row>
    <row r="224" ht="12.75">
      <c r="B224" s="18" t="s">
        <v>183</v>
      </c>
    </row>
    <row r="225" ht="12.75">
      <c r="B225" s="18" t="s">
        <v>140</v>
      </c>
    </row>
    <row r="226" ht="12.75">
      <c r="B226" s="18" t="s">
        <v>141</v>
      </c>
    </row>
    <row r="227" ht="12.75">
      <c r="B227" s="18" t="s">
        <v>142</v>
      </c>
    </row>
    <row r="228" ht="12.75">
      <c r="B228" s="18" t="s">
        <v>143</v>
      </c>
    </row>
    <row r="229" ht="12.75">
      <c r="B229" s="18" t="s">
        <v>144</v>
      </c>
    </row>
    <row r="230" ht="12.75">
      <c r="B230" s="18" t="s">
        <v>145</v>
      </c>
    </row>
    <row r="231" ht="12.75">
      <c r="B231" s="18" t="s">
        <v>146</v>
      </c>
    </row>
    <row r="232" ht="12.75">
      <c r="B232" s="18"/>
    </row>
    <row r="233" spans="1:2" ht="12.75">
      <c r="A233">
        <v>20</v>
      </c>
      <c r="B233" t="s">
        <v>84</v>
      </c>
    </row>
    <row r="235" spans="2:3" ht="12.75">
      <c r="B235" t="s">
        <v>63</v>
      </c>
      <c r="C235" t="s">
        <v>184</v>
      </c>
    </row>
    <row r="237" spans="2:3" ht="12.75">
      <c r="B237" t="s">
        <v>64</v>
      </c>
      <c r="C237" t="s">
        <v>92</v>
      </c>
    </row>
    <row r="239" spans="1:2" ht="12.75">
      <c r="A239">
        <v>21</v>
      </c>
      <c r="B239" t="s">
        <v>85</v>
      </c>
    </row>
    <row r="241" spans="2:3" ht="12.75">
      <c r="B241" t="s">
        <v>63</v>
      </c>
      <c r="C241" t="s">
        <v>186</v>
      </c>
    </row>
    <row r="243" spans="2:3" ht="12.75">
      <c r="B243" t="s">
        <v>64</v>
      </c>
      <c r="C243" t="s">
        <v>185</v>
      </c>
    </row>
  </sheetData>
  <printOptions/>
  <pageMargins left="0.5" right="0.5" top="0.5" bottom="0.5" header="0.5" footer="0.5"/>
  <pageSetup fitToHeight="1" fitToWidth="1"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plsb</dc:creator>
  <cp:keywords/>
  <dc:description/>
  <cp:lastModifiedBy>Pembinaan Tasja</cp:lastModifiedBy>
  <cp:lastPrinted>2002-05-14T09:26:42Z</cp:lastPrinted>
  <dcterms:created xsi:type="dcterms:W3CDTF">1999-11-15T01:55:50Z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