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'Sheet1'!$A$134:$K$186</definedName>
  </definedNames>
  <calcPr fullCalcOnLoad="1"/>
</workbook>
</file>

<file path=xl/sharedStrings.xml><?xml version="1.0" encoding="utf-8"?>
<sst xmlns="http://schemas.openxmlformats.org/spreadsheetml/2006/main" count="251" uniqueCount="212">
  <si>
    <t>QUARTERLY REPORT</t>
  </si>
  <si>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</si>
  <si>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</si>
  <si>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</si>
  <si>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</si>
  <si>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</si>
  <si>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</si>
  <si>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</si>
  <si>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</si>
  <si>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</si>
  <si>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RM'000</t>
  </si>
  <si>
    <t>1.(a)</t>
  </si>
  <si>
    <t xml:space="preserve">   (b)</t>
  </si>
  <si>
    <t>Investment income</t>
  </si>
  <si>
    <t xml:space="preserve">   (c)</t>
  </si>
  <si>
    <t>2.(a)</t>
  </si>
  <si>
    <t>exceptional items, income tax, minority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</si>
  <si>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</si>
  <si>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</si>
  <si>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</si>
  <si>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</si>
  <si>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</si>
  <si>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 xml:space="preserve">   (g)</t>
  </si>
  <si>
    <t>and extraordinary items</t>
  </si>
  <si>
    <t xml:space="preserve">   (h)</t>
  </si>
  <si>
    <t>Taxation</t>
  </si>
  <si>
    <t xml:space="preserve">    (i)</t>
  </si>
  <si>
    <t>(ii) Less minority interests</t>
  </si>
  <si>
    <t xml:space="preserve">    (j)</t>
  </si>
  <si>
    <t>members of the company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</si>
  <si>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</si>
  <si>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</si>
  <si>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</si>
  <si>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</si>
  <si>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</si>
  <si>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dividends, if any:-</t>
  </si>
  <si>
    <t xml:space="preserve">(i) Basic (based on </t>
  </si>
  <si>
    <t xml:space="preserve">    ordinary shares) (sen)</t>
  </si>
  <si>
    <t>(ii) Fully diluted ( based on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</si>
  <si>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</si>
  <si>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</si>
  <si>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</si>
  <si>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</si>
  <si>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</si>
  <si>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</si>
  <si>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</si>
  <si>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</si>
  <si>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Long Term Investments</t>
  </si>
  <si>
    <t>Current Assets</t>
  </si>
  <si>
    <t>Current Liabilities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</si>
  <si>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</si>
  <si>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</si>
  <si>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</si>
  <si>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</si>
  <si>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</si>
  <si>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</si>
  <si>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</si>
  <si>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</si>
  <si>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</si>
  <si>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</si>
  <si>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</si>
  <si>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Net Tangible Assets per share (sen)</t>
  </si>
  <si>
    <t>Notes</t>
  </si>
  <si>
    <t xml:space="preserve">The same accounting policies and methods of computation are followed in the quarterly financial </t>
  </si>
  <si>
    <t>The nature and amount of each extraordinary item:- NIL</t>
  </si>
  <si>
    <t>(a)</t>
  </si>
  <si>
    <t>(b)</t>
  </si>
  <si>
    <t>(c)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</si>
  <si>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</si>
  <si>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</si>
  <si>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</si>
  <si>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</si>
  <si>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</si>
  <si>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</si>
  <si>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</si>
  <si>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Group borrowings and debt securities as at end of the reporting period:-</t>
  </si>
  <si>
    <t>denomination of borrowings in foreign currency:- NIL</t>
  </si>
  <si>
    <t>Details of financial instuments with off balance sheet risk:- NIL</t>
  </si>
  <si>
    <t xml:space="preserve">Segment information by industry </t>
  </si>
  <si>
    <t>Profit</t>
  </si>
  <si>
    <t>Total</t>
  </si>
  <si>
    <t>Before</t>
  </si>
  <si>
    <t>Assets</t>
  </si>
  <si>
    <t>Employed</t>
  </si>
  <si>
    <t>Construction</t>
  </si>
  <si>
    <t>Plantation</t>
  </si>
  <si>
    <t>Reserve on consolidation</t>
  </si>
  <si>
    <t>Contract work-in-progress</t>
  </si>
  <si>
    <t xml:space="preserve">Details of contingent liabilities:- </t>
  </si>
  <si>
    <t>Explanatory notes (only applicable to final quarter)</t>
  </si>
  <si>
    <t>Review of Group's performance:-</t>
  </si>
  <si>
    <t xml:space="preserve">Dividend:- </t>
  </si>
  <si>
    <t>(i) at cost:- RM194,761</t>
  </si>
  <si>
    <t xml:space="preserve">The is no material effect of changes in the composition of the company for the current financial year </t>
  </si>
  <si>
    <t xml:space="preserve">todate including business combination, acquisition or disposal of subsidiaries and long term </t>
  </si>
  <si>
    <t>investments, restructuring and discontinuing operations.</t>
  </si>
  <si>
    <t>secured borrowings:- RM 3,000,000</t>
  </si>
  <si>
    <t>long term borrowings:- RM 3,000,000</t>
  </si>
  <si>
    <t>Details of pending material litigation:- NIL</t>
  </si>
  <si>
    <t>Prospects:-</t>
  </si>
  <si>
    <t>(ii) at carrying value/book value:- RM76,537</t>
  </si>
  <si>
    <t>(iii) at market value:- RM185,300</t>
  </si>
  <si>
    <t>Status of corporate proposals:-NIL</t>
  </si>
  <si>
    <t>year todate:- NIL</t>
  </si>
  <si>
    <t>shortfall of actual profit from forecast profit:- N/A</t>
  </si>
  <si>
    <t>shortfall in profit guarantee:- N/A</t>
  </si>
  <si>
    <t xml:space="preserve">Despite the downturn in the world economic scenario and downward revision of our country's GDP </t>
  </si>
  <si>
    <t xml:space="preserve">growth, the Group remains confident of securing new construction contracts in the coming months. </t>
  </si>
  <si>
    <t xml:space="preserve">This cautious optimism follows the announcement of the Government's RM 3 billion fiscal stimulus </t>
  </si>
  <si>
    <t xml:space="preserve">to boost the local economy, which involved the proposed construction of schools, colleges, </t>
  </si>
  <si>
    <t xml:space="preserve">universities and revival of certain infrastruture projects, albeit on a smaller scale. The construction </t>
  </si>
  <si>
    <t xml:space="preserve">sector is projected to grow at 6.5% per annum during the 8th Malaysia Plan. The major projects to </t>
  </si>
  <si>
    <t>be implemented are the East Coast Expressway, Express Rail Link, electrified double track railway</t>
  </si>
  <si>
    <t xml:space="preserve">projects from Rawang to Ipoh and infrastruture residential developments in the Multimedia Super </t>
  </si>
  <si>
    <t>Corridor.</t>
  </si>
  <si>
    <t>The figures have not been audited.</t>
  </si>
  <si>
    <t>Corresponding</t>
  </si>
  <si>
    <t>Period</t>
  </si>
  <si>
    <t>Revenue</t>
  </si>
  <si>
    <t xml:space="preserve">Other income </t>
  </si>
  <si>
    <t xml:space="preserve">Profit/(loss) before finance cost, </t>
  </si>
  <si>
    <t>depreciation and amortisation,</t>
  </si>
  <si>
    <t>interest and extraordinary items</t>
  </si>
  <si>
    <t>Finance cost</t>
  </si>
  <si>
    <t>Profit/(loss) before income tax,</t>
  </si>
  <si>
    <t>minority interests and extraordinary items</t>
  </si>
  <si>
    <t>Share of profits/(losses) of associated companies</t>
  </si>
  <si>
    <t>Profit/(loss) before income tax, minority interests</t>
  </si>
  <si>
    <t>Income tax</t>
  </si>
  <si>
    <t xml:space="preserve">    minority interest</t>
  </si>
  <si>
    <t>(i) Profit/(loss) after income tax before deducting</t>
  </si>
  <si>
    <t xml:space="preserve">Net profit/(loss) from ordinary activities </t>
  </si>
  <si>
    <t>attributable to members of the company</t>
  </si>
  <si>
    <t>Net profit/(loss) attributable to</t>
  </si>
  <si>
    <t>Pre-acquisition profit/(loss)</t>
  </si>
  <si>
    <t xml:space="preserve">  (m)</t>
  </si>
  <si>
    <t xml:space="preserve">Earnings per share based on 2(m) above </t>
  </si>
  <si>
    <t xml:space="preserve">after deducting any provision for preference </t>
  </si>
  <si>
    <t xml:space="preserve">Quarterly report on consolidated results for the second quarter ended 30th June 2001. </t>
  </si>
  <si>
    <t>30/6/2001</t>
  </si>
  <si>
    <t>30/6/2000</t>
  </si>
  <si>
    <t>Property, plant and equipment</t>
  </si>
  <si>
    <t>Investment property</t>
  </si>
  <si>
    <t>Investment in associated companies</t>
  </si>
  <si>
    <t>Inventories</t>
  </si>
  <si>
    <t>Trade receivables</t>
  </si>
  <si>
    <t>Other receivables</t>
  </si>
  <si>
    <t>Amount due from an associated company</t>
  </si>
  <si>
    <t>Deposits</t>
  </si>
  <si>
    <t>Cash and bank balances</t>
  </si>
  <si>
    <t>Trade payables</t>
  </si>
  <si>
    <t>Other payables</t>
  </si>
  <si>
    <t>Lease and hire purchase creditors</t>
  </si>
  <si>
    <t>Short term borrowings</t>
  </si>
  <si>
    <t xml:space="preserve">Proposed dividend </t>
  </si>
  <si>
    <t>Long Term Liabilities</t>
  </si>
  <si>
    <t>Long term loan</t>
  </si>
  <si>
    <t>Deferred taxation</t>
  </si>
  <si>
    <t>31/12/2000</t>
  </si>
  <si>
    <t>statements as compared with the most recent annual audited accounts.</t>
  </si>
  <si>
    <t>The nature and amount of each exceptional item:-NIL</t>
  </si>
  <si>
    <t xml:space="preserve">(a) </t>
  </si>
  <si>
    <t xml:space="preserve">Status of utilization of proceeds raised from previous corporate proposals:- </t>
  </si>
  <si>
    <t>Approved utilization</t>
  </si>
  <si>
    <t>Rights</t>
  </si>
  <si>
    <t xml:space="preserve">Issue </t>
  </si>
  <si>
    <t>Proceeds</t>
  </si>
  <si>
    <t>Amount</t>
  </si>
  <si>
    <t>Utilized</t>
  </si>
  <si>
    <t xml:space="preserve">Balance to </t>
  </si>
  <si>
    <t>be utilized</t>
  </si>
  <si>
    <t>Repayment of borrowings</t>
  </si>
  <si>
    <t xml:space="preserve">Purchase of machines and construction </t>
  </si>
  <si>
    <t>*</t>
  </si>
  <si>
    <t>of factory building by Woodland Water S/B</t>
  </si>
  <si>
    <t xml:space="preserve">Capital expenditure for manufacturing </t>
  </si>
  <si>
    <t>concrete products</t>
  </si>
  <si>
    <t xml:space="preserve">Working capital for:- </t>
  </si>
  <si>
    <t>Polytechnic project</t>
  </si>
  <si>
    <t>Housing project</t>
  </si>
  <si>
    <t>AAB group</t>
  </si>
  <si>
    <t xml:space="preserve">Capital expenditure for purchase of </t>
  </si>
  <si>
    <t>construction machinery</t>
  </si>
  <si>
    <t>Corporate exercise expenses</t>
  </si>
  <si>
    <t>TOTAL</t>
  </si>
  <si>
    <t>unsecured borrowings:- RM 2,498,252</t>
  </si>
  <si>
    <t>short term borrowings:- RM 2,498,252</t>
  </si>
  <si>
    <t>companies:- RM 33 million.</t>
  </si>
  <si>
    <t xml:space="preserve">Corporate guarantees (unsecured) given to banks for credit facilities granted to subsidiary </t>
  </si>
  <si>
    <t xml:space="preserve">The Group's profit before taxation further deteriorated to RM 4.0 million for the current quarter as </t>
  </si>
  <si>
    <t xml:space="preserve">compared with RM 2.5 million reported in the immediate preceding quarter due to higher construction </t>
  </si>
  <si>
    <t>materials costs and slim gross profit margin derived from the construction of low-cost houses</t>
  </si>
  <si>
    <t>in Kuantan.</t>
  </si>
  <si>
    <t xml:space="preserve">The Group recorded an operating loss of RM 4.0 million for the 2nd quarter as compared to an </t>
  </si>
  <si>
    <t xml:space="preserve">operating profit of RM 1.7 million generated in the previous corresponding quarter due to persistently  </t>
  </si>
  <si>
    <t>as a result of completion of 5 contracts in the second half of previous year.</t>
  </si>
  <si>
    <t xml:space="preserve">low palm oil price in first 3 months of this year and reduced turnover in the construction division </t>
  </si>
  <si>
    <t xml:space="preserve">Details of material events subsequent to the end of the reporting period  that have not been reflected </t>
  </si>
  <si>
    <t>in the financial statement for the said period or disclosed herein:- NIL.</t>
  </si>
  <si>
    <t>Details of seasonality or cyclicality of operations:- NIL.</t>
  </si>
  <si>
    <t xml:space="preserve">Tasja Sdn Bhd, a subsidiary company of Astral Asia Berhad, has secured 2 new government    </t>
  </si>
  <si>
    <t xml:space="preserve">contracts worth RM 57 million from Jabatan Kerja Raya (JKR) to construct a Kompleks Jabatan </t>
  </si>
  <si>
    <t xml:space="preserve">Laut in Tanjung Pelepas, Johor and a secondary school in Kajang, Johor. The construction works </t>
  </si>
  <si>
    <t xml:space="preserve">for the 2 projects are expected to commence in 3rd quarter of this year. </t>
  </si>
  <si>
    <t>The world crude palm oil price has since bottomed out and succeeded in staging a gradual recovery</t>
  </si>
  <si>
    <t xml:space="preserve">above the RM 1,100 per metric tonne level in anticipation of a turnaround in the international economic </t>
  </si>
  <si>
    <t>during the 8th Malaysia Plan.</t>
  </si>
  <si>
    <t xml:space="preserve">climate in the 1st quarter of next year. Palm oil sector is anticipated to expand by 2.8% per year </t>
  </si>
  <si>
    <t xml:space="preserve">an interim dividend has not been recommended. </t>
  </si>
  <si>
    <t>total dividend for the current financial year:- N/A</t>
  </si>
  <si>
    <t>There is a income tax charge of RM 30,000 although the Group incurred an overall operating loss,</t>
  </si>
  <si>
    <t xml:space="preserve">because the oil palm plantation subsidiary company recorded a small operating profit of RM 103,000.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</si>
</sst>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3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165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tabSelected="1" workbookViewId="0" topLeftCell="A71">
      <selection activeCell="H114" sqref="H114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0</v>
      </c>
    </row>
    <row r="2" ht="5.25" customHeight="1"/>
    <row r="3" ht="12.75">
      <c r="A3" t="s">
        <v>138</v>
      </c>
    </row>
    <row r="4" ht="12.75">
      <c r="A4" t="s">
        <v>115</v>
      </c>
    </row>
    <row r="6" ht="12.75">
      <c r="A6" s="1" t="s">
        <v>1</v>
      </c>
    </row>
    <row r="8" spans="7:10" ht="12.75">
      <c r="G8" s="1" t="s">
        <v>2</v>
      </c>
      <c r="H8" s="1"/>
      <c r="I8" s="1" t="s">
        <v>3</v>
      </c>
      <c r="J8" s="1"/>
    </row>
    <row r="9" spans="7:10" ht="12.75">
      <c r="G9" s="2" t="s">
        <v>4</v>
      </c>
      <c r="H9" s="2" t="s">
        <v>5</v>
      </c>
      <c r="I9" s="2" t="s">
        <v>4</v>
      </c>
      <c r="J9" s="2" t="s">
        <v>6</v>
      </c>
    </row>
    <row r="10" spans="7:10" ht="12.75">
      <c r="G10" s="2" t="s">
        <v>7</v>
      </c>
      <c r="H10" s="2" t="s">
        <v>7</v>
      </c>
      <c r="I10" s="2" t="s">
        <v>7</v>
      </c>
      <c r="J10" s="2" t="s">
        <v>7</v>
      </c>
    </row>
    <row r="11" spans="7:10" ht="12.75">
      <c r="G11" s="2"/>
      <c r="H11" s="2" t="s">
        <v>116</v>
      </c>
      <c r="I11" s="2"/>
      <c r="J11" s="2" t="s">
        <v>116</v>
      </c>
    </row>
    <row r="12" spans="7:10" ht="12.75">
      <c r="G12" s="2" t="s">
        <v>8</v>
      </c>
      <c r="H12" s="2" t="s">
        <v>8</v>
      </c>
      <c r="I12" s="2" t="s">
        <v>9</v>
      </c>
      <c r="J12" s="2" t="s">
        <v>117</v>
      </c>
    </row>
    <row r="13" spans="7:10" ht="12.75">
      <c r="G13" s="2" t="s">
        <v>139</v>
      </c>
      <c r="H13" s="2" t="s">
        <v>140</v>
      </c>
      <c r="I13" s="2" t="s">
        <v>139</v>
      </c>
      <c r="J13" s="2" t="s">
        <v>140</v>
      </c>
    </row>
    <row r="14" spans="7:10" ht="12.75">
      <c r="G14" s="2" t="s">
        <v>10</v>
      </c>
      <c r="H14" s="2" t="s">
        <v>10</v>
      </c>
      <c r="I14" s="2" t="s">
        <v>10</v>
      </c>
      <c r="J14" s="2" t="s">
        <v>10</v>
      </c>
    </row>
    <row r="16" spans="1:10" ht="12.75">
      <c r="A16" t="s">
        <v>11</v>
      </c>
      <c r="B16" t="s">
        <v>118</v>
      </c>
      <c r="G16" s="8">
        <v>16196</v>
      </c>
      <c r="H16" s="8">
        <v>18264</v>
      </c>
      <c r="I16" s="8">
        <v>24528</v>
      </c>
      <c r="J16" s="8">
        <v>36940</v>
      </c>
    </row>
    <row r="17" spans="7:10" ht="12.75">
      <c r="G17" s="8"/>
      <c r="H17" s="8"/>
      <c r="I17" s="8"/>
      <c r="J17" s="8"/>
    </row>
    <row r="18" spans="1:10" ht="12.75">
      <c r="A18" t="s">
        <v>12</v>
      </c>
      <c r="B18" t="s">
        <v>13</v>
      </c>
      <c r="G18" s="8">
        <v>0</v>
      </c>
      <c r="H18" s="8">
        <v>0</v>
      </c>
      <c r="I18" s="8">
        <v>0</v>
      </c>
      <c r="J18" s="8">
        <v>0</v>
      </c>
    </row>
    <row r="19" spans="7:10" ht="12.75">
      <c r="G19" s="8"/>
      <c r="H19" s="8"/>
      <c r="I19" s="8"/>
      <c r="J19" s="8"/>
    </row>
    <row r="20" spans="1:10" ht="12.75">
      <c r="A20" t="s">
        <v>14</v>
      </c>
      <c r="B20" t="s">
        <v>119</v>
      </c>
      <c r="G20" s="8">
        <v>113</v>
      </c>
      <c r="H20" s="8">
        <v>31</v>
      </c>
      <c r="I20" s="8">
        <v>178</v>
      </c>
      <c r="J20" s="8">
        <v>46</v>
      </c>
    </row>
    <row r="21" spans="7:10" ht="12.75">
      <c r="G21" s="8"/>
      <c r="H21" s="8"/>
      <c r="I21" s="8"/>
      <c r="J21" s="8"/>
    </row>
    <row r="22" spans="1:10" ht="12.75">
      <c r="A22" t="s">
        <v>15</v>
      </c>
      <c r="B22" t="s">
        <v>120</v>
      </c>
      <c r="G22" s="8">
        <f>SUM(G27:G33)</f>
        <v>-553</v>
      </c>
      <c r="H22" s="8">
        <v>2345</v>
      </c>
      <c r="I22" s="8">
        <f>SUM(I27:I33)</f>
        <v>-2130</v>
      </c>
      <c r="J22" s="8">
        <v>4811</v>
      </c>
    </row>
    <row r="23" spans="2:10" ht="12.75">
      <c r="B23" t="s">
        <v>121</v>
      </c>
      <c r="G23" s="8"/>
      <c r="H23" s="8"/>
      <c r="I23" s="8"/>
      <c r="J23" s="8"/>
    </row>
    <row r="24" spans="2:10" ht="12.75">
      <c r="B24" t="s">
        <v>16</v>
      </c>
      <c r="G24" s="8"/>
      <c r="H24" s="8"/>
      <c r="I24" s="8"/>
      <c r="J24" s="8"/>
    </row>
    <row r="25" spans="2:10" ht="12.75">
      <c r="B25" t="s">
        <v>122</v>
      </c>
      <c r="G25" s="8"/>
      <c r="H25" s="8"/>
      <c r="I25" s="8"/>
      <c r="J25" s="8"/>
    </row>
    <row r="26" spans="7:10" ht="12.75">
      <c r="G26" s="8"/>
      <c r="H26" s="8"/>
      <c r="I26" s="8"/>
      <c r="J26" s="8"/>
    </row>
    <row r="27" spans="1:10" ht="12.75">
      <c r="A27" t="s">
        <v>12</v>
      </c>
      <c r="B27" t="s">
        <v>123</v>
      </c>
      <c r="G27" s="8">
        <v>106</v>
      </c>
      <c r="H27" s="8">
        <v>133</v>
      </c>
      <c r="I27" s="8">
        <v>218</v>
      </c>
      <c r="J27" s="8">
        <v>230</v>
      </c>
    </row>
    <row r="28" spans="7:10" ht="12.75">
      <c r="G28" s="8"/>
      <c r="H28" s="8"/>
      <c r="I28" s="8"/>
      <c r="J28" s="8"/>
    </row>
    <row r="29" spans="1:10" ht="12.75">
      <c r="A29" t="s">
        <v>14</v>
      </c>
      <c r="B29" t="s">
        <v>17</v>
      </c>
      <c r="G29" s="8">
        <v>851</v>
      </c>
      <c r="H29" s="8">
        <v>731</v>
      </c>
      <c r="I29" s="8">
        <v>1704</v>
      </c>
      <c r="J29" s="8">
        <v>1827</v>
      </c>
    </row>
    <row r="30" spans="7:10" ht="12.75">
      <c r="G30" s="8"/>
      <c r="H30" s="8"/>
      <c r="I30" s="8"/>
      <c r="J30" s="8"/>
    </row>
    <row r="31" spans="1:11" ht="12.75">
      <c r="A31" t="s">
        <v>18</v>
      </c>
      <c r="B31" t="s">
        <v>19</v>
      </c>
      <c r="G31" s="10">
        <v>0</v>
      </c>
      <c r="H31" s="10">
        <v>1030</v>
      </c>
      <c r="I31" s="10">
        <v>0</v>
      </c>
      <c r="J31" s="10">
        <v>1030</v>
      </c>
      <c r="K31" s="7"/>
    </row>
    <row r="32" spans="7:11" ht="12.75">
      <c r="G32" s="11"/>
      <c r="H32" s="11"/>
      <c r="I32" s="11"/>
      <c r="J32" s="11"/>
      <c r="K32" s="7"/>
    </row>
    <row r="33" spans="1:11" ht="12.75">
      <c r="A33" t="s">
        <v>20</v>
      </c>
      <c r="B33" t="s">
        <v>124</v>
      </c>
      <c r="G33" s="8">
        <v>-1510</v>
      </c>
      <c r="H33" s="8">
        <f>+H22-H27-H29-H31</f>
        <v>451</v>
      </c>
      <c r="I33" s="8">
        <v>-4052</v>
      </c>
      <c r="J33" s="8">
        <f>+J22-J27-J29-J31</f>
        <v>1724</v>
      </c>
      <c r="K33" s="7"/>
    </row>
    <row r="34" spans="2:11" ht="12.75">
      <c r="B34" t="s">
        <v>125</v>
      </c>
      <c r="G34" s="8"/>
      <c r="H34" s="8"/>
      <c r="I34" s="8"/>
      <c r="J34" s="8"/>
      <c r="K34" s="7"/>
    </row>
    <row r="35" spans="7:11" ht="12.75">
      <c r="G35" s="8"/>
      <c r="H35" s="8"/>
      <c r="I35" s="8"/>
      <c r="J35" s="8"/>
      <c r="K35" s="7"/>
    </row>
    <row r="36" spans="1:11" ht="12.75">
      <c r="A36" t="s">
        <v>21</v>
      </c>
      <c r="B36" t="s">
        <v>126</v>
      </c>
      <c r="G36" s="8">
        <v>4</v>
      </c>
      <c r="H36" s="8">
        <v>0</v>
      </c>
      <c r="I36" s="8">
        <v>15</v>
      </c>
      <c r="J36" s="8">
        <v>0</v>
      </c>
      <c r="K36" s="7"/>
    </row>
    <row r="37" spans="7:11" ht="12.75">
      <c r="G37" s="8"/>
      <c r="H37" s="8"/>
      <c r="I37" s="8"/>
      <c r="J37" s="8"/>
      <c r="K37" s="7"/>
    </row>
    <row r="38" spans="1:11" ht="12.75">
      <c r="A38" t="s">
        <v>22</v>
      </c>
      <c r="B38" t="s">
        <v>127</v>
      </c>
      <c r="G38" s="9">
        <f>+G33+G36</f>
        <v>-1506</v>
      </c>
      <c r="H38" s="9">
        <f>+H33</f>
        <v>451</v>
      </c>
      <c r="I38" s="9">
        <f>+I33+I36</f>
        <v>-4037</v>
      </c>
      <c r="J38" s="9">
        <f>+J33</f>
        <v>1724</v>
      </c>
      <c r="K38" s="7"/>
    </row>
    <row r="39" spans="2:11" ht="12.75">
      <c r="B39" t="s">
        <v>23</v>
      </c>
      <c r="G39" s="8"/>
      <c r="H39" s="8"/>
      <c r="I39" s="8"/>
      <c r="J39" s="8"/>
      <c r="K39" s="7"/>
    </row>
    <row r="40" spans="7:11" ht="12.75">
      <c r="G40" s="8"/>
      <c r="H40" s="8"/>
      <c r="I40" s="8"/>
      <c r="J40" s="8"/>
      <c r="K40" s="7"/>
    </row>
    <row r="41" spans="1:11" ht="12.75">
      <c r="A41" t="s">
        <v>24</v>
      </c>
      <c r="B41" t="s">
        <v>128</v>
      </c>
      <c r="G41" s="8">
        <v>30</v>
      </c>
      <c r="H41" s="8">
        <v>841</v>
      </c>
      <c r="I41" s="8">
        <v>30</v>
      </c>
      <c r="J41" s="8">
        <v>1381</v>
      </c>
      <c r="K41" s="7"/>
    </row>
    <row r="42" spans="7:11" ht="12.75">
      <c r="G42" s="11"/>
      <c r="H42" s="11"/>
      <c r="I42" s="11"/>
      <c r="J42" s="11"/>
      <c r="K42" s="7"/>
    </row>
    <row r="43" spans="1:11" ht="12.75">
      <c r="A43" t="s">
        <v>26</v>
      </c>
      <c r="B43" t="s">
        <v>130</v>
      </c>
      <c r="G43" s="8">
        <f>+G38-G41</f>
        <v>-1536</v>
      </c>
      <c r="H43" s="8">
        <f>+H38-H41</f>
        <v>-390</v>
      </c>
      <c r="I43" s="8">
        <f>+I38-I41</f>
        <v>-4067</v>
      </c>
      <c r="J43" s="8">
        <f>+J38-J41</f>
        <v>343</v>
      </c>
      <c r="K43" s="7"/>
    </row>
    <row r="44" spans="2:11" ht="12.75">
      <c r="B44" t="s">
        <v>129</v>
      </c>
      <c r="G44" s="8"/>
      <c r="H44" s="8"/>
      <c r="I44" s="8"/>
      <c r="J44" s="8"/>
      <c r="K44" s="7"/>
    </row>
    <row r="45" spans="7:11" ht="12.75">
      <c r="G45" s="8"/>
      <c r="H45" s="8"/>
      <c r="I45" s="8"/>
      <c r="J45" s="8"/>
      <c r="K45" s="7"/>
    </row>
    <row r="46" spans="2:11" ht="12.75">
      <c r="B46" t="s">
        <v>27</v>
      </c>
      <c r="G46" s="8">
        <v>21</v>
      </c>
      <c r="H46" s="8">
        <v>-662</v>
      </c>
      <c r="I46" s="8">
        <v>25</v>
      </c>
      <c r="J46" s="8">
        <v>-816</v>
      </c>
      <c r="K46" s="7"/>
    </row>
    <row r="47" spans="7:11" ht="12.75">
      <c r="G47" s="8"/>
      <c r="H47" s="8"/>
      <c r="I47" s="8"/>
      <c r="J47" s="8"/>
      <c r="K47" s="7"/>
    </row>
    <row r="48" spans="1:11" ht="12.75">
      <c r="A48" t="s">
        <v>28</v>
      </c>
      <c r="B48" t="s">
        <v>134</v>
      </c>
      <c r="G48" s="8">
        <v>0</v>
      </c>
      <c r="H48" s="8">
        <v>0</v>
      </c>
      <c r="I48" s="8">
        <v>0</v>
      </c>
      <c r="J48" s="8">
        <v>0</v>
      </c>
      <c r="K48" s="7"/>
    </row>
    <row r="49" spans="7:11" ht="12.75">
      <c r="G49" s="11"/>
      <c r="H49" s="11"/>
      <c r="I49" s="11"/>
      <c r="J49" s="11"/>
      <c r="K49" s="7"/>
    </row>
    <row r="50" spans="1:11" ht="12.75">
      <c r="A50" t="s">
        <v>30</v>
      </c>
      <c r="B50" t="s">
        <v>131</v>
      </c>
      <c r="G50" s="8">
        <f>+G43-G46</f>
        <v>-1557</v>
      </c>
      <c r="H50" s="8">
        <f>+H43-H46</f>
        <v>272</v>
      </c>
      <c r="I50" s="8">
        <f>+I43-I46</f>
        <v>-4092</v>
      </c>
      <c r="J50" s="8">
        <f>+J43-J46</f>
        <v>1159</v>
      </c>
      <c r="K50" s="7"/>
    </row>
    <row r="51" spans="2:11" ht="12.75">
      <c r="B51" t="s">
        <v>132</v>
      </c>
      <c r="G51" s="10"/>
      <c r="H51" s="10"/>
      <c r="I51" s="10"/>
      <c r="J51" s="10"/>
      <c r="K51" s="7"/>
    </row>
    <row r="52" ht="12.75">
      <c r="K52" s="7"/>
    </row>
    <row r="53" spans="1:11" ht="12.75">
      <c r="A53" t="s">
        <v>34</v>
      </c>
      <c r="B53" t="s">
        <v>31</v>
      </c>
      <c r="G53" s="8">
        <v>0</v>
      </c>
      <c r="H53" s="8">
        <v>0</v>
      </c>
      <c r="I53" s="8">
        <v>0</v>
      </c>
      <c r="J53" s="8">
        <v>0</v>
      </c>
      <c r="K53" s="7"/>
    </row>
    <row r="54" spans="2:11" ht="12.75">
      <c r="B54" t="s">
        <v>27</v>
      </c>
      <c r="G54" s="8">
        <v>0</v>
      </c>
      <c r="H54" s="8">
        <v>0</v>
      </c>
      <c r="I54" s="8">
        <v>0</v>
      </c>
      <c r="J54" s="8">
        <v>0</v>
      </c>
      <c r="K54" s="7"/>
    </row>
    <row r="55" spans="2:11" ht="12.75">
      <c r="B55" t="s">
        <v>32</v>
      </c>
      <c r="G55" s="8">
        <v>0</v>
      </c>
      <c r="H55" s="8">
        <v>0</v>
      </c>
      <c r="I55" s="8">
        <v>0</v>
      </c>
      <c r="J55" s="8">
        <v>0</v>
      </c>
      <c r="K55" s="7"/>
    </row>
    <row r="56" spans="2:11" ht="12.75">
      <c r="B56" t="s">
        <v>33</v>
      </c>
      <c r="G56" s="8"/>
      <c r="H56" s="8"/>
      <c r="I56" s="8"/>
      <c r="J56" s="8"/>
      <c r="K56" s="7"/>
    </row>
    <row r="57" spans="7:11" ht="12.75">
      <c r="G57" s="8"/>
      <c r="H57" s="8"/>
      <c r="I57" s="8"/>
      <c r="J57" s="8"/>
      <c r="K57" s="7"/>
    </row>
    <row r="58" spans="1:11" ht="12.75">
      <c r="A58" t="s">
        <v>135</v>
      </c>
      <c r="B58" t="s">
        <v>133</v>
      </c>
      <c r="G58" s="9"/>
      <c r="H58" s="9"/>
      <c r="I58" s="9"/>
      <c r="J58" s="9"/>
      <c r="K58" s="7"/>
    </row>
    <row r="59" spans="2:11" ht="13.5" thickBot="1">
      <c r="B59" t="s">
        <v>29</v>
      </c>
      <c r="G59" s="12">
        <f>+G50</f>
        <v>-1557</v>
      </c>
      <c r="H59" s="12">
        <f>+H50</f>
        <v>272</v>
      </c>
      <c r="I59" s="12">
        <f>+I50</f>
        <v>-4092</v>
      </c>
      <c r="J59" s="12">
        <f>+J50</f>
        <v>1159</v>
      </c>
      <c r="K59" s="7"/>
    </row>
    <row r="60" ht="12.75">
      <c r="K60" s="7"/>
    </row>
    <row r="61" spans="1:11" ht="12.75">
      <c r="A61">
        <v>3</v>
      </c>
      <c r="B61" t="s">
        <v>136</v>
      </c>
      <c r="K61" s="7"/>
    </row>
    <row r="62" spans="2:11" ht="12.75">
      <c r="B62" t="s">
        <v>137</v>
      </c>
      <c r="K62" s="7"/>
    </row>
    <row r="63" spans="2:11" ht="12.75">
      <c r="B63" t="s">
        <v>35</v>
      </c>
      <c r="K63" s="7"/>
    </row>
    <row r="64" ht="12.75">
      <c r="K64" s="7"/>
    </row>
    <row r="65" spans="2:11" ht="12.75">
      <c r="B65" t="s">
        <v>36</v>
      </c>
      <c r="G65" s="20">
        <f>+G50/80000*100</f>
        <v>-1.94625</v>
      </c>
      <c r="H65" s="20">
        <v>0.7</v>
      </c>
      <c r="I65" s="20">
        <f>+I50/80000*100</f>
        <v>-5.115</v>
      </c>
      <c r="J65" s="20">
        <v>2.9</v>
      </c>
      <c r="K65" s="7"/>
    </row>
    <row r="66" spans="2:11" ht="12.75">
      <c r="B66" t="s">
        <v>37</v>
      </c>
      <c r="K66" s="7"/>
    </row>
    <row r="67" ht="12.75">
      <c r="K67" s="7"/>
    </row>
    <row r="68" spans="2:11" ht="12.75">
      <c r="B68" t="s">
        <v>38</v>
      </c>
      <c r="G68" s="20">
        <f>+G50/80000*100</f>
        <v>-1.94625</v>
      </c>
      <c r="H68" s="22">
        <v>0.7</v>
      </c>
      <c r="I68" s="20">
        <f>+I50/80000*100</f>
        <v>-5.115</v>
      </c>
      <c r="J68" s="22">
        <v>2.9</v>
      </c>
      <c r="K68" s="7"/>
    </row>
    <row r="69" spans="2:11" ht="12.75">
      <c r="B69" t="s">
        <v>37</v>
      </c>
      <c r="K69" s="7"/>
    </row>
    <row r="71" ht="12.75">
      <c r="A71" s="1" t="s">
        <v>39</v>
      </c>
    </row>
    <row r="72" spans="9:10" ht="12.75">
      <c r="I72" s="2" t="s">
        <v>40</v>
      </c>
      <c r="J72" s="2" t="s">
        <v>40</v>
      </c>
    </row>
    <row r="73" spans="9:10" ht="12.75">
      <c r="I73" s="2" t="s">
        <v>41</v>
      </c>
      <c r="J73" s="2" t="s">
        <v>42</v>
      </c>
    </row>
    <row r="74" spans="9:10" ht="12.75">
      <c r="I74" s="2" t="s">
        <v>43</v>
      </c>
      <c r="J74" s="2" t="s">
        <v>44</v>
      </c>
    </row>
    <row r="75" spans="9:10" ht="12.75">
      <c r="I75" s="2" t="s">
        <v>45</v>
      </c>
      <c r="J75" s="2" t="s">
        <v>46</v>
      </c>
    </row>
    <row r="76" spans="9:10" ht="12.75">
      <c r="I76" s="2" t="s">
        <v>139</v>
      </c>
      <c r="J76" s="2" t="s">
        <v>158</v>
      </c>
    </row>
    <row r="77" spans="9:10" ht="12.75">
      <c r="I77" s="2" t="s">
        <v>10</v>
      </c>
      <c r="J77" s="2" t="s">
        <v>10</v>
      </c>
    </row>
    <row r="79" spans="1:10" ht="12.75">
      <c r="A79" s="3">
        <v>1</v>
      </c>
      <c r="B79" t="s">
        <v>141</v>
      </c>
      <c r="I79" s="8">
        <v>76687</v>
      </c>
      <c r="J79" s="8">
        <v>71718</v>
      </c>
    </row>
    <row r="80" spans="9:10" ht="12.75">
      <c r="I80" s="8"/>
      <c r="J80" s="8"/>
    </row>
    <row r="81" spans="1:10" ht="12.75">
      <c r="A81" s="3">
        <v>2</v>
      </c>
      <c r="B81" t="s">
        <v>142</v>
      </c>
      <c r="I81" s="8">
        <v>190</v>
      </c>
      <c r="J81" s="8">
        <v>190</v>
      </c>
    </row>
    <row r="82" spans="9:10" ht="12.75">
      <c r="I82" s="8"/>
      <c r="J82" s="8"/>
    </row>
    <row r="83" spans="1:10" ht="12.75">
      <c r="A83" s="3">
        <v>3</v>
      </c>
      <c r="B83" t="s">
        <v>143</v>
      </c>
      <c r="I83" s="8">
        <v>2446</v>
      </c>
      <c r="J83" s="8">
        <v>2446</v>
      </c>
    </row>
    <row r="84" spans="9:10" ht="12.75">
      <c r="I84" s="8"/>
      <c r="J84" s="8"/>
    </row>
    <row r="85" spans="1:10" ht="12.75">
      <c r="A85" s="3">
        <v>4</v>
      </c>
      <c r="B85" t="s">
        <v>47</v>
      </c>
      <c r="I85" s="8">
        <v>77</v>
      </c>
      <c r="J85" s="8">
        <v>77</v>
      </c>
    </row>
    <row r="86" spans="9:10" ht="12.75">
      <c r="I86" s="8"/>
      <c r="J86" s="8"/>
    </row>
    <row r="87" spans="1:10" ht="12.75">
      <c r="A87" s="3">
        <v>5</v>
      </c>
      <c r="B87" t="s">
        <v>48</v>
      </c>
      <c r="I87" s="8"/>
      <c r="J87" s="8"/>
    </row>
    <row r="88" spans="1:10" ht="12.75">
      <c r="A88" s="3"/>
      <c r="C88" t="s">
        <v>144</v>
      </c>
      <c r="I88" s="25">
        <v>835</v>
      </c>
      <c r="J88" s="25">
        <v>908</v>
      </c>
    </row>
    <row r="89" spans="3:10" ht="12.75">
      <c r="C89" t="s">
        <v>87</v>
      </c>
      <c r="I89" s="24">
        <v>82157</v>
      </c>
      <c r="J89" s="15">
        <v>86063</v>
      </c>
    </row>
    <row r="90" spans="3:10" ht="12.75">
      <c r="C90" t="s">
        <v>145</v>
      </c>
      <c r="I90" s="24">
        <v>11958</v>
      </c>
      <c r="J90" s="15">
        <v>12211</v>
      </c>
    </row>
    <row r="91" spans="3:10" ht="12.75">
      <c r="C91" t="s">
        <v>146</v>
      </c>
      <c r="I91" s="24">
        <v>7935</v>
      </c>
      <c r="J91" s="15">
        <v>8684</v>
      </c>
    </row>
    <row r="92" spans="3:10" ht="12.75">
      <c r="C92" t="s">
        <v>147</v>
      </c>
      <c r="I92" s="24">
        <v>3</v>
      </c>
      <c r="J92" s="15">
        <v>3</v>
      </c>
    </row>
    <row r="93" spans="3:10" ht="12.75">
      <c r="C93" t="s">
        <v>148</v>
      </c>
      <c r="I93" s="24">
        <v>5777</v>
      </c>
      <c r="J93" s="15">
        <v>16099</v>
      </c>
    </row>
    <row r="94" spans="3:10" ht="12.75">
      <c r="C94" t="s">
        <v>149</v>
      </c>
      <c r="I94" s="24">
        <v>1485</v>
      </c>
      <c r="J94" s="15">
        <v>1702</v>
      </c>
    </row>
    <row r="95" spans="9:10" ht="12.75">
      <c r="I95" s="23">
        <f>+SUM(I88:I94)</f>
        <v>110150</v>
      </c>
      <c r="J95" s="16">
        <f>+SUM(J88:J94)</f>
        <v>125670</v>
      </c>
    </row>
    <row r="96" spans="1:10" ht="12.75">
      <c r="A96" s="3">
        <v>6</v>
      </c>
      <c r="B96" t="s">
        <v>49</v>
      </c>
      <c r="I96" s="24"/>
      <c r="J96" s="15"/>
    </row>
    <row r="97" spans="3:10" ht="12.75">
      <c r="C97" t="s">
        <v>150</v>
      </c>
      <c r="I97" s="24">
        <v>33864</v>
      </c>
      <c r="J97" s="15">
        <v>38185</v>
      </c>
    </row>
    <row r="98" spans="3:10" ht="12.75">
      <c r="C98" t="s">
        <v>151</v>
      </c>
      <c r="I98" s="24">
        <v>4831</v>
      </c>
      <c r="J98" s="15">
        <v>5216</v>
      </c>
    </row>
    <row r="99" spans="3:10" ht="12.75">
      <c r="C99" t="s">
        <v>152</v>
      </c>
      <c r="I99" s="24">
        <v>432</v>
      </c>
      <c r="J99" s="15">
        <v>776</v>
      </c>
    </row>
    <row r="100" spans="3:10" ht="12.75">
      <c r="C100" t="s">
        <v>153</v>
      </c>
      <c r="I100" s="24">
        <v>2498</v>
      </c>
      <c r="J100" s="15">
        <v>2492</v>
      </c>
    </row>
    <row r="101" spans="3:10" ht="12.75">
      <c r="C101" t="s">
        <v>50</v>
      </c>
      <c r="I101" s="24">
        <v>2099</v>
      </c>
      <c r="J101" s="15">
        <v>2099</v>
      </c>
    </row>
    <row r="102" spans="3:10" ht="12.75">
      <c r="C102" t="s">
        <v>154</v>
      </c>
      <c r="I102" s="24">
        <v>0</v>
      </c>
      <c r="J102" s="15">
        <v>1440</v>
      </c>
    </row>
    <row r="103" spans="9:10" ht="12.75">
      <c r="I103" s="23">
        <f>+SUM(I97:I102)</f>
        <v>43724</v>
      </c>
      <c r="J103" s="16">
        <f>+SUM(J97:J102)</f>
        <v>50208</v>
      </c>
    </row>
    <row r="104" spans="9:10" ht="12.75">
      <c r="I104" s="8"/>
      <c r="J104" s="8"/>
    </row>
    <row r="105" spans="1:10" ht="12.75">
      <c r="A105" s="3">
        <v>7</v>
      </c>
      <c r="B105" t="s">
        <v>51</v>
      </c>
      <c r="I105" s="8">
        <f>+I95-I103</f>
        <v>66426</v>
      </c>
      <c r="J105" s="8">
        <f>+J95-J103</f>
        <v>75462</v>
      </c>
    </row>
    <row r="106" spans="9:10" ht="12.75">
      <c r="I106" s="8"/>
      <c r="J106" s="8"/>
    </row>
    <row r="107" spans="9:10" ht="13.5" thickBot="1">
      <c r="I107" s="27">
        <f>+I79+I83+I85+I105+I81</f>
        <v>145826</v>
      </c>
      <c r="J107" s="27">
        <f>+J79+J83+J85+J105+J81</f>
        <v>149893</v>
      </c>
    </row>
    <row r="108" spans="1:10" ht="13.5" thickTop="1">
      <c r="A108" s="3">
        <v>8</v>
      </c>
      <c r="B108" t="s">
        <v>52</v>
      </c>
      <c r="I108" s="8"/>
      <c r="J108" s="8"/>
    </row>
    <row r="109" spans="1:10" ht="12.75">
      <c r="A109" s="3"/>
      <c r="I109" s="8"/>
      <c r="J109" s="8"/>
    </row>
    <row r="110" spans="2:10" ht="12.75">
      <c r="B110" t="s">
        <v>53</v>
      </c>
      <c r="I110" s="8">
        <v>79998</v>
      </c>
      <c r="J110" s="8">
        <v>79998</v>
      </c>
    </row>
    <row r="111" spans="9:10" ht="12.75">
      <c r="I111" s="8"/>
      <c r="J111" s="8"/>
    </row>
    <row r="112" spans="2:10" ht="12.75">
      <c r="B112" t="s">
        <v>54</v>
      </c>
      <c r="I112" s="8"/>
      <c r="J112" s="8"/>
    </row>
    <row r="113" spans="3:10" ht="12.75">
      <c r="C113" t="s">
        <v>55</v>
      </c>
      <c r="I113" s="25">
        <v>1333</v>
      </c>
      <c r="J113" s="14">
        <v>1333</v>
      </c>
    </row>
    <row r="114" spans="3:10" ht="12.75">
      <c r="C114" t="s">
        <v>56</v>
      </c>
      <c r="I114" s="24">
        <v>0</v>
      </c>
      <c r="J114" s="15">
        <v>0</v>
      </c>
    </row>
    <row r="115" spans="3:10" ht="12.75">
      <c r="C115" t="s">
        <v>57</v>
      </c>
      <c r="I115" s="24">
        <v>0</v>
      </c>
      <c r="J115" s="15">
        <v>0</v>
      </c>
    </row>
    <row r="116" spans="3:10" ht="12.75">
      <c r="C116" t="s">
        <v>58</v>
      </c>
      <c r="I116" s="24">
        <v>0</v>
      </c>
      <c r="J116" s="15">
        <v>0</v>
      </c>
    </row>
    <row r="117" spans="3:10" ht="12.75">
      <c r="C117" t="s">
        <v>59</v>
      </c>
      <c r="I117" s="24">
        <v>35258</v>
      </c>
      <c r="J117" s="15">
        <v>39350</v>
      </c>
    </row>
    <row r="118" spans="3:10" ht="12.75">
      <c r="C118" t="s">
        <v>86</v>
      </c>
      <c r="I118" s="26">
        <v>5273</v>
      </c>
      <c r="J118" s="17">
        <v>5273</v>
      </c>
    </row>
    <row r="119" spans="9:10" ht="12.75">
      <c r="I119" s="8">
        <f>+SUM(I113:I118)</f>
        <v>41864</v>
      </c>
      <c r="J119" s="8">
        <f>+SUM(J113:J118)</f>
        <v>45956</v>
      </c>
    </row>
    <row r="120" spans="9:10" ht="12.75">
      <c r="I120" s="8"/>
      <c r="J120" s="8"/>
    </row>
    <row r="121" spans="9:10" ht="12.75">
      <c r="I121" s="9">
        <f>+I110+I119</f>
        <v>121862</v>
      </c>
      <c r="J121" s="9">
        <f>+J110+J119</f>
        <v>125954</v>
      </c>
    </row>
    <row r="122" spans="9:10" ht="12.75">
      <c r="I122" s="8"/>
      <c r="J122" s="8"/>
    </row>
    <row r="123" spans="1:10" ht="12.75">
      <c r="A123" s="3">
        <v>9</v>
      </c>
      <c r="B123" t="s">
        <v>60</v>
      </c>
      <c r="I123" s="8">
        <v>19508</v>
      </c>
      <c r="J123" s="8">
        <v>19483</v>
      </c>
    </row>
    <row r="124" spans="1:10" ht="12.75">
      <c r="A124" s="3"/>
      <c r="I124" s="8"/>
      <c r="J124" s="8"/>
    </row>
    <row r="125" spans="1:10" ht="12.75">
      <c r="A125" s="3">
        <v>10</v>
      </c>
      <c r="B125" t="s">
        <v>155</v>
      </c>
      <c r="I125" s="8"/>
      <c r="J125" s="8"/>
    </row>
    <row r="126" spans="3:10" ht="12.75">
      <c r="C126" t="s">
        <v>152</v>
      </c>
      <c r="I126" s="8">
        <v>907</v>
      </c>
      <c r="J126" s="8">
        <v>907</v>
      </c>
    </row>
    <row r="127" spans="1:10" ht="12.75">
      <c r="A127" s="3"/>
      <c r="C127" t="s">
        <v>156</v>
      </c>
      <c r="I127" s="8">
        <v>3000</v>
      </c>
      <c r="J127" s="8">
        <v>3000</v>
      </c>
    </row>
    <row r="128" spans="3:10" ht="12.75">
      <c r="C128" t="s">
        <v>157</v>
      </c>
      <c r="I128" s="8">
        <v>549</v>
      </c>
      <c r="J128" s="28">
        <v>549</v>
      </c>
    </row>
    <row r="130" spans="9:10" ht="13.5" thickBot="1">
      <c r="I130" s="29">
        <f>+SUM(I121:I128)</f>
        <v>145826</v>
      </c>
      <c r="J130" s="29">
        <f>+SUM(J121:J128)</f>
        <v>149893</v>
      </c>
    </row>
    <row r="131" spans="9:10" ht="13.5" thickTop="1">
      <c r="I131" s="19"/>
      <c r="J131" s="19"/>
    </row>
    <row r="132" spans="1:10" ht="12.75">
      <c r="A132" s="3">
        <v>12</v>
      </c>
      <c r="B132" t="s">
        <v>61</v>
      </c>
      <c r="I132" s="4">
        <v>152</v>
      </c>
      <c r="J132" s="4">
        <v>157</v>
      </c>
    </row>
    <row r="134" ht="12.75">
      <c r="A134" s="1" t="s">
        <v>62</v>
      </c>
    </row>
    <row r="136" spans="1:2" ht="12.75">
      <c r="A136">
        <v>1</v>
      </c>
      <c r="B136" t="s">
        <v>63</v>
      </c>
    </row>
    <row r="137" ht="12.75">
      <c r="B137" t="s">
        <v>159</v>
      </c>
    </row>
    <row r="139" spans="1:2" ht="12.75">
      <c r="A139">
        <v>2</v>
      </c>
      <c r="B139" t="s">
        <v>160</v>
      </c>
    </row>
    <row r="141" spans="1:2" ht="12.75">
      <c r="A141">
        <v>3</v>
      </c>
      <c r="B141" t="s">
        <v>64</v>
      </c>
    </row>
    <row r="143" spans="1:2" ht="12.75">
      <c r="A143">
        <v>4</v>
      </c>
      <c r="B143" t="s">
        <v>210</v>
      </c>
    </row>
    <row r="144" ht="12.75">
      <c r="B144" t="s">
        <v>211</v>
      </c>
    </row>
    <row r="146" spans="1:2" ht="12.75">
      <c r="A146">
        <v>5</v>
      </c>
      <c r="B146" t="s">
        <v>68</v>
      </c>
    </row>
    <row r="148" spans="1:2" ht="12.75">
      <c r="A148">
        <v>6</v>
      </c>
      <c r="B148" t="s">
        <v>69</v>
      </c>
    </row>
    <row r="150" spans="2:3" ht="12.75">
      <c r="B150" t="s">
        <v>65</v>
      </c>
      <c r="C150" t="s">
        <v>70</v>
      </c>
    </row>
    <row r="151" ht="12.75">
      <c r="C151" t="s">
        <v>71</v>
      </c>
    </row>
    <row r="153" spans="2:3" ht="12.75">
      <c r="B153" t="s">
        <v>66</v>
      </c>
      <c r="C153" t="s">
        <v>72</v>
      </c>
    </row>
    <row r="155" ht="12.75">
      <c r="C155" t="s">
        <v>92</v>
      </c>
    </row>
    <row r="157" ht="12.75">
      <c r="C157" t="s">
        <v>100</v>
      </c>
    </row>
    <row r="159" ht="12.75">
      <c r="C159" t="s">
        <v>101</v>
      </c>
    </row>
    <row r="161" spans="1:2" ht="12.75">
      <c r="A161">
        <v>7</v>
      </c>
      <c r="B161" t="s">
        <v>93</v>
      </c>
    </row>
    <row r="162" ht="12.75">
      <c r="B162" t="s">
        <v>94</v>
      </c>
    </row>
    <row r="163" ht="12.75">
      <c r="B163" t="s">
        <v>95</v>
      </c>
    </row>
    <row r="165" spans="1:3" ht="12.75">
      <c r="A165">
        <v>8</v>
      </c>
      <c r="B165" t="s">
        <v>161</v>
      </c>
      <c r="C165" t="s">
        <v>102</v>
      </c>
    </row>
    <row r="167" spans="2:3" ht="12.75">
      <c r="B167" t="s">
        <v>66</v>
      </c>
      <c r="C167" t="s">
        <v>162</v>
      </c>
    </row>
    <row r="169" spans="2:9" ht="12.75">
      <c r="B169" s="32"/>
      <c r="C169" s="6"/>
      <c r="D169" s="6"/>
      <c r="E169" s="6"/>
      <c r="F169" s="6"/>
      <c r="G169" s="39" t="s">
        <v>164</v>
      </c>
      <c r="H169" s="39" t="s">
        <v>167</v>
      </c>
      <c r="I169" s="39" t="s">
        <v>169</v>
      </c>
    </row>
    <row r="170" spans="2:9" ht="12.75">
      <c r="B170" s="33"/>
      <c r="C170" s="7"/>
      <c r="G170" s="40" t="s">
        <v>165</v>
      </c>
      <c r="H170" s="40" t="s">
        <v>168</v>
      </c>
      <c r="I170" s="40" t="s">
        <v>170</v>
      </c>
    </row>
    <row r="171" spans="2:9" ht="12.75">
      <c r="B171" s="34"/>
      <c r="C171" s="30" t="s">
        <v>163</v>
      </c>
      <c r="D171" s="31"/>
      <c r="E171" s="5"/>
      <c r="F171" s="5"/>
      <c r="G171" s="41" t="s">
        <v>166</v>
      </c>
      <c r="H171" s="41"/>
      <c r="I171" s="41"/>
    </row>
    <row r="172" spans="2:9" ht="12.75">
      <c r="B172" s="32"/>
      <c r="G172" s="40" t="s">
        <v>10</v>
      </c>
      <c r="H172" s="40" t="s">
        <v>10</v>
      </c>
      <c r="I172" s="39" t="s">
        <v>10</v>
      </c>
    </row>
    <row r="173" spans="2:9" ht="12.75">
      <c r="B173" s="33"/>
      <c r="G173" s="42"/>
      <c r="H173" s="42"/>
      <c r="I173" s="42"/>
    </row>
    <row r="174" spans="2:9" ht="12.75">
      <c r="B174" s="35" t="s">
        <v>173</v>
      </c>
      <c r="C174" t="s">
        <v>171</v>
      </c>
      <c r="G174" s="24">
        <v>4000</v>
      </c>
      <c r="H174" s="24">
        <v>4000</v>
      </c>
      <c r="I174" s="24">
        <f>+G174-H174</f>
        <v>0</v>
      </c>
    </row>
    <row r="175" spans="2:9" ht="12.75">
      <c r="B175" s="35" t="s">
        <v>173</v>
      </c>
      <c r="C175" t="s">
        <v>172</v>
      </c>
      <c r="G175" s="24">
        <v>3500</v>
      </c>
      <c r="H175" s="24">
        <v>3500</v>
      </c>
      <c r="I175" s="24">
        <f aca="true" t="shared" si="0" ref="I175:I184">+G175-H175</f>
        <v>0</v>
      </c>
    </row>
    <row r="176" spans="2:9" ht="12.75">
      <c r="B176" s="33"/>
      <c r="C176" t="s">
        <v>174</v>
      </c>
      <c r="G176" s="24"/>
      <c r="H176" s="24"/>
      <c r="I176" s="24">
        <f t="shared" si="0"/>
        <v>0</v>
      </c>
    </row>
    <row r="177" spans="2:9" ht="12.75">
      <c r="B177" s="35" t="s">
        <v>173</v>
      </c>
      <c r="C177" t="s">
        <v>175</v>
      </c>
      <c r="G177" s="24">
        <v>3000</v>
      </c>
      <c r="H177" s="24">
        <v>3000</v>
      </c>
      <c r="I177" s="24">
        <f t="shared" si="0"/>
        <v>0</v>
      </c>
    </row>
    <row r="178" spans="2:9" ht="12.75">
      <c r="B178" s="33"/>
      <c r="C178" t="s">
        <v>176</v>
      </c>
      <c r="G178" s="24"/>
      <c r="H178" s="24"/>
      <c r="I178" s="24">
        <f t="shared" si="0"/>
        <v>0</v>
      </c>
    </row>
    <row r="179" spans="2:9" ht="12.75">
      <c r="B179" s="35" t="s">
        <v>173</v>
      </c>
      <c r="C179" t="s">
        <v>177</v>
      </c>
      <c r="E179" t="s">
        <v>178</v>
      </c>
      <c r="G179" s="24">
        <v>3000</v>
      </c>
      <c r="H179" s="24">
        <v>3000</v>
      </c>
      <c r="I179" s="24">
        <f t="shared" si="0"/>
        <v>0</v>
      </c>
    </row>
    <row r="180" spans="2:9" ht="12.75">
      <c r="B180" s="33"/>
      <c r="E180" t="s">
        <v>179</v>
      </c>
      <c r="G180" s="24">
        <v>5000</v>
      </c>
      <c r="H180" s="24">
        <v>5000</v>
      </c>
      <c r="I180" s="24">
        <f t="shared" si="0"/>
        <v>0</v>
      </c>
    </row>
    <row r="181" spans="2:9" ht="12.75">
      <c r="B181" s="33"/>
      <c r="E181" t="s">
        <v>180</v>
      </c>
      <c r="G181" s="24">
        <v>1626</v>
      </c>
      <c r="H181" s="24">
        <v>1626</v>
      </c>
      <c r="I181" s="24">
        <f t="shared" si="0"/>
        <v>0</v>
      </c>
    </row>
    <row r="182" spans="2:9" ht="12.75">
      <c r="B182" s="35" t="s">
        <v>173</v>
      </c>
      <c r="C182" t="s">
        <v>181</v>
      </c>
      <c r="G182" s="24">
        <v>6673</v>
      </c>
      <c r="H182" s="24">
        <v>6673</v>
      </c>
      <c r="I182" s="24">
        <f t="shared" si="0"/>
        <v>0</v>
      </c>
    </row>
    <row r="183" spans="2:9" ht="12.75">
      <c r="B183" s="33"/>
      <c r="C183" t="s">
        <v>182</v>
      </c>
      <c r="G183" s="24"/>
      <c r="H183" s="24"/>
      <c r="I183" s="24">
        <f t="shared" si="0"/>
        <v>0</v>
      </c>
    </row>
    <row r="184" spans="2:9" ht="12.75">
      <c r="B184" s="35" t="s">
        <v>173</v>
      </c>
      <c r="C184" t="s">
        <v>183</v>
      </c>
      <c r="G184" s="24">
        <v>1200</v>
      </c>
      <c r="H184" s="24">
        <v>1200</v>
      </c>
      <c r="I184" s="24">
        <f t="shared" si="0"/>
        <v>0</v>
      </c>
    </row>
    <row r="185" spans="2:9" ht="12.75">
      <c r="B185" s="33"/>
      <c r="C185" s="7"/>
      <c r="D185" s="7"/>
      <c r="E185" s="7"/>
      <c r="F185" s="7"/>
      <c r="G185" s="42"/>
      <c r="H185" s="42"/>
      <c r="I185" s="42"/>
    </row>
    <row r="186" spans="2:9" ht="13.5" thickBot="1">
      <c r="B186" s="36"/>
      <c r="C186" s="37"/>
      <c r="D186" s="37"/>
      <c r="E186" s="37"/>
      <c r="F186" s="38" t="s">
        <v>184</v>
      </c>
      <c r="G186" s="43">
        <f>SUM(G174:G184)</f>
        <v>27999</v>
      </c>
      <c r="H186" s="43">
        <f>SUM(H174:H184)</f>
        <v>27999</v>
      </c>
      <c r="I186" s="43">
        <f>SUM(I174:I184)</f>
        <v>0</v>
      </c>
    </row>
    <row r="187" spans="2:9" ht="13.5" thickTop="1">
      <c r="B187" s="7"/>
      <c r="I187" s="7"/>
    </row>
    <row r="189" spans="1:2" ht="12.75">
      <c r="A189">
        <v>9</v>
      </c>
      <c r="B189" t="s">
        <v>73</v>
      </c>
    </row>
    <row r="190" ht="12.75">
      <c r="B190" t="s">
        <v>74</v>
      </c>
    </row>
    <row r="191" ht="12.75">
      <c r="B191" t="s">
        <v>103</v>
      </c>
    </row>
    <row r="193" spans="1:2" ht="12.75">
      <c r="A193">
        <v>10</v>
      </c>
      <c r="B193" t="s">
        <v>75</v>
      </c>
    </row>
    <row r="195" spans="2:3" ht="12.75">
      <c r="B195" t="s">
        <v>65</v>
      </c>
      <c r="C195" t="s">
        <v>96</v>
      </c>
    </row>
    <row r="196" ht="12.75">
      <c r="C196" t="s">
        <v>185</v>
      </c>
    </row>
    <row r="198" spans="2:3" ht="12.75">
      <c r="B198" t="s">
        <v>66</v>
      </c>
      <c r="C198" t="s">
        <v>186</v>
      </c>
    </row>
    <row r="199" ht="12.75">
      <c r="C199" t="s">
        <v>97</v>
      </c>
    </row>
    <row r="201" spans="2:3" ht="12.75">
      <c r="B201" t="s">
        <v>67</v>
      </c>
      <c r="C201" t="s">
        <v>76</v>
      </c>
    </row>
    <row r="203" spans="1:2" ht="12.75">
      <c r="A203">
        <v>11</v>
      </c>
      <c r="B203" t="s">
        <v>88</v>
      </c>
    </row>
    <row r="204" ht="12.75">
      <c r="B204" t="s">
        <v>188</v>
      </c>
    </row>
    <row r="205" ht="12.75">
      <c r="B205" t="s">
        <v>187</v>
      </c>
    </row>
    <row r="207" spans="1:2" ht="12.75">
      <c r="A207">
        <v>12</v>
      </c>
      <c r="B207" t="s">
        <v>77</v>
      </c>
    </row>
    <row r="209" spans="1:2" ht="12.75">
      <c r="A209">
        <v>13</v>
      </c>
      <c r="B209" t="s">
        <v>98</v>
      </c>
    </row>
    <row r="211" spans="1:2" ht="12.75">
      <c r="A211">
        <v>14</v>
      </c>
      <c r="B211" t="s">
        <v>78</v>
      </c>
    </row>
    <row r="212" spans="8:10" ht="12.75">
      <c r="H212" s="2"/>
      <c r="I212" s="2" t="s">
        <v>79</v>
      </c>
      <c r="J212" s="2" t="s">
        <v>80</v>
      </c>
    </row>
    <row r="213" spans="8:10" ht="12.75">
      <c r="H213" s="2"/>
      <c r="I213" s="2" t="s">
        <v>81</v>
      </c>
      <c r="J213" s="2" t="s">
        <v>82</v>
      </c>
    </row>
    <row r="214" spans="8:10" ht="12.75">
      <c r="H214" s="2" t="s">
        <v>118</v>
      </c>
      <c r="I214" s="2" t="s">
        <v>25</v>
      </c>
      <c r="J214" s="2" t="s">
        <v>83</v>
      </c>
    </row>
    <row r="215" spans="8:10" ht="12.75">
      <c r="H215" s="2" t="s">
        <v>10</v>
      </c>
      <c r="I215" s="2" t="s">
        <v>10</v>
      </c>
      <c r="J215" s="2" t="s">
        <v>10</v>
      </c>
    </row>
    <row r="217" spans="3:10" ht="12.75">
      <c r="C217" t="s">
        <v>84</v>
      </c>
      <c r="H217" s="8">
        <f>+H219-H218</f>
        <v>21032</v>
      </c>
      <c r="I217" s="8">
        <f>+I219-I218</f>
        <v>-4140</v>
      </c>
      <c r="J217" s="8">
        <f>+J219-J218</f>
        <v>120601</v>
      </c>
    </row>
    <row r="218" spans="3:10" ht="12.75">
      <c r="C218" t="s">
        <v>85</v>
      </c>
      <c r="H218" s="8">
        <v>3496</v>
      </c>
      <c r="I218" s="8">
        <v>103</v>
      </c>
      <c r="J218" s="8">
        <v>68949</v>
      </c>
    </row>
    <row r="219" spans="8:10" ht="12.75">
      <c r="H219" s="13">
        <v>24528</v>
      </c>
      <c r="I219" s="13">
        <v>-4037</v>
      </c>
      <c r="J219" s="13">
        <v>189550</v>
      </c>
    </row>
    <row r="220" spans="8:10" ht="12.75">
      <c r="H220" s="10"/>
      <c r="I220" s="10"/>
      <c r="J220" s="10"/>
    </row>
    <row r="221" spans="1:10" ht="12.75">
      <c r="A221">
        <v>15</v>
      </c>
      <c r="B221" t="s">
        <v>189</v>
      </c>
      <c r="H221" s="10"/>
      <c r="I221" s="10"/>
      <c r="J221" s="10"/>
    </row>
    <row r="222" spans="2:10" ht="12.75">
      <c r="B222" t="s">
        <v>190</v>
      </c>
      <c r="H222" s="10"/>
      <c r="I222" s="10"/>
      <c r="J222" s="10"/>
    </row>
    <row r="223" spans="2:10" ht="12.75">
      <c r="B223" t="s">
        <v>191</v>
      </c>
      <c r="H223" s="10"/>
      <c r="I223" s="10"/>
      <c r="J223" s="10"/>
    </row>
    <row r="224" spans="2:10" ht="12.75">
      <c r="B224" t="s">
        <v>192</v>
      </c>
      <c r="H224" s="10"/>
      <c r="I224" s="10"/>
      <c r="J224" s="10"/>
    </row>
    <row r="225" spans="8:10" ht="12.75">
      <c r="H225" s="10"/>
      <c r="I225" s="10"/>
      <c r="J225" s="10"/>
    </row>
    <row r="226" spans="1:2" ht="12.75">
      <c r="A226">
        <v>16</v>
      </c>
      <c r="B226" s="18" t="s">
        <v>90</v>
      </c>
    </row>
    <row r="227" ht="12.75">
      <c r="B227" t="s">
        <v>193</v>
      </c>
    </row>
    <row r="228" ht="12.75">
      <c r="B228" t="s">
        <v>194</v>
      </c>
    </row>
    <row r="229" ht="12.75">
      <c r="B229" t="s">
        <v>196</v>
      </c>
    </row>
    <row r="230" ht="12.75">
      <c r="B230" t="s">
        <v>195</v>
      </c>
    </row>
    <row r="232" spans="1:2" ht="12.75">
      <c r="A232">
        <v>17</v>
      </c>
      <c r="B232" t="s">
        <v>197</v>
      </c>
    </row>
    <row r="233" ht="12.75">
      <c r="B233" t="s">
        <v>198</v>
      </c>
    </row>
    <row r="235" spans="1:2" ht="12.75">
      <c r="A235">
        <v>18</v>
      </c>
      <c r="B235" t="s">
        <v>199</v>
      </c>
    </row>
    <row r="237" spans="1:2" ht="12.75">
      <c r="A237">
        <v>19</v>
      </c>
      <c r="B237" s="18" t="s">
        <v>99</v>
      </c>
    </row>
    <row r="238" ht="12.75">
      <c r="B238" s="21" t="s">
        <v>106</v>
      </c>
    </row>
    <row r="239" ht="12.75">
      <c r="B239" s="21" t="s">
        <v>107</v>
      </c>
    </row>
    <row r="240" ht="12.75">
      <c r="B240" s="21" t="s">
        <v>108</v>
      </c>
    </row>
    <row r="241" ht="12.75">
      <c r="B241" s="21" t="s">
        <v>109</v>
      </c>
    </row>
    <row r="242" ht="12.75">
      <c r="B242" s="21" t="s">
        <v>110</v>
      </c>
    </row>
    <row r="243" ht="12.75">
      <c r="B243" s="21" t="s">
        <v>111</v>
      </c>
    </row>
    <row r="244" ht="12.75">
      <c r="B244" s="21" t="s">
        <v>112</v>
      </c>
    </row>
    <row r="245" ht="12.75">
      <c r="B245" s="21" t="s">
        <v>113</v>
      </c>
    </row>
    <row r="246" ht="12.75">
      <c r="B246" s="21" t="s">
        <v>114</v>
      </c>
    </row>
    <row r="247" ht="12.75">
      <c r="B247" s="21"/>
    </row>
    <row r="248" ht="12.75">
      <c r="B248" s="21" t="s">
        <v>200</v>
      </c>
    </row>
    <row r="249" ht="12.75">
      <c r="B249" s="21" t="s">
        <v>201</v>
      </c>
    </row>
    <row r="250" ht="12.75">
      <c r="B250" s="21" t="s">
        <v>202</v>
      </c>
    </row>
    <row r="251" ht="12.75">
      <c r="B251" s="21" t="s">
        <v>203</v>
      </c>
    </row>
    <row r="252" ht="12.75">
      <c r="B252" s="21"/>
    </row>
    <row r="253" ht="12.75">
      <c r="B253" s="21" t="s">
        <v>204</v>
      </c>
    </row>
    <row r="254" ht="12.75">
      <c r="B254" s="21" t="s">
        <v>205</v>
      </c>
    </row>
    <row r="255" ht="12.75">
      <c r="B255" s="21" t="s">
        <v>207</v>
      </c>
    </row>
    <row r="256" ht="12.75">
      <c r="B256" s="21" t="s">
        <v>206</v>
      </c>
    </row>
    <row r="258" spans="1:2" ht="12.75">
      <c r="A258">
        <v>20</v>
      </c>
      <c r="B258" t="s">
        <v>89</v>
      </c>
    </row>
    <row r="260" spans="2:3" ht="12.75">
      <c r="B260" t="s">
        <v>65</v>
      </c>
      <c r="C260" t="s">
        <v>104</v>
      </c>
    </row>
    <row r="262" spans="2:3" ht="12.75">
      <c r="B262" t="s">
        <v>66</v>
      </c>
      <c r="C262" t="s">
        <v>105</v>
      </c>
    </row>
    <row r="264" spans="1:2" ht="12.75">
      <c r="A264">
        <v>21</v>
      </c>
      <c r="B264" t="s">
        <v>91</v>
      </c>
    </row>
    <row r="266" spans="2:3" ht="12.75">
      <c r="B266" t="s">
        <v>65</v>
      </c>
      <c r="C266" t="s">
        <v>208</v>
      </c>
    </row>
    <row r="268" spans="2:3" ht="12.75">
      <c r="B268" t="s">
        <v>66</v>
      </c>
      <c r="C268" t="s">
        <v>209</v>
      </c>
    </row>
  </sheetData>
  <printOptions/>
  <pageMargins left="0.5" right="0.5" top="0.5" bottom="0.5" header="0.5" footer="0.5"/>
  <pageSetup fitToHeight="1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2001-08-16T06:01:12Z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