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tabRatio="603" activeTab="0"/>
  </bookViews>
  <sheets>
    <sheet name="QTR4" sheetId="1" r:id="rId1"/>
  </sheets>
  <definedNames/>
  <calcPr fullCalcOnLoad="1"/>
</workbook>
</file>

<file path=xl/sharedStrings.xml><?xml version="1.0" encoding="utf-8"?>
<sst xmlns="http://schemas.openxmlformats.org/spreadsheetml/2006/main" count="164" uniqueCount="107">
  <si>
    <t xml:space="preserve">THE FIGURES HAVE NOT BEEN AUDITED </t>
  </si>
  <si>
    <t>CONSOLIDATED INCOME STATEMENT</t>
  </si>
  <si>
    <t xml:space="preserve"> </t>
  </si>
  <si>
    <t>Individual Period</t>
  </si>
  <si>
    <t>Cumulative Period</t>
  </si>
  <si>
    <t xml:space="preserve">Preceding </t>
  </si>
  <si>
    <t>Current</t>
  </si>
  <si>
    <t xml:space="preserve">Year </t>
  </si>
  <si>
    <t>Year</t>
  </si>
  <si>
    <t>Corresponding</t>
  </si>
  <si>
    <t>Quarter</t>
  </si>
  <si>
    <t>To Date</t>
  </si>
  <si>
    <t>Period</t>
  </si>
  <si>
    <t>RM ' 000</t>
  </si>
  <si>
    <t>1.</t>
  </si>
  <si>
    <t>(a)</t>
  </si>
  <si>
    <t>TURNOVER</t>
  </si>
  <si>
    <t>(b)</t>
  </si>
  <si>
    <t>Investment Income</t>
  </si>
  <si>
    <t>(c)</t>
  </si>
  <si>
    <t>Other income including interest income</t>
  </si>
  <si>
    <t>2.</t>
  </si>
  <si>
    <t xml:space="preserve">Operating profit/(loss) before </t>
  </si>
  <si>
    <t>interest on borrowings, depreciation and</t>
  </si>
  <si>
    <t>amortisation, exceptional items, income tax,</t>
  </si>
  <si>
    <t>minority interests and extraordinary items</t>
  </si>
  <si>
    <t>Less interest on borrowings</t>
  </si>
  <si>
    <t>Less depreciation and amortisation</t>
  </si>
  <si>
    <t>(d)</t>
  </si>
  <si>
    <t>Exceptional items</t>
  </si>
  <si>
    <t>(e)</t>
  </si>
  <si>
    <t>Operating profit/(loss) after</t>
  </si>
  <si>
    <t>amortisation and exceptional items but</t>
  </si>
  <si>
    <t xml:space="preserve">before income tax, minority interests and </t>
  </si>
  <si>
    <t>extraordinary items.</t>
  </si>
  <si>
    <t>(f)</t>
  </si>
  <si>
    <t xml:space="preserve">Share in the results of associated </t>
  </si>
  <si>
    <t>companies</t>
  </si>
  <si>
    <t>(g)</t>
  </si>
  <si>
    <t>Profit/(loss) before taxation, minority</t>
  </si>
  <si>
    <t>interests and extraordinary items</t>
  </si>
  <si>
    <t>(h)</t>
  </si>
  <si>
    <t>Taxation</t>
  </si>
  <si>
    <t>(i)</t>
  </si>
  <si>
    <t>Profit/(loss) after taxation</t>
  </si>
  <si>
    <t>before deducting minority interests</t>
  </si>
  <si>
    <t>(ii)</t>
  </si>
  <si>
    <t>Less minority interests</t>
  </si>
  <si>
    <t>(j)</t>
  </si>
  <si>
    <t>atttributable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</si>
  <si>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</si>
  <si>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</si>
  <si>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</si>
  <si>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</si>
  <si>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</si>
  <si>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(l)</t>
  </si>
  <si>
    <t xml:space="preserve">Profit/(loss) after taxation and extraordinary </t>
  </si>
  <si>
    <t xml:space="preserve">items atttributable to members of the </t>
  </si>
  <si>
    <t>company</t>
  </si>
  <si>
    <t>3.</t>
  </si>
  <si>
    <t xml:space="preserve">Earnings per share based on 2(j) above after </t>
  </si>
  <si>
    <t xml:space="preserve">deducting any provision for preference </t>
  </si>
  <si>
    <t>dividends, if any:-</t>
  </si>
  <si>
    <t xml:space="preserve">Basic (based on 39,223,000 </t>
  </si>
  <si>
    <t>ordinary shares) (sen)</t>
  </si>
  <si>
    <t xml:space="preserve">Fully diluted (based on 39,223,000  </t>
  </si>
  <si>
    <t xml:space="preserve">ordinary shares) (sen) </t>
  </si>
  <si>
    <t>4.</t>
  </si>
  <si>
    <t>a)</t>
  </si>
  <si>
    <t>Dividend per share (sen)</t>
  </si>
  <si>
    <t>b)</t>
  </si>
  <si>
    <t>Dividend Description</t>
  </si>
  <si>
    <t>CONSOLIDATED BALANCE SHEET</t>
  </si>
  <si>
    <t xml:space="preserve">As At </t>
  </si>
  <si>
    <t xml:space="preserve">End of </t>
  </si>
  <si>
    <t xml:space="preserve">Financial </t>
  </si>
  <si>
    <t>Year End</t>
  </si>
  <si>
    <t>30/06/2000</t>
  </si>
  <si>
    <t>30/06/1999</t>
  </si>
  <si>
    <t>Fixed Assets</t>
  </si>
  <si>
    <t>Other Investments</t>
  </si>
  <si>
    <t>Deferred Expenditure</t>
  </si>
  <si>
    <t>Current Assets</t>
  </si>
  <si>
    <t>Stocks</t>
  </si>
  <si>
    <t>Debtors</t>
  </si>
  <si>
    <t>Deposits with licensed bank</t>
  </si>
  <si>
    <t>Cash</t>
  </si>
  <si>
    <t>Current Liabilities</t>
  </si>
  <si>
    <t>Short Term Borrowings</t>
  </si>
  <si>
    <t>Creditors</t>
  </si>
  <si>
    <t>Provision for Taxation</t>
  </si>
  <si>
    <t xml:space="preserve">Provision for Dividend </t>
  </si>
  <si>
    <t>Net Current Assets or Current Liabilities</t>
  </si>
  <si>
    <t>Shareholders’ Funds</t>
  </si>
  <si>
    <t>Share Capital</t>
  </si>
  <si>
    <t>Reserves</t>
  </si>
  <si>
    <t>Share Premium</t>
  </si>
  <si>
    <t>Revaluation Reserve</t>
  </si>
  <si>
    <t>Retained Profit</t>
  </si>
  <si>
    <t>Reserve on consolidation</t>
  </si>
  <si>
    <t>Exchange fluctuation reserve</t>
  </si>
  <si>
    <t>Minority Interests</t>
  </si>
  <si>
    <t>Long Term Borrowings</t>
  </si>
  <si>
    <t>Other Long Term Liabilities</t>
  </si>
  <si>
    <t>Net Tangible assets per share (sen)</t>
  </si>
  <si>
    <t>QUARTERLY REPORT ON CONSOLIDATED RESULTS FOR THE FINANCIAL QUARTER ENDED 30 JUNE 2000</t>
  </si>
  <si>
    <t>OCI BERHAD (formerly known as ORGAVYL CHEMICAL INDUSTRIES BHD) (95161-H)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</si>
</sst>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dd/mm/yyyy"/>
    <numFmt numFmtId="176" formatCode="_(* #,##0.000_);_(* \(#,##0.000\);_(* &quot;-&quot;??_);_(@_)"/>
    <numFmt numFmtId="177" formatCode="_(* #,##0.0000_);_(* \(#,##0.00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3" fontId="4" fillId="0" borderId="0" xfId="15" applyNumberFormat="1" applyFont="1" applyAlignment="1">
      <alignment horizontal="centerContinuous"/>
    </xf>
    <xf numFmtId="173" fontId="4" fillId="0" borderId="0" xfId="15" applyNumberFormat="1" applyFont="1" applyAlignment="1">
      <alignment horizontal="center"/>
    </xf>
    <xf numFmtId="0" fontId="4" fillId="0" borderId="0" xfId="0" applyFont="1" applyAlignment="1">
      <alignment horizontal="left"/>
    </xf>
    <xf numFmtId="173" fontId="4" fillId="0" borderId="0" xfId="15" applyNumberFormat="1" applyFont="1" applyBorder="1" applyAlignment="1">
      <alignment horizontal="centerContinuous"/>
    </xf>
    <xf numFmtId="0" fontId="4" fillId="0" borderId="0" xfId="0" applyFont="1" applyAlignment="1" quotePrefix="1">
      <alignment/>
    </xf>
    <xf numFmtId="0" fontId="4" fillId="0" borderId="0" xfId="15" applyNumberFormat="1" applyFont="1" applyAlignment="1">
      <alignment horizontal="center"/>
    </xf>
    <xf numFmtId="173" fontId="4" fillId="0" borderId="0" xfId="15" applyNumberFormat="1" applyFont="1" applyAlignment="1">
      <alignment horizontal="left"/>
    </xf>
    <xf numFmtId="0" fontId="4" fillId="0" borderId="0" xfId="15" applyNumberFormat="1" applyFont="1" applyAlignment="1">
      <alignment/>
    </xf>
    <xf numFmtId="0" fontId="4" fillId="0" borderId="0" xfId="0" applyFont="1" applyAlignment="1" quotePrefix="1">
      <alignment horizontal="center"/>
    </xf>
    <xf numFmtId="173" fontId="4" fillId="0" borderId="0" xfId="15" applyNumberFormat="1" applyFont="1" applyAlignment="1">
      <alignment/>
    </xf>
    <xf numFmtId="43" fontId="4" fillId="0" borderId="0" xfId="15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 quotePrefix="1">
      <alignment/>
    </xf>
    <xf numFmtId="43" fontId="4" fillId="0" borderId="0" xfId="15" applyFont="1" applyBorder="1" applyAlignment="1">
      <alignment horizontal="center"/>
    </xf>
    <xf numFmtId="15" fontId="5" fillId="0" borderId="0" xfId="0" applyNumberFormat="1" applyFont="1" applyAlignment="1" quotePrefix="1">
      <alignment horizontal="centerContinuous"/>
    </xf>
    <xf numFmtId="173" fontId="6" fillId="0" borderId="0" xfId="15" applyNumberFormat="1" applyFont="1" applyBorder="1" applyAlignment="1" quotePrefix="1">
      <alignment horizontal="center" vertical="center"/>
    </xf>
    <xf numFmtId="173" fontId="6" fillId="0" borderId="0" xfId="15" applyNumberFormat="1" applyFont="1" applyAlignment="1">
      <alignment horizontal="centerContinuous"/>
    </xf>
    <xf numFmtId="173" fontId="6" fillId="0" borderId="0" xfId="15" applyNumberFormat="1" applyFont="1" applyBorder="1" applyAlignment="1">
      <alignment horizontal="centerContinuous"/>
    </xf>
    <xf numFmtId="173" fontId="6" fillId="0" borderId="0" xfId="15" applyNumberFormat="1" applyFont="1" applyAlignment="1">
      <alignment horizontal="left"/>
    </xf>
    <xf numFmtId="173" fontId="4" fillId="0" borderId="0" xfId="15" applyNumberFormat="1" applyFont="1" applyBorder="1" applyAlignment="1">
      <alignment horizontal="center"/>
    </xf>
    <xf numFmtId="43" fontId="4" fillId="0" borderId="0" xfId="15" applyFont="1" applyAlignment="1">
      <alignment horizontal="centerContinuous"/>
    </xf>
    <xf numFmtId="0" fontId="4" fillId="0" borderId="0" xfId="15" applyNumberFormat="1" applyFont="1" applyBorder="1" applyAlignment="1">
      <alignment horizontal="center"/>
    </xf>
    <xf numFmtId="14" fontId="4" fillId="0" borderId="0" xfId="15" applyNumberFormat="1" applyFont="1" applyAlignment="1">
      <alignment horizontal="centerContinuous"/>
    </xf>
    <xf numFmtId="15" fontId="4" fillId="0" borderId="0" xfId="15" applyNumberFormat="1" applyFont="1" applyBorder="1" applyAlignment="1">
      <alignment horizontal="centerContinuous"/>
    </xf>
    <xf numFmtId="175" fontId="4" fillId="0" borderId="0" xfId="15" applyNumberFormat="1" applyFont="1" applyAlignment="1">
      <alignment horizontal="centerContinuous"/>
    </xf>
    <xf numFmtId="173" fontId="5" fillId="0" borderId="0" xfId="15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43" fontId="4" fillId="0" borderId="0" xfId="15" applyFont="1" applyBorder="1" applyAlignment="1">
      <alignment horizontal="centerContinuous"/>
    </xf>
    <xf numFmtId="173" fontId="4" fillId="0" borderId="0" xfId="15" applyNumberFormat="1" applyFont="1" applyBorder="1" applyAlignment="1">
      <alignment horizontal="left"/>
    </xf>
    <xf numFmtId="173" fontId="4" fillId="0" borderId="0" xfId="0" applyNumberFormat="1" applyFont="1" applyAlignment="1">
      <alignment/>
    </xf>
    <xf numFmtId="173" fontId="4" fillId="0" borderId="1" xfId="15" applyNumberFormat="1" applyFont="1" applyBorder="1" applyAlignment="1">
      <alignment/>
    </xf>
    <xf numFmtId="173" fontId="4" fillId="0" borderId="2" xfId="15" applyNumberFormat="1" applyFont="1" applyBorder="1" applyAlignment="1">
      <alignment/>
    </xf>
    <xf numFmtId="173" fontId="6" fillId="0" borderId="0" xfId="15" applyNumberFormat="1" applyFont="1" applyAlignment="1">
      <alignment/>
    </xf>
    <xf numFmtId="173" fontId="4" fillId="0" borderId="3" xfId="15" applyNumberFormat="1" applyFont="1" applyBorder="1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Alignment="1">
      <alignment horizontal="centerContinuous"/>
    </xf>
    <xf numFmtId="173" fontId="4" fillId="0" borderId="0" xfId="15" applyNumberFormat="1" applyFont="1" applyBorder="1" applyAlignment="1">
      <alignment/>
    </xf>
    <xf numFmtId="173" fontId="5" fillId="0" borderId="0" xfId="15" applyNumberFormat="1" applyFont="1" applyAlignment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tabSelected="1" workbookViewId="0" topLeftCell="A66">
      <selection activeCell="I107" sqref="I107"/>
    </sheetView>
  </sheetViews>
  <sheetFormatPr defaultColWidth="9.140625" defaultRowHeight="12.75"/>
  <cols>
    <col min="1" max="1" width="3.00390625" style="1" customWidth="1"/>
    <col min="2" max="2" width="3.8515625" style="1" customWidth="1"/>
    <col min="3" max="3" width="3.28125" style="1" customWidth="1"/>
    <col min="4" max="4" width="19.421875" style="1" customWidth="1"/>
    <col min="5" max="6" width="11.00390625" style="1" customWidth="1"/>
    <col min="7" max="7" width="11.8515625" style="1" customWidth="1"/>
    <col min="8" max="8" width="0.71875" style="1" customWidth="1"/>
    <col min="9" max="9" width="9.421875" style="1" customWidth="1"/>
    <col min="10" max="10" width="13.57421875" style="15" customWidth="1"/>
    <col min="11" max="16384" width="9.140625" style="1" customWidth="1"/>
  </cols>
  <sheetData>
    <row r="1" spans="1:9" ht="12.75">
      <c r="A1" s="47" t="s">
        <v>106</v>
      </c>
      <c r="B1" s="47"/>
      <c r="C1" s="47"/>
      <c r="D1" s="47"/>
      <c r="E1" s="47"/>
      <c r="F1" s="47"/>
      <c r="G1" s="47"/>
      <c r="H1" s="47"/>
      <c r="I1" s="47"/>
    </row>
    <row r="2" spans="1:9" ht="12.75">
      <c r="A2" s="47"/>
      <c r="B2" s="47"/>
      <c r="C2" s="47"/>
      <c r="D2" s="47"/>
      <c r="E2" s="47"/>
      <c r="F2" s="47"/>
      <c r="G2" s="47"/>
      <c r="H2" s="47"/>
      <c r="I2" s="47"/>
    </row>
    <row r="3" spans="1:9" ht="12.75">
      <c r="A3" s="46" t="s">
        <v>105</v>
      </c>
      <c r="B3" s="2"/>
      <c r="C3" s="2"/>
      <c r="D3" s="2"/>
      <c r="E3" s="2"/>
      <c r="F3" s="2"/>
      <c r="G3" s="2"/>
      <c r="H3" s="2"/>
      <c r="I3" s="2"/>
    </row>
    <row r="4" spans="1:10" ht="12.75">
      <c r="A4" s="33" t="s">
        <v>0</v>
      </c>
      <c r="B4" s="33"/>
      <c r="C4" s="33"/>
      <c r="D4" s="33"/>
      <c r="E4" s="33"/>
      <c r="F4" s="33"/>
      <c r="G4" s="33"/>
      <c r="H4" s="33"/>
      <c r="I4" s="33"/>
      <c r="J4" s="44"/>
    </row>
    <row r="5" spans="1:10" ht="12.75">
      <c r="A5" s="4"/>
      <c r="B5" s="20"/>
      <c r="C5" s="2"/>
      <c r="D5" s="3"/>
      <c r="E5" s="3"/>
      <c r="F5" s="3"/>
      <c r="G5" s="3"/>
      <c r="H5" s="3"/>
      <c r="I5" s="3"/>
      <c r="J5" s="6"/>
    </row>
    <row r="6" spans="1:10" ht="12.75">
      <c r="A6" s="33" t="s">
        <v>1</v>
      </c>
      <c r="B6" s="2"/>
      <c r="C6" s="2"/>
      <c r="D6" s="2"/>
      <c r="E6" s="6"/>
      <c r="F6" s="6"/>
      <c r="G6" s="6"/>
      <c r="H6" s="6"/>
      <c r="I6" s="6"/>
      <c r="J6" s="6"/>
    </row>
    <row r="7" spans="4:10" ht="13.5" customHeight="1">
      <c r="D7" s="1" t="s">
        <v>2</v>
      </c>
      <c r="E7" s="7" t="s">
        <v>2</v>
      </c>
      <c r="F7" s="6" t="s">
        <v>3</v>
      </c>
      <c r="G7" s="6"/>
      <c r="H7" s="7"/>
      <c r="I7" s="6" t="s">
        <v>4</v>
      </c>
      <c r="J7" s="6"/>
    </row>
    <row r="8" spans="5:10" ht="13.5" customHeight="1">
      <c r="E8" s="7"/>
      <c r="F8" s="6"/>
      <c r="G8" s="7" t="s">
        <v>5</v>
      </c>
      <c r="H8" s="7"/>
      <c r="I8" s="6"/>
      <c r="J8" s="7" t="s">
        <v>5</v>
      </c>
    </row>
    <row r="9" spans="5:10" ht="13.5" customHeight="1">
      <c r="E9" s="7"/>
      <c r="F9" s="6" t="s">
        <v>6</v>
      </c>
      <c r="G9" s="7" t="s">
        <v>7</v>
      </c>
      <c r="H9" s="7"/>
      <c r="I9" s="6" t="s">
        <v>6</v>
      </c>
      <c r="J9" s="7" t="s">
        <v>7</v>
      </c>
    </row>
    <row r="10" spans="5:10" ht="12.75">
      <c r="E10" s="13"/>
      <c r="F10" s="29" t="s">
        <v>8</v>
      </c>
      <c r="G10" s="27" t="s">
        <v>9</v>
      </c>
      <c r="H10" s="27"/>
      <c r="I10" s="29" t="s">
        <v>8</v>
      </c>
      <c r="J10" s="25" t="s">
        <v>9</v>
      </c>
    </row>
    <row r="11" spans="5:10" ht="12.75">
      <c r="E11" s="13"/>
      <c r="F11" s="28" t="s">
        <v>10</v>
      </c>
      <c r="G11" s="11" t="s">
        <v>10</v>
      </c>
      <c r="I11" s="28" t="s">
        <v>11</v>
      </c>
      <c r="J11" s="7" t="s">
        <v>12</v>
      </c>
    </row>
    <row r="12" spans="5:10" ht="12.75">
      <c r="E12" s="13"/>
      <c r="F12" s="30">
        <v>36707</v>
      </c>
      <c r="G12" s="30">
        <v>36341</v>
      </c>
      <c r="I12" s="30">
        <v>36707</v>
      </c>
      <c r="J12" s="30">
        <v>36341</v>
      </c>
    </row>
    <row r="13" spans="5:10" ht="12.75">
      <c r="E13" s="7" t="s">
        <v>2</v>
      </c>
      <c r="F13" s="31" t="s">
        <v>13</v>
      </c>
      <c r="G13" s="31" t="s">
        <v>13</v>
      </c>
      <c r="H13" s="32"/>
      <c r="I13" s="31" t="s">
        <v>13</v>
      </c>
      <c r="J13" s="31" t="s">
        <v>13</v>
      </c>
    </row>
    <row r="14" spans="5:10" s="4" customFormat="1" ht="12.75">
      <c r="E14" s="7" t="s">
        <v>2</v>
      </c>
      <c r="F14" s="7"/>
      <c r="G14" s="7"/>
      <c r="I14" s="7"/>
      <c r="J14" s="7"/>
    </row>
    <row r="15" spans="1:10" ht="12.75">
      <c r="A15" s="14" t="s">
        <v>14</v>
      </c>
      <c r="B15" s="14" t="s">
        <v>15</v>
      </c>
      <c r="C15" s="1" t="s">
        <v>16</v>
      </c>
      <c r="E15" s="9"/>
      <c r="F15" s="25">
        <v>33834</v>
      </c>
      <c r="G15" s="25"/>
      <c r="H15" s="17"/>
      <c r="I15" s="25">
        <f>113539</f>
        <v>113539</v>
      </c>
      <c r="J15" s="25">
        <v>103512</v>
      </c>
    </row>
    <row r="16" spans="1:10" ht="12.75">
      <c r="A16" s="4"/>
      <c r="B16" s="4"/>
      <c r="E16" s="9"/>
      <c r="F16" s="23"/>
      <c r="G16" s="23"/>
      <c r="H16" s="17"/>
      <c r="I16" s="23"/>
      <c r="J16" s="23"/>
    </row>
    <row r="17" spans="1:10" ht="12.75">
      <c r="A17" s="4"/>
      <c r="B17" s="14" t="s">
        <v>17</v>
      </c>
      <c r="C17" s="1" t="s">
        <v>18</v>
      </c>
      <c r="E17" s="9"/>
      <c r="F17" s="25">
        <v>0</v>
      </c>
      <c r="G17" s="25"/>
      <c r="H17" s="17"/>
      <c r="I17" s="25">
        <v>0</v>
      </c>
      <c r="J17" s="25">
        <v>0</v>
      </c>
    </row>
    <row r="18" spans="1:10" ht="12.75">
      <c r="A18" s="4"/>
      <c r="B18" s="14"/>
      <c r="E18" s="9"/>
      <c r="F18" s="23"/>
      <c r="G18" s="23"/>
      <c r="H18" s="17"/>
      <c r="I18" s="23"/>
      <c r="J18" s="23"/>
    </row>
    <row r="19" spans="1:10" ht="12.75">
      <c r="A19" s="4"/>
      <c r="B19" s="14" t="s">
        <v>19</v>
      </c>
      <c r="C19" s="1" t="s">
        <v>20</v>
      </c>
      <c r="E19" s="9"/>
      <c r="F19" s="25">
        <v>88</v>
      </c>
      <c r="G19" s="25"/>
      <c r="H19" s="17"/>
      <c r="I19" s="25">
        <v>322</v>
      </c>
      <c r="J19" s="25">
        <v>0</v>
      </c>
    </row>
    <row r="20" spans="1:10" ht="12.75">
      <c r="A20" s="4"/>
      <c r="B20" s="14"/>
      <c r="E20" s="9"/>
      <c r="F20" s="23"/>
      <c r="G20" s="23"/>
      <c r="H20" s="17"/>
      <c r="I20" s="23"/>
      <c r="J20" s="23"/>
    </row>
    <row r="21" spans="1:10" ht="12.75">
      <c r="A21" s="14" t="s">
        <v>21</v>
      </c>
      <c r="B21" s="14" t="s">
        <v>15</v>
      </c>
      <c r="C21" s="1" t="s">
        <v>22</v>
      </c>
      <c r="E21" s="9"/>
      <c r="F21" s="25">
        <v>3047</v>
      </c>
      <c r="G21" s="25"/>
      <c r="I21" s="25">
        <v>12329</v>
      </c>
      <c r="J21" s="25">
        <f>5111+5456+2677</f>
        <v>13244</v>
      </c>
    </row>
    <row r="22" spans="1:10" ht="12.75">
      <c r="A22" s="14"/>
      <c r="B22" s="14"/>
      <c r="C22" s="1" t="s">
        <v>23</v>
      </c>
      <c r="E22" s="9"/>
      <c r="F22" s="25"/>
      <c r="G22" s="25"/>
      <c r="I22" s="25"/>
      <c r="J22" s="25"/>
    </row>
    <row r="23" spans="1:10" ht="12.75">
      <c r="A23" s="14"/>
      <c r="B23" s="14"/>
      <c r="C23" s="1" t="s">
        <v>24</v>
      </c>
      <c r="E23" s="9"/>
      <c r="F23" s="25"/>
      <c r="G23" s="25"/>
      <c r="I23" s="25"/>
      <c r="J23" s="25"/>
    </row>
    <row r="24" spans="1:10" ht="12.75">
      <c r="A24" s="14"/>
      <c r="B24" s="14"/>
      <c r="C24" s="1" t="s">
        <v>25</v>
      </c>
      <c r="E24" s="9"/>
      <c r="F24" s="25"/>
      <c r="G24" s="25"/>
      <c r="I24" s="25"/>
      <c r="J24" s="25"/>
    </row>
    <row r="25" spans="1:5" ht="12.75">
      <c r="A25" s="14"/>
      <c r="B25" s="14"/>
      <c r="C25" s="1" t="s">
        <v>2</v>
      </c>
      <c r="E25" s="9"/>
    </row>
    <row r="26" spans="1:10" ht="12.75">
      <c r="A26" s="14"/>
      <c r="B26" s="14" t="s">
        <v>17</v>
      </c>
      <c r="C26" s="1" t="s">
        <v>26</v>
      </c>
      <c r="E26" s="9"/>
      <c r="F26" s="25">
        <v>843</v>
      </c>
      <c r="G26" s="25"/>
      <c r="I26" s="25">
        <v>3320</v>
      </c>
      <c r="J26" s="25">
        <v>5456</v>
      </c>
    </row>
    <row r="27" spans="1:10" ht="12.75">
      <c r="A27" s="14"/>
      <c r="B27" s="14"/>
      <c r="E27" s="9"/>
      <c r="F27" s="25"/>
      <c r="G27" s="25"/>
      <c r="I27" s="25"/>
      <c r="J27" s="25"/>
    </row>
    <row r="28" spans="1:10" ht="12.75">
      <c r="A28" s="14"/>
      <c r="B28" s="14" t="s">
        <v>19</v>
      </c>
      <c r="C28" s="1" t="s">
        <v>27</v>
      </c>
      <c r="E28" s="9"/>
      <c r="F28" s="25">
        <v>840</v>
      </c>
      <c r="G28" s="25"/>
      <c r="I28" s="25">
        <v>2903</v>
      </c>
      <c r="J28" s="25">
        <v>2677</v>
      </c>
    </row>
    <row r="29" spans="1:10" ht="12.75">
      <c r="A29" s="14"/>
      <c r="B29" s="14"/>
      <c r="E29" s="9"/>
      <c r="F29" s="25"/>
      <c r="G29" s="25"/>
      <c r="I29" s="25"/>
      <c r="J29" s="25"/>
    </row>
    <row r="30" spans="1:10" ht="12.75">
      <c r="A30" s="14"/>
      <c r="B30" s="14" t="s">
        <v>28</v>
      </c>
      <c r="C30" s="1" t="s">
        <v>29</v>
      </c>
      <c r="E30" s="9"/>
      <c r="F30" s="25">
        <v>0</v>
      </c>
      <c r="G30" s="25"/>
      <c r="I30" s="25">
        <v>0</v>
      </c>
      <c r="J30" s="25">
        <v>0</v>
      </c>
    </row>
    <row r="31" spans="1:10" ht="12.75">
      <c r="A31" s="14"/>
      <c r="B31" s="14"/>
      <c r="E31" s="9"/>
      <c r="F31" s="25"/>
      <c r="G31" s="25"/>
      <c r="I31" s="25"/>
      <c r="J31" s="25"/>
    </row>
    <row r="32" spans="1:10" ht="12.75">
      <c r="A32" s="14"/>
      <c r="B32" s="14" t="s">
        <v>30</v>
      </c>
      <c r="C32" s="1" t="s">
        <v>31</v>
      </c>
      <c r="E32" s="9"/>
      <c r="F32" s="25">
        <f>+F21-F26-F28</f>
        <v>1364</v>
      </c>
      <c r="G32" s="25"/>
      <c r="I32" s="25">
        <f>+I21-I26-I28</f>
        <v>6106</v>
      </c>
      <c r="J32" s="25">
        <f>+J21-J26-J28</f>
        <v>5111</v>
      </c>
    </row>
    <row r="33" spans="1:10" ht="12.75">
      <c r="A33" s="14"/>
      <c r="B33" s="14"/>
      <c r="C33" s="1" t="s">
        <v>23</v>
      </c>
      <c r="E33" s="9"/>
      <c r="F33" s="25"/>
      <c r="G33" s="25"/>
      <c r="I33" s="25"/>
      <c r="J33" s="25"/>
    </row>
    <row r="34" spans="1:10" ht="12.75">
      <c r="A34" s="14"/>
      <c r="B34" s="14"/>
      <c r="C34" s="1" t="s">
        <v>32</v>
      </c>
      <c r="E34" s="9"/>
      <c r="F34" s="25"/>
      <c r="G34" s="25"/>
      <c r="I34" s="25"/>
      <c r="J34" s="25"/>
    </row>
    <row r="35" spans="1:10" ht="12.75">
      <c r="A35" s="14"/>
      <c r="B35" s="14"/>
      <c r="C35" s="1" t="s">
        <v>33</v>
      </c>
      <c r="E35" s="9"/>
      <c r="F35" s="25"/>
      <c r="G35" s="25"/>
      <c r="I35" s="25"/>
      <c r="J35" s="25"/>
    </row>
    <row r="36" spans="1:10" ht="12.75">
      <c r="A36" s="14"/>
      <c r="B36" s="14"/>
      <c r="C36" s="1" t="s">
        <v>34</v>
      </c>
      <c r="E36" s="9"/>
      <c r="F36" s="25"/>
      <c r="G36" s="25"/>
      <c r="I36" s="25"/>
      <c r="J36" s="25"/>
    </row>
    <row r="37" spans="1:10" ht="12.75">
      <c r="A37" s="14"/>
      <c r="B37" s="14"/>
      <c r="E37" s="9"/>
      <c r="F37" s="25"/>
      <c r="G37" s="25"/>
      <c r="I37" s="25"/>
      <c r="J37" s="25"/>
    </row>
    <row r="38" spans="1:10" ht="12.75">
      <c r="A38" s="14"/>
      <c r="B38" s="14" t="s">
        <v>35</v>
      </c>
      <c r="C38" s="1" t="s">
        <v>36</v>
      </c>
      <c r="E38" s="9"/>
      <c r="F38" s="25">
        <v>0</v>
      </c>
      <c r="G38" s="25"/>
      <c r="I38" s="25">
        <v>0</v>
      </c>
      <c r="J38" s="25">
        <v>0</v>
      </c>
    </row>
    <row r="39" spans="1:10" ht="12.75">
      <c r="A39" s="14"/>
      <c r="B39" s="14"/>
      <c r="C39" s="1" t="s">
        <v>37</v>
      </c>
      <c r="E39" s="9"/>
      <c r="F39" s="25"/>
      <c r="G39" s="25"/>
      <c r="I39" s="25"/>
      <c r="J39" s="25"/>
    </row>
    <row r="40" spans="1:10" ht="12.75">
      <c r="A40" s="14"/>
      <c r="B40" s="14"/>
      <c r="E40" s="9"/>
      <c r="F40" s="25"/>
      <c r="G40" s="25"/>
      <c r="I40" s="25"/>
      <c r="J40" s="25"/>
    </row>
    <row r="41" spans="1:10" ht="12.75">
      <c r="A41" s="14"/>
      <c r="B41" s="14" t="s">
        <v>38</v>
      </c>
      <c r="C41" s="1" t="s">
        <v>39</v>
      </c>
      <c r="E41" s="9"/>
      <c r="F41" s="25">
        <f>+F32+F38</f>
        <v>1364</v>
      </c>
      <c r="G41" s="25"/>
      <c r="I41" s="25">
        <f>+I32+I38</f>
        <v>6106</v>
      </c>
      <c r="J41" s="25">
        <f>+J32+J38</f>
        <v>5111</v>
      </c>
    </row>
    <row r="42" spans="1:10" ht="12.75">
      <c r="A42" s="14"/>
      <c r="B42" s="14"/>
      <c r="C42" s="1" t="s">
        <v>40</v>
      </c>
      <c r="E42" s="9"/>
      <c r="F42" s="25"/>
      <c r="G42" s="25" t="s">
        <v>2</v>
      </c>
      <c r="I42" s="25"/>
      <c r="J42" s="25"/>
    </row>
    <row r="43" spans="1:10" ht="12.75">
      <c r="A43" s="14"/>
      <c r="B43" s="14"/>
      <c r="E43" s="9"/>
      <c r="F43" s="25"/>
      <c r="G43" s="25" t="s">
        <v>2</v>
      </c>
      <c r="I43" s="25"/>
      <c r="J43" s="25"/>
    </row>
    <row r="44" spans="1:10" ht="12.75">
      <c r="A44" s="14"/>
      <c r="B44" s="14" t="s">
        <v>41</v>
      </c>
      <c r="C44" s="1" t="s">
        <v>42</v>
      </c>
      <c r="E44" s="9"/>
      <c r="F44" s="25">
        <v>473</v>
      </c>
      <c r="G44" s="25" t="s">
        <v>2</v>
      </c>
      <c r="H44" s="17"/>
      <c r="I44" s="25">
        <v>1889</v>
      </c>
      <c r="J44" s="25">
        <v>90</v>
      </c>
    </row>
    <row r="45" spans="1:10" ht="12.75">
      <c r="A45" s="14"/>
      <c r="B45" s="14"/>
      <c r="E45" s="9"/>
      <c r="F45" s="25"/>
      <c r="G45" s="19" t="s">
        <v>2</v>
      </c>
      <c r="I45" s="25"/>
      <c r="J45" s="25"/>
    </row>
    <row r="46" spans="1:10" ht="12.75">
      <c r="A46" s="14"/>
      <c r="B46" s="14" t="s">
        <v>43</v>
      </c>
      <c r="C46" s="10" t="s">
        <v>43</v>
      </c>
      <c r="D46" s="1" t="s">
        <v>44</v>
      </c>
      <c r="E46" s="9"/>
      <c r="F46" s="25">
        <f>+F41-F44</f>
        <v>891</v>
      </c>
      <c r="G46" s="25"/>
      <c r="I46" s="25">
        <f>+I41-I44</f>
        <v>4217</v>
      </c>
      <c r="J46" s="25">
        <f>+J41-J44</f>
        <v>5021</v>
      </c>
    </row>
    <row r="47" spans="1:10" ht="12.75">
      <c r="A47" s="14"/>
      <c r="B47" s="14"/>
      <c r="D47" s="1" t="s">
        <v>45</v>
      </c>
      <c r="E47" s="9"/>
      <c r="F47" s="25"/>
      <c r="G47" s="25"/>
      <c r="I47" s="25"/>
      <c r="J47" s="25"/>
    </row>
    <row r="48" spans="1:10" ht="12.75">
      <c r="A48" s="14"/>
      <c r="B48" s="14"/>
      <c r="D48" s="1" t="s">
        <v>2</v>
      </c>
      <c r="E48" s="9"/>
      <c r="F48" s="25"/>
      <c r="G48" s="25"/>
      <c r="I48" s="25"/>
      <c r="J48" s="25"/>
    </row>
    <row r="49" spans="1:10" ht="12.75">
      <c r="A49" s="14"/>
      <c r="B49" s="14"/>
      <c r="C49" s="10" t="s">
        <v>46</v>
      </c>
      <c r="D49" s="1" t="s">
        <v>47</v>
      </c>
      <c r="E49" s="9"/>
      <c r="F49" s="25">
        <v>-55</v>
      </c>
      <c r="G49" s="25"/>
      <c r="I49" s="25">
        <v>-153</v>
      </c>
      <c r="J49" s="25">
        <v>42</v>
      </c>
    </row>
    <row r="50" spans="1:10" ht="12.75">
      <c r="A50" s="14"/>
      <c r="B50" s="14"/>
      <c r="D50" s="1" t="s">
        <v>2</v>
      </c>
      <c r="E50" s="9"/>
      <c r="F50" s="25"/>
      <c r="G50" s="25"/>
      <c r="I50" s="25"/>
      <c r="J50" s="25"/>
    </row>
    <row r="51" spans="1:10" ht="12.75">
      <c r="A51" s="14"/>
      <c r="B51" s="14" t="s">
        <v>48</v>
      </c>
      <c r="C51" s="1" t="s">
        <v>44</v>
      </c>
      <c r="D51" s="9"/>
      <c r="E51" s="9"/>
      <c r="F51" s="25">
        <f>+F46-F49</f>
        <v>946</v>
      </c>
      <c r="G51" s="25"/>
      <c r="I51" s="25">
        <f>+I46-I49</f>
        <v>4370</v>
      </c>
      <c r="J51" s="25">
        <f>+J46-J49</f>
        <v>4979</v>
      </c>
    </row>
    <row r="52" spans="1:10" ht="12.75">
      <c r="A52" s="14"/>
      <c r="B52" s="14"/>
      <c r="C52" s="1" t="s">
        <v>49</v>
      </c>
      <c r="D52" s="9"/>
      <c r="E52" s="9"/>
      <c r="F52" s="25"/>
      <c r="G52" s="25"/>
      <c r="I52" s="25" t="s">
        <v>2</v>
      </c>
      <c r="J52" s="25"/>
    </row>
    <row r="53" spans="1:10" ht="12.75">
      <c r="A53" s="14"/>
      <c r="B53" s="14"/>
      <c r="C53" s="1" t="s">
        <v>2</v>
      </c>
      <c r="E53" s="9"/>
      <c r="F53" s="25"/>
      <c r="G53" s="25"/>
      <c r="I53" s="25"/>
      <c r="J53" s="25"/>
    </row>
    <row r="54" spans="1:10" ht="12.75">
      <c r="A54" s="14"/>
      <c r="B54" s="14"/>
      <c r="E54" s="9"/>
      <c r="F54" s="25"/>
      <c r="G54" s="25"/>
      <c r="I54" s="25"/>
      <c r="J54" s="25"/>
    </row>
    <row r="55" spans="1:10" ht="12.75">
      <c r="A55" s="14"/>
      <c r="B55" s="14" t="s">
        <v>50</v>
      </c>
      <c r="C55" s="10" t="s">
        <v>43</v>
      </c>
      <c r="D55" s="1" t="s">
        <v>51</v>
      </c>
      <c r="E55" s="9"/>
      <c r="F55" s="25">
        <v>0</v>
      </c>
      <c r="G55" s="25"/>
      <c r="I55" s="25">
        <v>0</v>
      </c>
      <c r="J55" s="25">
        <v>0</v>
      </c>
    </row>
    <row r="56" spans="1:10" ht="12.75">
      <c r="A56" s="14"/>
      <c r="B56" s="14"/>
      <c r="C56" s="10" t="s">
        <v>46</v>
      </c>
      <c r="D56" s="1" t="s">
        <v>47</v>
      </c>
      <c r="E56" s="9"/>
      <c r="F56" s="25">
        <v>0</v>
      </c>
      <c r="G56" s="25"/>
      <c r="I56" s="25">
        <v>0</v>
      </c>
      <c r="J56" s="25">
        <v>0</v>
      </c>
    </row>
    <row r="57" spans="1:10" ht="12.75">
      <c r="A57" s="14"/>
      <c r="B57" s="14"/>
      <c r="C57" s="10" t="s">
        <v>52</v>
      </c>
      <c r="D57" s="1" t="s">
        <v>53</v>
      </c>
      <c r="E57" s="9"/>
      <c r="F57" s="25">
        <v>0</v>
      </c>
      <c r="G57" s="25"/>
      <c r="I57" s="25">
        <v>0</v>
      </c>
      <c r="J57" s="25">
        <v>0</v>
      </c>
    </row>
    <row r="58" spans="1:10" ht="12.75">
      <c r="A58" s="14"/>
      <c r="B58" s="14"/>
      <c r="D58" s="1" t="s">
        <v>54</v>
      </c>
      <c r="E58" s="9"/>
      <c r="F58" s="25"/>
      <c r="G58" s="25"/>
      <c r="I58" s="25"/>
      <c r="J58" s="25"/>
    </row>
    <row r="59" spans="1:10" ht="12.75">
      <c r="A59" s="14"/>
      <c r="B59" s="14"/>
      <c r="C59" s="1" t="s">
        <v>2</v>
      </c>
      <c r="E59" s="9"/>
      <c r="F59" s="25"/>
      <c r="G59" s="25"/>
      <c r="I59" s="25"/>
      <c r="J59" s="25"/>
    </row>
    <row r="60" spans="1:10" ht="12.75">
      <c r="A60" s="14"/>
      <c r="B60" s="14"/>
      <c r="E60" s="9"/>
      <c r="F60" s="25"/>
      <c r="G60" s="25"/>
      <c r="I60" s="25"/>
      <c r="J60" s="25"/>
    </row>
    <row r="61" spans="1:10" ht="12.75">
      <c r="A61" s="14"/>
      <c r="B61" s="14" t="s">
        <v>55</v>
      </c>
      <c r="C61" s="1" t="s">
        <v>56</v>
      </c>
      <c r="E61" s="9"/>
      <c r="F61" s="25">
        <f>+F51-F55-F56-F57</f>
        <v>946</v>
      </c>
      <c r="G61" s="25"/>
      <c r="I61" s="25">
        <f>+I51-I55-I56-I57</f>
        <v>4370</v>
      </c>
      <c r="J61" s="25">
        <f>+J51-J55-J56-J57</f>
        <v>4979</v>
      </c>
    </row>
    <row r="62" spans="1:10" ht="12.75">
      <c r="A62" s="14"/>
      <c r="B62" s="14"/>
      <c r="C62" s="1" t="s">
        <v>57</v>
      </c>
      <c r="E62" s="9"/>
      <c r="F62" s="25"/>
      <c r="G62" s="25"/>
      <c r="I62" s="25"/>
      <c r="J62" s="25"/>
    </row>
    <row r="63" spans="1:10" ht="12.75">
      <c r="A63" s="14"/>
      <c r="B63" s="14"/>
      <c r="C63" s="1" t="s">
        <v>58</v>
      </c>
      <c r="E63" s="9"/>
      <c r="F63" s="25"/>
      <c r="G63" s="25"/>
      <c r="I63" s="25"/>
      <c r="J63" s="25"/>
    </row>
    <row r="64" spans="1:10" ht="12.75">
      <c r="A64" s="14"/>
      <c r="B64" s="14"/>
      <c r="E64" s="9"/>
      <c r="F64" s="25"/>
      <c r="G64" s="25"/>
      <c r="I64" s="25"/>
      <c r="J64" s="25"/>
    </row>
    <row r="65" spans="1:5" ht="12.75">
      <c r="A65" s="14" t="s">
        <v>59</v>
      </c>
      <c r="B65" s="14" t="s">
        <v>15</v>
      </c>
      <c r="C65" s="5" t="s">
        <v>60</v>
      </c>
      <c r="E65" s="6"/>
    </row>
    <row r="66" spans="1:10" ht="12.75">
      <c r="A66" s="4"/>
      <c r="B66" s="4"/>
      <c r="C66" s="5" t="s">
        <v>61</v>
      </c>
      <c r="E66" s="6"/>
      <c r="F66" s="26"/>
      <c r="G66" s="26"/>
      <c r="H66" s="21"/>
      <c r="I66" s="26"/>
      <c r="J66" s="12"/>
    </row>
    <row r="67" spans="1:10" ht="12.75">
      <c r="A67" s="4"/>
      <c r="B67" s="4"/>
      <c r="C67" s="5" t="s">
        <v>62</v>
      </c>
      <c r="E67" s="6"/>
      <c r="F67" s="22"/>
      <c r="G67" s="22"/>
      <c r="H67" s="22"/>
      <c r="I67" s="22"/>
      <c r="J67" s="39"/>
    </row>
    <row r="68" spans="1:10" ht="12.75">
      <c r="A68" s="4"/>
      <c r="B68" s="4"/>
      <c r="C68" s="5"/>
      <c r="E68" s="6"/>
      <c r="F68" s="19" t="s">
        <v>2</v>
      </c>
      <c r="G68" s="22"/>
      <c r="H68" s="22"/>
      <c r="I68" s="22"/>
      <c r="J68" s="39"/>
    </row>
    <row r="69" spans="1:10" ht="12.75">
      <c r="A69" s="4"/>
      <c r="B69" s="4"/>
      <c r="C69" s="18" t="s">
        <v>43</v>
      </c>
      <c r="D69" s="45" t="s">
        <v>63</v>
      </c>
      <c r="E69" s="6"/>
      <c r="F69" s="19">
        <v>2.42</v>
      </c>
      <c r="G69" s="25"/>
      <c r="H69" s="22"/>
      <c r="I69" s="19">
        <v>11.19</v>
      </c>
      <c r="J69" s="19">
        <f>+J61/39000*100</f>
        <v>12.766666666666667</v>
      </c>
    </row>
    <row r="70" spans="1:10" ht="12.75">
      <c r="A70" s="4"/>
      <c r="B70" s="4"/>
      <c r="C70" s="5"/>
      <c r="D70" s="1" t="s">
        <v>64</v>
      </c>
      <c r="E70" s="6"/>
      <c r="F70" s="22"/>
      <c r="G70" s="22"/>
      <c r="H70" s="22"/>
      <c r="I70" s="22"/>
      <c r="J70" s="22"/>
    </row>
    <row r="71" spans="1:10" ht="12.75">
      <c r="A71" s="4"/>
      <c r="B71" s="4"/>
      <c r="C71" s="5"/>
      <c r="E71" s="6"/>
      <c r="F71" s="22"/>
      <c r="G71" s="22"/>
      <c r="H71" s="22"/>
      <c r="I71" s="22"/>
      <c r="J71" s="22"/>
    </row>
    <row r="72" spans="1:10" ht="12.75">
      <c r="A72" s="4"/>
      <c r="B72" s="4"/>
      <c r="C72" s="18" t="s">
        <v>46</v>
      </c>
      <c r="D72" s="45" t="s">
        <v>65</v>
      </c>
      <c r="E72" s="6"/>
      <c r="F72" s="19">
        <v>2.42</v>
      </c>
      <c r="G72" s="35" t="s">
        <v>2</v>
      </c>
      <c r="H72" s="22"/>
      <c r="I72" s="19">
        <v>11.19</v>
      </c>
      <c r="J72" s="19">
        <f>+J61/39000*100</f>
        <v>12.766666666666667</v>
      </c>
    </row>
    <row r="73" spans="1:10" ht="12.75">
      <c r="A73" s="4"/>
      <c r="B73" s="5"/>
      <c r="D73" s="1" t="s">
        <v>66</v>
      </c>
      <c r="E73" s="6"/>
      <c r="F73" s="22"/>
      <c r="G73" s="22"/>
      <c r="H73" s="22"/>
      <c r="I73" s="22"/>
      <c r="J73" s="39"/>
    </row>
    <row r="74" spans="1:5" ht="12.75">
      <c r="A74" s="4"/>
      <c r="B74" s="14"/>
      <c r="E74" s="9"/>
    </row>
    <row r="75" spans="1:10" ht="12.75">
      <c r="A75" s="14" t="s">
        <v>67</v>
      </c>
      <c r="B75" s="4" t="s">
        <v>68</v>
      </c>
      <c r="C75" s="1" t="s">
        <v>69</v>
      </c>
      <c r="E75" s="9"/>
      <c r="F75" s="25">
        <v>0</v>
      </c>
      <c r="G75" s="25"/>
      <c r="I75" s="25">
        <v>2</v>
      </c>
      <c r="J75" s="25">
        <v>1</v>
      </c>
    </row>
    <row r="76" spans="1:10" ht="12.75">
      <c r="A76" s="4"/>
      <c r="B76" s="4" t="s">
        <v>70</v>
      </c>
      <c r="C76" s="1" t="s">
        <v>71</v>
      </c>
      <c r="E76" s="9"/>
      <c r="F76" s="35">
        <v>0</v>
      </c>
      <c r="G76" s="25"/>
      <c r="H76" s="24"/>
      <c r="I76" s="9">
        <v>0</v>
      </c>
      <c r="J76" s="25">
        <v>0</v>
      </c>
    </row>
    <row r="77" spans="1:10" ht="12.75">
      <c r="A77" s="4"/>
      <c r="B77" s="4"/>
      <c r="C77" s="10"/>
      <c r="E77" s="6"/>
      <c r="F77" s="34" t="s">
        <v>2</v>
      </c>
      <c r="G77" s="34" t="s">
        <v>2</v>
      </c>
      <c r="H77" s="24"/>
      <c r="I77" s="9"/>
      <c r="J77" s="9"/>
    </row>
    <row r="78" spans="1:10" ht="12.75">
      <c r="A78" s="4"/>
      <c r="B78" s="4"/>
      <c r="C78" s="10"/>
      <c r="E78" s="6"/>
      <c r="F78" s="9"/>
      <c r="G78" s="9"/>
      <c r="H78" s="24"/>
      <c r="I78" s="9"/>
      <c r="J78" s="9"/>
    </row>
    <row r="79" spans="4:10" ht="12.75">
      <c r="D79" s="1" t="s">
        <v>2</v>
      </c>
      <c r="F79"/>
      <c r="G79"/>
      <c r="H79"/>
      <c r="I79"/>
      <c r="J79"/>
    </row>
    <row r="80" spans="4:10" ht="12.75">
      <c r="D80" s="1" t="s">
        <v>2</v>
      </c>
      <c r="F80"/>
      <c r="G80"/>
      <c r="H80"/>
      <c r="I80"/>
      <c r="J80"/>
    </row>
    <row r="81" spans="6:10" ht="12.75">
      <c r="F81"/>
      <c r="G81"/>
      <c r="H81"/>
      <c r="I81"/>
      <c r="J81"/>
    </row>
    <row r="82" spans="6:10" ht="12.75">
      <c r="F82"/>
      <c r="G82"/>
      <c r="H82"/>
      <c r="I82"/>
      <c r="J82"/>
    </row>
    <row r="83" spans="6:10" ht="12.75">
      <c r="F83"/>
      <c r="G83"/>
      <c r="H83"/>
      <c r="I83"/>
      <c r="J83"/>
    </row>
    <row r="84" spans="6:10" ht="12.75">
      <c r="F84"/>
      <c r="G84"/>
      <c r="H84"/>
      <c r="I84"/>
      <c r="J84"/>
    </row>
    <row r="85" spans="6:10" ht="12.75">
      <c r="F85"/>
      <c r="G85"/>
      <c r="H85"/>
      <c r="I85"/>
      <c r="J85"/>
    </row>
    <row r="86" spans="6:10" ht="12.75">
      <c r="F86"/>
      <c r="G86"/>
      <c r="H86"/>
      <c r="I86"/>
      <c r="J86"/>
    </row>
    <row r="87" spans="6:10" ht="12.75">
      <c r="F87"/>
      <c r="G87"/>
      <c r="H87"/>
      <c r="I87"/>
      <c r="J87"/>
    </row>
    <row r="88" spans="6:10" ht="12.75">
      <c r="F88"/>
      <c r="G88"/>
      <c r="H88"/>
      <c r="I88"/>
      <c r="J88"/>
    </row>
    <row r="89" spans="6:10" ht="12.75">
      <c r="F89"/>
      <c r="G89"/>
      <c r="H89"/>
      <c r="I89"/>
      <c r="J89"/>
    </row>
    <row r="90" spans="6:10" ht="12.75">
      <c r="F90"/>
      <c r="G90"/>
      <c r="H90"/>
      <c r="I90"/>
      <c r="J90"/>
    </row>
    <row r="91" spans="6:10" ht="12.75">
      <c r="F91"/>
      <c r="G91"/>
      <c r="H91"/>
      <c r="I91"/>
      <c r="J91"/>
    </row>
    <row r="92" spans="6:10" ht="12.75">
      <c r="F92"/>
      <c r="G92"/>
      <c r="H92"/>
      <c r="I92"/>
      <c r="J92"/>
    </row>
    <row r="93" spans="6:10" ht="12.75">
      <c r="F93"/>
      <c r="G93"/>
      <c r="H93"/>
      <c r="I93"/>
      <c r="J93"/>
    </row>
    <row r="94" spans="6:10" ht="12.75">
      <c r="F94"/>
      <c r="G94"/>
      <c r="H94"/>
      <c r="I94"/>
      <c r="J94"/>
    </row>
    <row r="95" spans="6:10" ht="12.75">
      <c r="F95"/>
      <c r="G95"/>
      <c r="H95"/>
      <c r="I95"/>
      <c r="J95"/>
    </row>
    <row r="96" spans="6:10" ht="12.75">
      <c r="F96"/>
      <c r="G96"/>
      <c r="H96"/>
      <c r="I96"/>
      <c r="J96"/>
    </row>
    <row r="97" spans="6:10" ht="12.75">
      <c r="F97"/>
      <c r="G97"/>
      <c r="H97"/>
      <c r="I97"/>
      <c r="J97"/>
    </row>
    <row r="98" spans="6:10" ht="12.75">
      <c r="F98"/>
      <c r="G98"/>
      <c r="H98"/>
      <c r="I98"/>
      <c r="J98"/>
    </row>
    <row r="99" spans="6:10" ht="12.75">
      <c r="F99"/>
      <c r="G99"/>
      <c r="H99"/>
      <c r="I99"/>
      <c r="J99"/>
    </row>
    <row r="100" spans="6:10" ht="12.75">
      <c r="F100"/>
      <c r="G100"/>
      <c r="H100"/>
      <c r="I100"/>
      <c r="J100"/>
    </row>
    <row r="101" spans="6:10" ht="12.75">
      <c r="F101"/>
      <c r="G101"/>
      <c r="H101"/>
      <c r="I101"/>
      <c r="J101"/>
    </row>
    <row r="102" spans="6:10" ht="12.75">
      <c r="F102"/>
      <c r="G102"/>
      <c r="H102"/>
      <c r="I102"/>
      <c r="J102"/>
    </row>
    <row r="103" spans="6:10" ht="12.75">
      <c r="F103"/>
      <c r="G103"/>
      <c r="H103"/>
      <c r="I103"/>
      <c r="J103"/>
    </row>
    <row r="104" spans="6:10" ht="12.75">
      <c r="F104"/>
      <c r="G104"/>
      <c r="H104"/>
      <c r="I104"/>
      <c r="J104"/>
    </row>
    <row r="105" spans="1:10" s="47" customFormat="1" ht="12.75">
      <c r="A105" s="47" t="s">
        <v>106</v>
      </c>
      <c r="F105" s="48"/>
      <c r="G105" s="48"/>
      <c r="H105" s="48"/>
      <c r="I105" s="48"/>
      <c r="J105" s="48"/>
    </row>
    <row r="106" spans="6:10" ht="12.75">
      <c r="F106"/>
      <c r="G106"/>
      <c r="H106"/>
      <c r="I106"/>
      <c r="J106"/>
    </row>
    <row r="107" spans="1:10" ht="12.75">
      <c r="A107" s="41" t="s">
        <v>72</v>
      </c>
      <c r="F107"/>
      <c r="G107"/>
      <c r="H107"/>
      <c r="I107"/>
      <c r="J107"/>
    </row>
    <row r="108" spans="1:10" ht="12.75">
      <c r="A108"/>
      <c r="F108" s="2" t="s">
        <v>2</v>
      </c>
      <c r="G108" s="4" t="s">
        <v>73</v>
      </c>
      <c r="I108" s="2" t="s">
        <v>2</v>
      </c>
      <c r="J108" s="6" t="s">
        <v>73</v>
      </c>
    </row>
    <row r="109" spans="6:10" ht="12.75">
      <c r="F109" s="2" t="s">
        <v>2</v>
      </c>
      <c r="G109" s="4" t="s">
        <v>74</v>
      </c>
      <c r="I109" s="2" t="s">
        <v>2</v>
      </c>
      <c r="J109" s="6" t="s">
        <v>5</v>
      </c>
    </row>
    <row r="110" spans="6:10" ht="12.75">
      <c r="F110" s="2"/>
      <c r="G110" s="4" t="s">
        <v>6</v>
      </c>
      <c r="I110" s="2"/>
      <c r="J110" s="6" t="s">
        <v>75</v>
      </c>
    </row>
    <row r="111" spans="6:10" ht="12.75">
      <c r="F111" s="2"/>
      <c r="G111" s="42" t="s">
        <v>10</v>
      </c>
      <c r="I111" s="2"/>
      <c r="J111" s="6" t="s">
        <v>76</v>
      </c>
    </row>
    <row r="112" spans="6:10" ht="12.75">
      <c r="F112" s="2"/>
      <c r="G112" s="42" t="s">
        <v>77</v>
      </c>
      <c r="I112" s="2"/>
      <c r="J112" s="42" t="s">
        <v>78</v>
      </c>
    </row>
    <row r="113" spans="7:10" ht="12.75">
      <c r="G113" s="31" t="s">
        <v>13</v>
      </c>
      <c r="I113" s="4"/>
      <c r="J113" s="31" t="s">
        <v>13</v>
      </c>
    </row>
    <row r="114" ht="12.75">
      <c r="G114" s="15"/>
    </row>
    <row r="115" spans="1:10" ht="12.75">
      <c r="A115" s="1">
        <v>1</v>
      </c>
      <c r="B115" s="1" t="s">
        <v>79</v>
      </c>
      <c r="G115" s="15">
        <v>38677</v>
      </c>
      <c r="I115" s="36" t="s">
        <v>2</v>
      </c>
      <c r="J115" s="15">
        <v>29760</v>
      </c>
    </row>
    <row r="116" spans="1:10" ht="12.75">
      <c r="A116" s="1">
        <v>2</v>
      </c>
      <c r="B116" s="1" t="s">
        <v>80</v>
      </c>
      <c r="G116" s="15">
        <v>1974</v>
      </c>
      <c r="I116" s="36"/>
      <c r="J116" s="15">
        <v>36</v>
      </c>
    </row>
    <row r="117" spans="1:10" ht="12.75">
      <c r="A117" s="1">
        <v>3</v>
      </c>
      <c r="B117" s="1" t="s">
        <v>81</v>
      </c>
      <c r="G117" s="15">
        <v>0</v>
      </c>
      <c r="I117" s="36"/>
      <c r="J117" s="15">
        <v>15</v>
      </c>
    </row>
    <row r="118" spans="7:9" ht="12.75">
      <c r="G118" s="15"/>
      <c r="I118" s="36"/>
    </row>
    <row r="119" spans="1:9" ht="12.75">
      <c r="A119" s="1">
        <v>4</v>
      </c>
      <c r="B119" s="1" t="s">
        <v>82</v>
      </c>
      <c r="G119" s="15"/>
      <c r="I119" s="36"/>
    </row>
    <row r="120" spans="3:10" ht="12.75">
      <c r="C120" s="1" t="s">
        <v>83</v>
      </c>
      <c r="G120" s="15">
        <v>45313</v>
      </c>
      <c r="I120" s="36"/>
      <c r="J120" s="15">
        <v>36160</v>
      </c>
    </row>
    <row r="121" spans="3:10" ht="12.75">
      <c r="C121" s="1" t="s">
        <v>84</v>
      </c>
      <c r="G121" s="15">
        <v>63172</v>
      </c>
      <c r="I121" s="36"/>
      <c r="J121" s="15">
        <f>70774+2336</f>
        <v>73110</v>
      </c>
    </row>
    <row r="122" spans="3:10" ht="12.75">
      <c r="C122" s="1" t="s">
        <v>85</v>
      </c>
      <c r="G122" s="15">
        <v>1353</v>
      </c>
      <c r="I122" s="36"/>
      <c r="J122" s="15">
        <v>1399</v>
      </c>
    </row>
    <row r="123" spans="3:10" ht="12.75">
      <c r="C123" s="1" t="s">
        <v>86</v>
      </c>
      <c r="G123" s="15">
        <v>1892</v>
      </c>
      <c r="I123" s="36"/>
      <c r="J123" s="15">
        <v>1902</v>
      </c>
    </row>
    <row r="124" spans="6:10" ht="12.75">
      <c r="F124" s="36" t="s">
        <v>2</v>
      </c>
      <c r="G124" s="37">
        <f>SUM(G120:G123)+1</f>
        <v>111731</v>
      </c>
      <c r="I124" s="36" t="s">
        <v>2</v>
      </c>
      <c r="J124" s="37">
        <f>SUM(J120:J123)</f>
        <v>112571</v>
      </c>
    </row>
    <row r="125" spans="1:9" ht="12.75">
      <c r="A125" s="1">
        <v>5</v>
      </c>
      <c r="B125" s="1" t="s">
        <v>87</v>
      </c>
      <c r="G125" s="15"/>
      <c r="I125" s="36"/>
    </row>
    <row r="126" spans="3:10" ht="12.75">
      <c r="C126" s="1" t="s">
        <v>88</v>
      </c>
      <c r="G126" s="15">
        <v>45441</v>
      </c>
      <c r="I126" s="36"/>
      <c r="J126" s="15">
        <v>49434</v>
      </c>
    </row>
    <row r="127" spans="3:10" ht="12.75">
      <c r="C127" s="1" t="s">
        <v>89</v>
      </c>
      <c r="G127" s="15">
        <v>26861</v>
      </c>
      <c r="I127" s="36"/>
      <c r="J127" s="15">
        <v>22303</v>
      </c>
    </row>
    <row r="128" spans="3:10" ht="12.75">
      <c r="C128" s="1" t="s">
        <v>90</v>
      </c>
      <c r="G128" s="15">
        <v>2515</v>
      </c>
      <c r="I128" s="36"/>
      <c r="J128" s="15">
        <v>3884</v>
      </c>
    </row>
    <row r="129" spans="3:10" ht="12.75">
      <c r="C129" s="1" t="s">
        <v>91</v>
      </c>
      <c r="G129" s="15">
        <v>565</v>
      </c>
      <c r="I129" s="36"/>
      <c r="J129" s="15">
        <v>281</v>
      </c>
    </row>
    <row r="130" spans="7:10" ht="12.75">
      <c r="G130" s="37">
        <f>SUM(G126:G129)+1</f>
        <v>75383</v>
      </c>
      <c r="I130" s="36"/>
      <c r="J130" s="37">
        <f>SUM(J126:J129)</f>
        <v>75902</v>
      </c>
    </row>
    <row r="131" spans="7:9" ht="12.75">
      <c r="G131" s="15"/>
      <c r="I131" s="36"/>
    </row>
    <row r="132" spans="1:10" ht="12.75">
      <c r="A132" s="1">
        <v>6</v>
      </c>
      <c r="B132" s="1" t="s">
        <v>92</v>
      </c>
      <c r="G132" s="15">
        <f>+G124-G130-1</f>
        <v>36347</v>
      </c>
      <c r="I132" s="36"/>
      <c r="J132" s="15">
        <f>+J124-J130</f>
        <v>36669</v>
      </c>
    </row>
    <row r="133" spans="7:9" ht="12.75">
      <c r="G133" s="15"/>
      <c r="I133" s="36"/>
    </row>
    <row r="134" spans="7:10" ht="13.5" thickBot="1">
      <c r="G134" s="38">
        <f>+G115+G116+G117+G132+1</f>
        <v>76999</v>
      </c>
      <c r="I134" s="36"/>
      <c r="J134" s="38">
        <f>+J115+J116+J117+J132</f>
        <v>66480</v>
      </c>
    </row>
    <row r="135" spans="7:9" ht="13.5" thickTop="1">
      <c r="G135" s="15"/>
      <c r="I135" s="36"/>
    </row>
    <row r="136" spans="1:9" ht="12.75">
      <c r="A136" s="1">
        <v>7</v>
      </c>
      <c r="B136" s="1" t="s">
        <v>93</v>
      </c>
      <c r="G136" s="15"/>
      <c r="I136" s="36"/>
    </row>
    <row r="137" spans="2:10" ht="12.75">
      <c r="B137" s="1" t="s">
        <v>94</v>
      </c>
      <c r="G137" s="15">
        <v>39223</v>
      </c>
      <c r="I137" s="36" t="s">
        <v>2</v>
      </c>
      <c r="J137" s="15">
        <v>39000</v>
      </c>
    </row>
    <row r="138" spans="2:9" ht="12.75">
      <c r="B138" s="1" t="s">
        <v>95</v>
      </c>
      <c r="G138" s="15"/>
      <c r="I138" s="36"/>
    </row>
    <row r="139" spans="3:10" ht="12.75">
      <c r="C139" s="1" t="s">
        <v>96</v>
      </c>
      <c r="G139" s="15">
        <v>3049</v>
      </c>
      <c r="I139" s="36"/>
      <c r="J139" s="15">
        <v>2819</v>
      </c>
    </row>
    <row r="140" spans="3:10" ht="12.75">
      <c r="C140" s="1" t="s">
        <v>97</v>
      </c>
      <c r="G140" s="15">
        <v>1891</v>
      </c>
      <c r="I140" s="36"/>
      <c r="J140" s="15">
        <v>1891</v>
      </c>
    </row>
    <row r="141" spans="3:10" ht="12.75">
      <c r="C141" s="1" t="s">
        <v>98</v>
      </c>
      <c r="G141" s="15">
        <v>21950</v>
      </c>
      <c r="I141" s="36"/>
      <c r="J141" s="15">
        <v>18554</v>
      </c>
    </row>
    <row r="142" spans="3:10" ht="12.75">
      <c r="C142" s="1" t="s">
        <v>99</v>
      </c>
      <c r="G142" s="43">
        <v>6</v>
      </c>
      <c r="I142" s="36"/>
      <c r="J142" s="15">
        <v>6</v>
      </c>
    </row>
    <row r="143" spans="3:10" ht="12.75">
      <c r="C143" s="1" t="s">
        <v>100</v>
      </c>
      <c r="G143" s="40">
        <v>-35</v>
      </c>
      <c r="I143" s="36"/>
      <c r="J143" s="40">
        <f>-40</f>
        <v>-40</v>
      </c>
    </row>
    <row r="144" spans="7:10" ht="12.75">
      <c r="G144" s="15">
        <f>SUM(G137:G143)</f>
        <v>66084</v>
      </c>
      <c r="I144" s="36"/>
      <c r="J144" s="15">
        <f>SUM(J137:J143)</f>
        <v>62230</v>
      </c>
    </row>
    <row r="145" spans="1:10" ht="12.75">
      <c r="A145" s="1">
        <v>8</v>
      </c>
      <c r="B145" s="1" t="s">
        <v>101</v>
      </c>
      <c r="G145" s="15">
        <v>430</v>
      </c>
      <c r="I145" s="36"/>
      <c r="J145" s="15">
        <v>610</v>
      </c>
    </row>
    <row r="146" spans="1:10" ht="12.75">
      <c r="A146" s="1">
        <v>9</v>
      </c>
      <c r="B146" s="1" t="s">
        <v>102</v>
      </c>
      <c r="G146" s="15">
        <v>9889</v>
      </c>
      <c r="I146" s="36"/>
      <c r="J146" s="15">
        <v>3056</v>
      </c>
    </row>
    <row r="147" spans="1:10" ht="12.75">
      <c r="A147" s="1">
        <v>10</v>
      </c>
      <c r="B147" s="1" t="s">
        <v>103</v>
      </c>
      <c r="G147" s="15">
        <v>596</v>
      </c>
      <c r="I147" s="36"/>
      <c r="J147" s="15">
        <v>584</v>
      </c>
    </row>
    <row r="148" spans="7:10" ht="13.5" thickBot="1">
      <c r="G148" s="38">
        <f>SUM(G144:G147)</f>
        <v>76999</v>
      </c>
      <c r="I148" s="36"/>
      <c r="J148" s="38">
        <f>SUM(J144:J147)</f>
        <v>66480</v>
      </c>
    </row>
    <row r="149" spans="7:10" ht="13.5" thickTop="1">
      <c r="G149" s="43"/>
      <c r="I149" s="36"/>
      <c r="J149" s="43"/>
    </row>
    <row r="150" spans="7:10" ht="12.75">
      <c r="G150" s="16" t="s">
        <v>2</v>
      </c>
      <c r="I150" s="36"/>
      <c r="J150" s="16" t="s">
        <v>2</v>
      </c>
    </row>
    <row r="151" spans="1:10" ht="12.75">
      <c r="A151" s="1">
        <v>11</v>
      </c>
      <c r="B151" s="8" t="s">
        <v>104</v>
      </c>
      <c r="G151" s="15">
        <v>168</v>
      </c>
      <c r="I151" s="36"/>
      <c r="J151" s="15">
        <v>160</v>
      </c>
    </row>
    <row r="152" ht="12.75">
      <c r="I152" s="36"/>
    </row>
    <row r="153" ht="12.75">
      <c r="I153" s="36"/>
    </row>
  </sheetData>
  <printOptions horizontalCentered="1"/>
  <pageMargins left="0.58" right="0.42" top="1" bottom="1" header="0.5" footer="0.5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</dc:creator>
  <cp:keywords/>
  <dc:description/>
  <cp:lastModifiedBy>C</cp:lastModifiedBy>
  <cp:lastPrinted>2000-08-29T09:16:10Z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