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405" activeTab="1"/>
  </bookViews>
  <sheets>
    <sheet name="p&amp;l" sheetId="1" r:id="rId1"/>
    <sheet name="bs" sheetId="2" r:id="rId2"/>
    <sheet name="Sheet3" sheetId="3" r:id="rId3"/>
  </sheets>
  <externalReferences>
    <externalReference r:id="rId6"/>
  </externalReferences>
  <definedNames>
    <definedName name="_xlnm.Print_Area" localSheetId="1">'bs'!$A$1:$D$48</definedName>
  </definedNames>
  <calcPr fullCalcOnLoad="1"/>
</workbook>
</file>

<file path=xl/sharedStrings.xml><?xml version="1.0" encoding="utf-8"?>
<sst xmlns="http://schemas.openxmlformats.org/spreadsheetml/2006/main" count="134" uniqueCount="111">
  <si>
    <t>HABIB CORPORATION BERHAD (397979-A)</t>
  </si>
  <si>
    <t>QUARTERLY REPORT ON CONSOLIDATED RESULTS</t>
  </si>
  <si>
    <t>INDIVIDUAL PERIOD</t>
  </si>
  <si>
    <t>CUMULATIVE PERIOD</t>
  </si>
  <si>
    <t xml:space="preserve">CURRENT </t>
  </si>
  <si>
    <t>PRECEDING YEAR</t>
  </si>
  <si>
    <t>YEAR</t>
  </si>
  <si>
    <t>CORRESPONDING</t>
  </si>
  <si>
    <t>YEAR-</t>
  </si>
  <si>
    <t>QUARTER</t>
  </si>
  <si>
    <t>TO-DATE</t>
  </si>
  <si>
    <t>PERIOD</t>
  </si>
  <si>
    <t>CONSOLIDATED INCOME STATEMENT</t>
  </si>
  <si>
    <t>RM'000</t>
  </si>
  <si>
    <t>1 (a)</t>
  </si>
  <si>
    <t>(b)</t>
  </si>
  <si>
    <t>Investment income</t>
  </si>
  <si>
    <t>(c)</t>
  </si>
  <si>
    <t>2 (a)</t>
  </si>
  <si>
    <t>interests and extraordinary items</t>
  </si>
  <si>
    <t xml:space="preserve">  (b)</t>
  </si>
  <si>
    <t xml:space="preserve">  (c)</t>
  </si>
  <si>
    <t xml:space="preserve"> (d)</t>
  </si>
  <si>
    <t>Exceptional items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</si>
  <si>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</si>
  <si>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</si>
  <si>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</si>
  <si>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</si>
  <si>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</si>
  <si>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</si>
  <si>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</si>
  <si>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>4 (a)</t>
  </si>
  <si>
    <t>Dividend per share (sen)</t>
  </si>
  <si>
    <t xml:space="preserve">   (b)</t>
  </si>
  <si>
    <t>Dividend Description</t>
  </si>
  <si>
    <t>AS AT END</t>
  </si>
  <si>
    <t>AS AT PRECEDING</t>
  </si>
  <si>
    <t>OF CURRENT</t>
  </si>
  <si>
    <t>FINANCIAL</t>
  </si>
  <si>
    <t>YEAR END</t>
  </si>
  <si>
    <t>Net tangible assets per share (RM)</t>
  </si>
  <si>
    <t>.</t>
  </si>
  <si>
    <t>(The figures have not been audited)</t>
  </si>
  <si>
    <t>AS AT</t>
  </si>
  <si>
    <t>END OF</t>
  </si>
  <si>
    <t>PRECEDING</t>
  </si>
  <si>
    <t>CURRENT</t>
  </si>
  <si>
    <t>31/12/2000</t>
  </si>
  <si>
    <t>CONSOLIDATED BALANCE SHEET</t>
  </si>
  <si>
    <t>PROPERTY, PLANT &amp; EQUIPMENT</t>
  </si>
  <si>
    <t>CURRENT ASSETS</t>
  </si>
  <si>
    <t>Inventories</t>
  </si>
  <si>
    <t>Trade receivables</t>
  </si>
  <si>
    <t>Other receivables, deposits and prepayments</t>
  </si>
  <si>
    <t>Tax recoverable</t>
  </si>
  <si>
    <t>Cash and bank balances</t>
  </si>
  <si>
    <t>CURRENT LIABILITIES</t>
  </si>
  <si>
    <t>Trade payables</t>
  </si>
  <si>
    <t>Other payables and accrued liabilities</t>
  </si>
  <si>
    <t>Borrowings</t>
  </si>
  <si>
    <t>Provision for taxation</t>
  </si>
  <si>
    <t>Proposed dividend</t>
  </si>
  <si>
    <t>Net Current Assets</t>
  </si>
  <si>
    <t>Financed by:</t>
  </si>
  <si>
    <t>SHARE CAPITAL</t>
  </si>
  <si>
    <t>RESERVES</t>
  </si>
  <si>
    <t>Non-distributable share premium</t>
  </si>
  <si>
    <t>Distributable retained profit</t>
  </si>
  <si>
    <t>Shareholders' Funds</t>
  </si>
  <si>
    <t>BORROWINGS</t>
  </si>
  <si>
    <t>DEFERRED TAXATION</t>
  </si>
  <si>
    <t>FRANCHISE FEE</t>
  </si>
  <si>
    <t>NET TANGIBLE ASSETS PER SHARE (RM)</t>
  </si>
  <si>
    <t>cross check (do not print)</t>
  </si>
  <si>
    <t>30/06/2001</t>
  </si>
  <si>
    <t>30/06/2000</t>
  </si>
  <si>
    <t xml:space="preserve"> FOR THE FINANCIAL QUARTER ENDED 30 JUNE 2001</t>
  </si>
  <si>
    <t>No dividend has been proposed for the financial quarter ended 30 June 2001</t>
  </si>
  <si>
    <t xml:space="preserve"> Quarterly report on consolidated results for the financial quarter ended 30 June 2001</t>
  </si>
  <si>
    <t>Revenue</t>
  </si>
  <si>
    <t>Other income</t>
  </si>
  <si>
    <t>Finance Cost</t>
  </si>
  <si>
    <t>Depreciation and amortisation</t>
  </si>
  <si>
    <t>Profit/ (loss) before income tax, minority interests</t>
  </si>
  <si>
    <t>Share of profits and losses of associated companies</t>
  </si>
  <si>
    <t>Profit/ (loss) before finance cost, depreciation and</t>
  </si>
  <si>
    <t>amortisation, exceptional items, income tax, minority</t>
  </si>
  <si>
    <t>Profit/(loss) before income tax, minority interests and</t>
  </si>
  <si>
    <t>extraordinary items after share of profit and losses of</t>
  </si>
  <si>
    <t>associated companies</t>
  </si>
  <si>
    <t>Income tax</t>
  </si>
  <si>
    <t xml:space="preserve"> </t>
  </si>
  <si>
    <t>(i) before deducting minority interests</t>
  </si>
  <si>
    <t>Pre-acquisition profit/ (loss), if applicable</t>
  </si>
  <si>
    <t>Net Profit/ (loss) from ordinary activities attributable</t>
  </si>
  <si>
    <t>to members of the company</t>
  </si>
  <si>
    <t>(ii) Minority interests</t>
  </si>
  <si>
    <t>(i)  Extraordinary items</t>
  </si>
  <si>
    <t xml:space="preserve">(iii) Extraordinary items attributable to members of </t>
  </si>
  <si>
    <t xml:space="preserve">       the company</t>
  </si>
  <si>
    <t>(l)</t>
  </si>
  <si>
    <t xml:space="preserve"> (m)</t>
  </si>
  <si>
    <t xml:space="preserve">Net profit/ (loss) attributable to members of the </t>
  </si>
  <si>
    <t>company</t>
  </si>
  <si>
    <t xml:space="preserve">Earnings per share based on 2(m) above after </t>
  </si>
  <si>
    <t>deducting  any provision for  preference dividends,</t>
  </si>
  <si>
    <t>if any:</t>
  </si>
  <si>
    <t>(a) Basic (based on ordinary shares - sen)</t>
  </si>
  <si>
    <t>and extraordinary items</t>
  </si>
  <si>
    <t>Profit/(loss) after income tax</t>
  </si>
  <si>
    <t>(b) Fully diluted (based on ordinary shares - 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</si>
</sst>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i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5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9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2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5" fillId="0" borderId="0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 quotePrefix="1">
      <alignment horizontal="center"/>
    </xf>
    <xf numFmtId="164" fontId="4" fillId="0" borderId="0" xfId="15" applyNumberFormat="1" applyFont="1" applyBorder="1" applyAlignment="1">
      <alignment horizontal="left" vertical="center"/>
    </xf>
    <xf numFmtId="43" fontId="2" fillId="0" borderId="0" xfId="15" applyFont="1" applyAlignment="1">
      <alignment/>
    </xf>
    <xf numFmtId="43" fontId="2" fillId="0" borderId="4" xfId="15" applyFont="1" applyBorder="1" applyAlignment="1">
      <alignment/>
    </xf>
    <xf numFmtId="43" fontId="2" fillId="0" borderId="0" xfId="15" applyFont="1" applyBorder="1" applyAlignment="1">
      <alignment horizontal="right"/>
    </xf>
    <xf numFmtId="164" fontId="2" fillId="0" borderId="11" xfId="15" applyNumberFormat="1" applyFont="1" applyBorder="1" applyAlignment="1">
      <alignment/>
    </xf>
    <xf numFmtId="43" fontId="7" fillId="0" borderId="0" xfId="15" applyFont="1" applyBorder="1" applyAlignment="1">
      <alignment horizontal="right"/>
    </xf>
    <xf numFmtId="164" fontId="2" fillId="0" borderId="12" xfId="15" applyNumberFormat="1" applyFont="1" applyBorder="1" applyAlignment="1">
      <alignment/>
    </xf>
    <xf numFmtId="164" fontId="3" fillId="0" borderId="7" xfId="15" applyNumberFormat="1" applyFont="1" applyBorder="1" applyAlignment="1">
      <alignment horizontal="center"/>
    </xf>
    <xf numFmtId="37" fontId="2" fillId="0" borderId="0" xfId="15" applyNumberFormat="1" applyFont="1" applyAlignment="1">
      <alignment horizontal="center"/>
    </xf>
    <xf numFmtId="164" fontId="8" fillId="0" borderId="0" xfId="15" applyNumberFormat="1" applyFont="1" applyAlignment="1">
      <alignment/>
    </xf>
    <xf numFmtId="164" fontId="9" fillId="0" borderId="0" xfId="15" applyNumberFormat="1" applyFont="1" applyAlignment="1">
      <alignment horizontal="left"/>
    </xf>
    <xf numFmtId="164" fontId="8" fillId="0" borderId="0" xfId="15" applyNumberFormat="1" applyFont="1" applyAlignment="1">
      <alignment horizontal="left"/>
    </xf>
    <xf numFmtId="164" fontId="9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9" fillId="0" borderId="0" xfId="15" applyNumberFormat="1" applyFont="1" applyAlignment="1" quotePrefix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164" fontId="8" fillId="0" borderId="13" xfId="15" applyNumberFormat="1" applyFont="1" applyBorder="1" applyAlignment="1">
      <alignment/>
    </xf>
    <xf numFmtId="164" fontId="8" fillId="0" borderId="14" xfId="15" applyNumberFormat="1" applyFont="1" applyBorder="1" applyAlignment="1">
      <alignment/>
    </xf>
    <xf numFmtId="164" fontId="8" fillId="0" borderId="15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8" fillId="0" borderId="12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left"/>
    </xf>
    <xf numFmtId="43" fontId="8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Border="1" applyAlignment="1" quotePrefix="1">
      <alignment/>
    </xf>
    <xf numFmtId="43" fontId="2" fillId="0" borderId="0" xfId="15" applyFont="1" applyBorder="1" applyAlignment="1" quotePrefix="1">
      <alignment/>
    </xf>
    <xf numFmtId="164" fontId="3" fillId="0" borderId="5" xfId="15" applyNumberFormat="1" applyFont="1" applyBorder="1" applyAlignment="1">
      <alignment horizontal="center"/>
    </xf>
    <xf numFmtId="164" fontId="3" fillId="0" borderId="10" xfId="15" applyNumberFormat="1" applyFont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164" fontId="8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6">
      <pane xSplit="2" ySplit="6" topLeftCell="C12" activePane="bottomRight" state="frozen"/>
      <selection pane="topLeft" activeCell="A6" sqref="A6"/>
      <selection pane="topRight" activeCell="C6" sqref="C6"/>
      <selection pane="bottomLeft" activeCell="A12" sqref="A12"/>
      <selection pane="bottomRight" activeCell="B54" sqref="B54"/>
    </sheetView>
  </sheetViews>
  <sheetFormatPr defaultColWidth="9.140625" defaultRowHeight="12.75"/>
  <cols>
    <col min="1" max="1" width="4.7109375" style="28" customWidth="1"/>
    <col min="2" max="2" width="41.57421875" style="2" customWidth="1"/>
    <col min="3" max="3" width="12.7109375" style="2" customWidth="1"/>
    <col min="4" max="4" width="14.7109375" style="2" customWidth="1"/>
    <col min="5" max="5" width="12.7109375" style="2" customWidth="1"/>
    <col min="6" max="6" width="14.71093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1</v>
      </c>
    </row>
    <row r="3" ht="12.75">
      <c r="A3" s="3" t="s">
        <v>76</v>
      </c>
    </row>
    <row r="4" ht="12.75">
      <c r="A4" s="4" t="s">
        <v>42</v>
      </c>
    </row>
    <row r="5" ht="9.75" customHeight="1">
      <c r="A5" s="4"/>
    </row>
    <row r="6" spans="1:6" s="6" customFormat="1" ht="12.75">
      <c r="A6" s="5"/>
      <c r="C6" s="75" t="s">
        <v>2</v>
      </c>
      <c r="D6" s="76"/>
      <c r="E6" s="77" t="s">
        <v>3</v>
      </c>
      <c r="F6" s="75"/>
    </row>
    <row r="7" spans="1:6" s="6" customFormat="1" ht="12.75">
      <c r="A7" s="5"/>
      <c r="C7" s="7" t="s">
        <v>4</v>
      </c>
      <c r="D7" s="7" t="s">
        <v>5</v>
      </c>
      <c r="E7" s="8" t="s">
        <v>4</v>
      </c>
      <c r="F7" s="7" t="s">
        <v>5</v>
      </c>
    </row>
    <row r="8" spans="1:6" s="6" customFormat="1" ht="12.75">
      <c r="A8" s="5"/>
      <c r="C8" s="7" t="s">
        <v>6</v>
      </c>
      <c r="D8" s="7" t="s">
        <v>7</v>
      </c>
      <c r="E8" s="8" t="s">
        <v>8</v>
      </c>
      <c r="F8" s="7" t="s">
        <v>7</v>
      </c>
    </row>
    <row r="9" spans="1:6" s="6" customFormat="1" ht="12.75">
      <c r="A9" s="5"/>
      <c r="C9" s="7" t="s">
        <v>9</v>
      </c>
      <c r="D9" s="7" t="s">
        <v>9</v>
      </c>
      <c r="E9" s="8" t="s">
        <v>10</v>
      </c>
      <c r="F9" s="7" t="s">
        <v>11</v>
      </c>
    </row>
    <row r="10" spans="1:6" s="6" customFormat="1" ht="12.75">
      <c r="A10" s="5"/>
      <c r="C10" s="42" t="s">
        <v>74</v>
      </c>
      <c r="D10" s="42" t="s">
        <v>75</v>
      </c>
      <c r="E10" s="43" t="s">
        <v>74</v>
      </c>
      <c r="F10" s="42" t="s">
        <v>75</v>
      </c>
    </row>
    <row r="11" spans="1:6" s="6" customFormat="1" ht="15">
      <c r="A11" s="9" t="s">
        <v>12</v>
      </c>
      <c r="C11" s="10" t="s">
        <v>13</v>
      </c>
      <c r="D11" s="10" t="s">
        <v>13</v>
      </c>
      <c r="E11" s="11" t="s">
        <v>13</v>
      </c>
      <c r="F11" s="10" t="s">
        <v>13</v>
      </c>
    </row>
    <row r="12" spans="1:6" s="6" customFormat="1" ht="21" customHeight="1" thickBot="1">
      <c r="A12" s="12" t="s">
        <v>14</v>
      </c>
      <c r="B12" s="6" t="s">
        <v>79</v>
      </c>
      <c r="C12" s="13">
        <v>23804</v>
      </c>
      <c r="D12" s="15">
        <v>24270</v>
      </c>
      <c r="E12" s="14">
        <v>42254</v>
      </c>
      <c r="F12" s="15">
        <v>49435</v>
      </c>
    </row>
    <row r="13" spans="1:6" s="6" customFormat="1" ht="12.75" customHeight="1" thickTop="1">
      <c r="A13" s="12" t="s">
        <v>15</v>
      </c>
      <c r="B13" s="6" t="s">
        <v>16</v>
      </c>
      <c r="C13" s="12"/>
      <c r="D13" s="18" t="s">
        <v>41</v>
      </c>
      <c r="E13" s="17"/>
      <c r="F13" s="18" t="s">
        <v>41</v>
      </c>
    </row>
    <row r="14" spans="1:6" s="6" customFormat="1" ht="12.75" customHeight="1">
      <c r="A14" s="12" t="s">
        <v>17</v>
      </c>
      <c r="B14" s="6" t="s">
        <v>80</v>
      </c>
      <c r="C14" s="6">
        <v>185</v>
      </c>
      <c r="D14" s="18">
        <v>-5</v>
      </c>
      <c r="E14" s="19">
        <v>455</v>
      </c>
      <c r="F14" s="18">
        <v>121</v>
      </c>
    </row>
    <row r="15" spans="1:5" s="6" customFormat="1" ht="21" customHeight="1">
      <c r="A15" s="12" t="s">
        <v>18</v>
      </c>
      <c r="B15" s="6" t="s">
        <v>85</v>
      </c>
      <c r="E15" s="19"/>
    </row>
    <row r="16" spans="1:6" s="6" customFormat="1" ht="12.75">
      <c r="A16" s="12"/>
      <c r="B16" s="6" t="s">
        <v>86</v>
      </c>
      <c r="D16" s="12"/>
      <c r="E16" s="19"/>
      <c r="F16" s="12"/>
    </row>
    <row r="17" spans="1:6" s="6" customFormat="1" ht="12.75">
      <c r="A17" s="12"/>
      <c r="B17" s="6" t="s">
        <v>19</v>
      </c>
      <c r="C17" s="6">
        <f>+C18+C19+C20+C23</f>
        <v>1956</v>
      </c>
      <c r="D17" s="6">
        <f>+D18+D19+D20+D23</f>
        <v>3235</v>
      </c>
      <c r="E17" s="19">
        <f>+E18+E19+E20+E23</f>
        <v>3068</v>
      </c>
      <c r="F17" s="6">
        <f>+F18+F19+F20+F23</f>
        <v>4108</v>
      </c>
    </row>
    <row r="18" spans="1:6" s="6" customFormat="1" ht="18" customHeight="1">
      <c r="A18" s="12" t="s">
        <v>20</v>
      </c>
      <c r="B18" s="6" t="s">
        <v>81</v>
      </c>
      <c r="C18" s="6">
        <v>336</v>
      </c>
      <c r="D18" s="18">
        <v>289</v>
      </c>
      <c r="E18" s="19">
        <v>662</v>
      </c>
      <c r="F18" s="18">
        <v>532</v>
      </c>
    </row>
    <row r="19" spans="1:6" s="6" customFormat="1" ht="12.75" customHeight="1">
      <c r="A19" s="12" t="s">
        <v>21</v>
      </c>
      <c r="B19" s="6" t="s">
        <v>82</v>
      </c>
      <c r="C19" s="6">
        <f>+E19-268</f>
        <v>220</v>
      </c>
      <c r="D19" s="18">
        <v>277</v>
      </c>
      <c r="E19" s="19">
        <f>100+332+36+20</f>
        <v>488</v>
      </c>
      <c r="F19" s="18">
        <v>499</v>
      </c>
    </row>
    <row r="20" spans="1:6" s="6" customFormat="1" ht="12.75" customHeight="1">
      <c r="A20" s="12" t="s">
        <v>22</v>
      </c>
      <c r="B20" s="6" t="s">
        <v>23</v>
      </c>
      <c r="C20" s="12">
        <v>0</v>
      </c>
      <c r="D20" s="18">
        <v>0</v>
      </c>
      <c r="E20" s="17">
        <v>0</v>
      </c>
      <c r="F20" s="18">
        <v>0</v>
      </c>
    </row>
    <row r="21" spans="1:6" s="6" customFormat="1" ht="9" customHeight="1">
      <c r="A21" s="12"/>
      <c r="C21" s="20"/>
      <c r="D21" s="22"/>
      <c r="E21" s="21"/>
      <c r="F21" s="22"/>
    </row>
    <row r="22" spans="1:5" s="6" customFormat="1" ht="12.75">
      <c r="A22" s="12" t="s">
        <v>24</v>
      </c>
      <c r="B22" s="6" t="s">
        <v>83</v>
      </c>
      <c r="E22" s="48"/>
    </row>
    <row r="23" spans="1:6" s="6" customFormat="1" ht="12.75">
      <c r="A23" s="12"/>
      <c r="B23" s="6" t="s">
        <v>108</v>
      </c>
      <c r="C23" s="6">
        <v>1400</v>
      </c>
      <c r="D23" s="18">
        <v>2669</v>
      </c>
      <c r="E23" s="19">
        <v>1918</v>
      </c>
      <c r="F23" s="18">
        <v>3077</v>
      </c>
    </row>
    <row r="24" spans="1:6" s="6" customFormat="1" ht="12.75">
      <c r="A24" s="12"/>
      <c r="D24" s="18"/>
      <c r="E24" s="19"/>
      <c r="F24" s="18"/>
    </row>
    <row r="25" spans="1:6" s="6" customFormat="1" ht="15" customHeight="1">
      <c r="A25" s="12" t="s">
        <v>25</v>
      </c>
      <c r="B25" s="6" t="s">
        <v>84</v>
      </c>
      <c r="C25" s="12">
        <v>0</v>
      </c>
      <c r="D25" s="18">
        <v>0</v>
      </c>
      <c r="E25" s="17">
        <v>0</v>
      </c>
      <c r="F25" s="18">
        <v>0</v>
      </c>
    </row>
    <row r="26" spans="1:6" s="6" customFormat="1" ht="9" customHeight="1">
      <c r="A26" s="12"/>
      <c r="C26" s="20"/>
      <c r="D26" s="22"/>
      <c r="E26" s="21"/>
      <c r="F26" s="22"/>
    </row>
    <row r="27" spans="1:5" s="6" customFormat="1" ht="12.75">
      <c r="A27" s="12" t="s">
        <v>26</v>
      </c>
      <c r="B27" s="6" t="s">
        <v>87</v>
      </c>
      <c r="E27" s="19"/>
    </row>
    <row r="28" spans="1:6" s="6" customFormat="1" ht="12.75">
      <c r="A28" s="12"/>
      <c r="B28" s="6" t="s">
        <v>88</v>
      </c>
      <c r="C28" s="23">
        <f>+C23+C25</f>
        <v>1400</v>
      </c>
      <c r="D28" s="23">
        <f>+D23+D25</f>
        <v>2669</v>
      </c>
      <c r="E28" s="24">
        <f>+E23+E25</f>
        <v>1918</v>
      </c>
      <c r="F28" s="23">
        <f>+F23+F25</f>
        <v>3077</v>
      </c>
    </row>
    <row r="29" spans="1:6" s="6" customFormat="1" ht="12.75">
      <c r="A29" s="12"/>
      <c r="B29" s="6" t="s">
        <v>89</v>
      </c>
      <c r="C29" s="23"/>
      <c r="D29" s="23"/>
      <c r="E29" s="24"/>
      <c r="F29" s="23"/>
    </row>
    <row r="30" spans="1:6" s="6" customFormat="1" ht="20.25" customHeight="1">
      <c r="A30" s="12" t="s">
        <v>27</v>
      </c>
      <c r="B30" s="6" t="s">
        <v>90</v>
      </c>
      <c r="C30" s="12">
        <v>344</v>
      </c>
      <c r="D30" s="18">
        <v>325</v>
      </c>
      <c r="E30" s="17">
        <v>519</v>
      </c>
      <c r="F30" s="18">
        <v>430</v>
      </c>
    </row>
    <row r="31" spans="1:6" s="6" customFormat="1" ht="9" customHeight="1">
      <c r="A31" s="12"/>
      <c r="C31" s="20"/>
      <c r="D31" s="22"/>
      <c r="E31" s="21"/>
      <c r="F31" s="22"/>
    </row>
    <row r="32" spans="1:5" s="6" customFormat="1" ht="6.75" customHeight="1">
      <c r="A32" s="12" t="s">
        <v>91</v>
      </c>
      <c r="B32" s="6" t="s">
        <v>91</v>
      </c>
      <c r="C32" s="50"/>
      <c r="E32" s="48"/>
    </row>
    <row r="33" spans="1:5" s="6" customFormat="1" ht="12.75">
      <c r="A33" s="12" t="s">
        <v>28</v>
      </c>
      <c r="B33" s="6" t="s">
        <v>109</v>
      </c>
      <c r="E33" s="19"/>
    </row>
    <row r="34" spans="1:6" s="6" customFormat="1" ht="12.75" customHeight="1">
      <c r="A34" s="12"/>
      <c r="B34" s="6" t="s">
        <v>92</v>
      </c>
      <c r="C34" s="23">
        <f>+C28-C30</f>
        <v>1056</v>
      </c>
      <c r="D34" s="25">
        <f>+D28-D30</f>
        <v>2344</v>
      </c>
      <c r="E34" s="24">
        <f>+E28-E30</f>
        <v>1399</v>
      </c>
      <c r="F34" s="25">
        <f>+F28-F30</f>
        <v>2647</v>
      </c>
    </row>
    <row r="35" spans="1:6" s="6" customFormat="1" ht="12.75" customHeight="1">
      <c r="A35" s="12"/>
      <c r="B35" s="73" t="s">
        <v>96</v>
      </c>
      <c r="C35" s="12">
        <v>0</v>
      </c>
      <c r="D35" s="18">
        <v>0</v>
      </c>
      <c r="E35" s="17">
        <v>0</v>
      </c>
      <c r="F35" s="18">
        <v>0</v>
      </c>
    </row>
    <row r="36" spans="1:6" s="6" customFormat="1" ht="12.75">
      <c r="A36" s="12"/>
      <c r="D36" s="12"/>
      <c r="E36" s="19"/>
      <c r="F36" s="12"/>
    </row>
    <row r="37" spans="1:6" s="6" customFormat="1" ht="12.75">
      <c r="A37" s="12" t="s">
        <v>29</v>
      </c>
      <c r="B37" s="6" t="s">
        <v>93</v>
      </c>
      <c r="C37" s="6">
        <v>0</v>
      </c>
      <c r="D37" s="6">
        <v>0</v>
      </c>
      <c r="E37" s="19">
        <v>0</v>
      </c>
      <c r="F37" s="6">
        <v>0</v>
      </c>
    </row>
    <row r="38" spans="1:6" s="6" customFormat="1" ht="9" customHeight="1">
      <c r="A38" s="12"/>
      <c r="C38" s="20"/>
      <c r="D38" s="22"/>
      <c r="E38" s="21"/>
      <c r="F38" s="22"/>
    </row>
    <row r="39" spans="1:5" s="6" customFormat="1" ht="13.5" customHeight="1">
      <c r="A39" s="12" t="s">
        <v>30</v>
      </c>
      <c r="B39" s="6" t="s">
        <v>94</v>
      </c>
      <c r="E39" s="19"/>
    </row>
    <row r="40" spans="1:6" s="6" customFormat="1" ht="13.5" customHeight="1">
      <c r="A40" s="12"/>
      <c r="B40" s="6" t="s">
        <v>95</v>
      </c>
      <c r="C40" s="6">
        <f>C34-C35+C37</f>
        <v>1056</v>
      </c>
      <c r="D40" s="6">
        <f>D34-D35+D37</f>
        <v>2344</v>
      </c>
      <c r="E40" s="19">
        <f>E34-E35+E37</f>
        <v>1399</v>
      </c>
      <c r="F40" s="6">
        <f>F34-F35+F37</f>
        <v>2647</v>
      </c>
    </row>
    <row r="41" spans="1:6" s="6" customFormat="1" ht="13.5" customHeight="1">
      <c r="A41" s="12"/>
      <c r="D41" s="12"/>
      <c r="E41" s="19"/>
      <c r="F41" s="12"/>
    </row>
    <row r="42" spans="1:6" s="6" customFormat="1" ht="12.75">
      <c r="A42" s="72" t="s">
        <v>100</v>
      </c>
      <c r="B42" s="6" t="s">
        <v>97</v>
      </c>
      <c r="C42" s="12">
        <v>0</v>
      </c>
      <c r="D42" s="18">
        <v>0</v>
      </c>
      <c r="E42" s="17">
        <v>0</v>
      </c>
      <c r="F42" s="18">
        <v>0</v>
      </c>
    </row>
    <row r="43" spans="1:6" s="6" customFormat="1" ht="12" customHeight="1">
      <c r="A43" s="12"/>
      <c r="B43" s="6" t="s">
        <v>96</v>
      </c>
      <c r="C43" s="12">
        <v>0</v>
      </c>
      <c r="D43" s="18">
        <v>0</v>
      </c>
      <c r="E43" s="17">
        <v>0</v>
      </c>
      <c r="F43" s="18">
        <v>0</v>
      </c>
    </row>
    <row r="44" spans="1:6" s="6" customFormat="1" ht="12" customHeight="1">
      <c r="A44" s="12"/>
      <c r="B44" s="6" t="s">
        <v>98</v>
      </c>
      <c r="C44" s="12">
        <f>C42-C43</f>
        <v>0</v>
      </c>
      <c r="D44" s="12">
        <f>D42-D43</f>
        <v>0</v>
      </c>
      <c r="E44" s="17">
        <f>E42-E43</f>
        <v>0</v>
      </c>
      <c r="F44" s="12">
        <f>F42-F43</f>
        <v>0</v>
      </c>
    </row>
    <row r="45" spans="1:6" s="6" customFormat="1" ht="12.75" customHeight="1">
      <c r="A45" s="12"/>
      <c r="B45" s="6" t="s">
        <v>99</v>
      </c>
      <c r="D45" s="12"/>
      <c r="E45" s="19"/>
      <c r="F45" s="12"/>
    </row>
    <row r="46" spans="4:6" s="6" customFormat="1" ht="12.75">
      <c r="D46" s="12"/>
      <c r="E46" s="19"/>
      <c r="F46" s="12"/>
    </row>
    <row r="47" spans="1:6" s="6" customFormat="1" ht="12.75">
      <c r="A47" s="12" t="s">
        <v>101</v>
      </c>
      <c r="B47" s="6" t="s">
        <v>102</v>
      </c>
      <c r="D47" s="12"/>
      <c r="E47" s="19"/>
      <c r="F47" s="12"/>
    </row>
    <row r="48" spans="1:6" s="6" customFormat="1" ht="14.25" customHeight="1" thickBot="1">
      <c r="A48" s="12"/>
      <c r="B48" s="6" t="s">
        <v>103</v>
      </c>
      <c r="C48" s="26">
        <f>C40+C44</f>
        <v>1056</v>
      </c>
      <c r="D48" s="51">
        <f>+D40</f>
        <v>2344</v>
      </c>
      <c r="E48" s="27">
        <f>E40+E44</f>
        <v>1399</v>
      </c>
      <c r="F48" s="51">
        <f>+F40</f>
        <v>2647</v>
      </c>
    </row>
    <row r="49" ht="13.5" thickTop="1">
      <c r="E49" s="29"/>
    </row>
    <row r="50" spans="1:5" s="6" customFormat="1" ht="12.75">
      <c r="A50" s="12">
        <v>3</v>
      </c>
      <c r="B50" s="6" t="s">
        <v>104</v>
      </c>
      <c r="E50" s="19"/>
    </row>
    <row r="51" spans="1:5" s="6" customFormat="1" ht="12.75">
      <c r="A51" s="12"/>
      <c r="B51" s="6" t="s">
        <v>105</v>
      </c>
      <c r="E51" s="19"/>
    </row>
    <row r="52" spans="1:5" s="6" customFormat="1" ht="12.75">
      <c r="A52" s="30"/>
      <c r="B52" s="6" t="s">
        <v>106</v>
      </c>
      <c r="E52" s="19"/>
    </row>
    <row r="53" spans="1:6" s="31" customFormat="1" ht="12" customHeight="1">
      <c r="A53" s="49"/>
      <c r="B53" s="74" t="s">
        <v>107</v>
      </c>
      <c r="C53" s="47">
        <f>+C48/(37000000/1000)*100</f>
        <v>2.8540540540540538</v>
      </c>
      <c r="D53" s="47">
        <f>+D48/(37000000/1000)*100</f>
        <v>6.335135135135135</v>
      </c>
      <c r="E53" s="32">
        <f>+E48/(37000000/1000)*100</f>
        <v>3.781081081081081</v>
      </c>
      <c r="F53" s="47">
        <f>+F48/(37000000/1000)*100</f>
        <v>7.154054054054054</v>
      </c>
    </row>
    <row r="54" spans="1:6" s="31" customFormat="1" ht="12" customHeight="1">
      <c r="A54" s="49"/>
      <c r="B54" s="6" t="s">
        <v>110</v>
      </c>
      <c r="C54" s="47">
        <f>+C53</f>
        <v>2.8540540540540538</v>
      </c>
      <c r="D54" s="47">
        <f>+D53</f>
        <v>6.335135135135135</v>
      </c>
      <c r="E54" s="32">
        <f>+E53</f>
        <v>3.781081081081081</v>
      </c>
      <c r="F54" s="47">
        <f>+F53</f>
        <v>7.154054054054054</v>
      </c>
    </row>
    <row r="55" s="6" customFormat="1" ht="12.75">
      <c r="E55" s="19"/>
    </row>
    <row r="56" spans="1:6" s="31" customFormat="1" ht="12.75">
      <c r="A56" s="47" t="s">
        <v>31</v>
      </c>
      <c r="B56" s="31" t="s">
        <v>32</v>
      </c>
      <c r="C56" s="31">
        <v>0</v>
      </c>
      <c r="D56" s="31">
        <v>0</v>
      </c>
      <c r="E56" s="32">
        <v>0</v>
      </c>
      <c r="F56" s="33">
        <v>0</v>
      </c>
    </row>
    <row r="57" spans="1:3" s="35" customFormat="1" ht="15.75" customHeight="1">
      <c r="A57" s="34" t="s">
        <v>33</v>
      </c>
      <c r="B57" s="35" t="s">
        <v>34</v>
      </c>
      <c r="C57" s="44" t="s">
        <v>77</v>
      </c>
    </row>
    <row r="58" s="6" customFormat="1" ht="18.75" customHeight="1">
      <c r="A58" s="12"/>
    </row>
    <row r="59" spans="3:6" ht="12.75">
      <c r="C59" s="18" t="s">
        <v>35</v>
      </c>
      <c r="D59" s="16"/>
      <c r="E59" s="36" t="s">
        <v>36</v>
      </c>
      <c r="F59" s="18"/>
    </row>
    <row r="60" spans="3:6" ht="12.75">
      <c r="C60" s="18" t="s">
        <v>37</v>
      </c>
      <c r="D60" s="16"/>
      <c r="E60" s="36" t="s">
        <v>38</v>
      </c>
      <c r="F60" s="18"/>
    </row>
    <row r="61" spans="3:6" ht="12.75">
      <c r="C61" s="37" t="s">
        <v>9</v>
      </c>
      <c r="D61" s="38"/>
      <c r="E61" s="37" t="s">
        <v>39</v>
      </c>
      <c r="F61" s="37"/>
    </row>
    <row r="62" spans="1:6" s="45" customFormat="1" ht="21.75" customHeight="1">
      <c r="A62" s="52">
        <v>5</v>
      </c>
      <c r="B62" s="45" t="s">
        <v>40</v>
      </c>
      <c r="C62" s="31">
        <v>2.46</v>
      </c>
      <c r="D62" s="46"/>
      <c r="E62" s="45">
        <v>2.42</v>
      </c>
      <c r="F62" s="31"/>
    </row>
    <row r="63" spans="3:5" ht="12.75">
      <c r="C63" s="6"/>
      <c r="D63" s="6"/>
      <c r="E63" s="6"/>
    </row>
    <row r="64" ht="12.75">
      <c r="A64" s="4" t="s">
        <v>78</v>
      </c>
    </row>
  </sheetData>
  <mergeCells count="2">
    <mergeCell ref="C6:D6"/>
    <mergeCell ref="E6:F6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3.7109375" style="53" customWidth="1"/>
    <col min="2" max="2" width="49.140625" style="53" customWidth="1"/>
    <col min="3" max="4" width="14.140625" style="39" customWidth="1"/>
    <col min="5" max="16384" width="9.140625" style="39" customWidth="1"/>
  </cols>
  <sheetData>
    <row r="1" ht="18.75">
      <c r="A1" s="1" t="str">
        <f>'[1]p&amp;l'!A1</f>
        <v>HABIB CORPORATION BERHAD (397979-A)</v>
      </c>
    </row>
    <row r="2" ht="15.75">
      <c r="A2" s="54" t="s">
        <v>1</v>
      </c>
    </row>
    <row r="3" ht="15.75">
      <c r="A3" s="54" t="s">
        <v>76</v>
      </c>
    </row>
    <row r="4" spans="1:2" ht="15.75">
      <c r="A4" s="78" t="s">
        <v>42</v>
      </c>
      <c r="B4" s="78"/>
    </row>
    <row r="5" spans="1:4" s="40" customFormat="1" ht="25.5" customHeight="1">
      <c r="A5" s="54"/>
      <c r="B5" s="54"/>
      <c r="C5" s="56" t="s">
        <v>43</v>
      </c>
      <c r="D5" s="56" t="s">
        <v>43</v>
      </c>
    </row>
    <row r="6" spans="1:4" s="40" customFormat="1" ht="15.75">
      <c r="A6" s="54"/>
      <c r="B6" s="54"/>
      <c r="C6" s="56" t="s">
        <v>44</v>
      </c>
      <c r="D6" s="56" t="s">
        <v>45</v>
      </c>
    </row>
    <row r="7" spans="1:4" s="40" customFormat="1" ht="15.75">
      <c r="A7" s="54"/>
      <c r="B7" s="54"/>
      <c r="C7" s="56" t="s">
        <v>46</v>
      </c>
      <c r="D7" s="56" t="s">
        <v>38</v>
      </c>
    </row>
    <row r="8" spans="1:4" s="40" customFormat="1" ht="15.75">
      <c r="A8" s="54"/>
      <c r="B8" s="54"/>
      <c r="C8" s="56" t="s">
        <v>9</v>
      </c>
      <c r="D8" s="56" t="s">
        <v>39</v>
      </c>
    </row>
    <row r="9" spans="1:4" s="40" customFormat="1" ht="15.75">
      <c r="A9" s="57"/>
      <c r="B9" s="54"/>
      <c r="C9" s="58" t="s">
        <v>74</v>
      </c>
      <c r="D9" s="56" t="s">
        <v>47</v>
      </c>
    </row>
    <row r="10" spans="1:4" s="41" customFormat="1" ht="20.25">
      <c r="A10" s="54" t="s">
        <v>48</v>
      </c>
      <c r="B10" s="59"/>
      <c r="C10" s="60" t="s">
        <v>13</v>
      </c>
      <c r="D10" s="60" t="s">
        <v>13</v>
      </c>
    </row>
    <row r="11" spans="1:4" ht="33.75" customHeight="1">
      <c r="A11" s="55" t="s">
        <v>49</v>
      </c>
      <c r="B11" s="55"/>
      <c r="C11" s="53">
        <v>31227</v>
      </c>
      <c r="D11" s="53">
        <v>33295</v>
      </c>
    </row>
    <row r="12" spans="1:4" ht="15.75">
      <c r="A12" s="55"/>
      <c r="B12" s="55"/>
      <c r="C12" s="53"/>
      <c r="D12" s="53"/>
    </row>
    <row r="13" spans="1:4" ht="15.75">
      <c r="A13" s="55" t="s">
        <v>50</v>
      </c>
      <c r="B13" s="55"/>
      <c r="C13" s="53"/>
      <c r="D13" s="53"/>
    </row>
    <row r="14" spans="1:4" ht="15.75">
      <c r="A14" s="55"/>
      <c r="B14" s="55" t="s">
        <v>51</v>
      </c>
      <c r="C14" s="61">
        <v>83550</v>
      </c>
      <c r="D14" s="61">
        <v>87987</v>
      </c>
    </row>
    <row r="15" spans="1:4" ht="15.75">
      <c r="A15" s="55"/>
      <c r="B15" s="55" t="s">
        <v>52</v>
      </c>
      <c r="C15" s="62">
        <v>6803</v>
      </c>
      <c r="D15" s="62">
        <v>5999</v>
      </c>
    </row>
    <row r="16" spans="1:4" ht="15.75">
      <c r="A16" s="55"/>
      <c r="B16" s="55" t="s">
        <v>53</v>
      </c>
      <c r="C16" s="62">
        <v>6450</v>
      </c>
      <c r="D16" s="62">
        <v>5256</v>
      </c>
    </row>
    <row r="17" spans="1:4" ht="15.75">
      <c r="A17" s="55"/>
      <c r="B17" s="55" t="s">
        <v>54</v>
      </c>
      <c r="C17" s="62">
        <v>0</v>
      </c>
      <c r="D17" s="62">
        <v>25</v>
      </c>
    </row>
    <row r="18" spans="1:4" ht="15.75">
      <c r="A18" s="55"/>
      <c r="B18" s="55" t="s">
        <v>55</v>
      </c>
      <c r="C18" s="63">
        <v>1311</v>
      </c>
      <c r="D18" s="63">
        <v>2979</v>
      </c>
    </row>
    <row r="19" spans="1:4" ht="15.75">
      <c r="A19" s="55"/>
      <c r="B19" s="55"/>
      <c r="C19" s="64">
        <f>SUM(C14:C18)</f>
        <v>98114</v>
      </c>
      <c r="D19" s="64">
        <f>SUM(D14:D18)</f>
        <v>102246</v>
      </c>
    </row>
    <row r="20" spans="1:4" ht="15.75">
      <c r="A20" s="55"/>
      <c r="B20" s="55"/>
      <c r="C20" s="64"/>
      <c r="D20" s="64"/>
    </row>
    <row r="21" spans="1:4" ht="15.75">
      <c r="A21" s="55" t="s">
        <v>56</v>
      </c>
      <c r="B21" s="55"/>
      <c r="C21" s="64"/>
      <c r="D21" s="64"/>
    </row>
    <row r="22" spans="1:4" ht="15.75">
      <c r="A22" s="55"/>
      <c r="B22" s="55" t="s">
        <v>57</v>
      </c>
      <c r="C22" s="61">
        <v>6785</v>
      </c>
      <c r="D22" s="61">
        <v>14385</v>
      </c>
    </row>
    <row r="23" spans="1:4" ht="15.75">
      <c r="A23" s="55"/>
      <c r="B23" s="55" t="s">
        <v>58</v>
      </c>
      <c r="C23" s="62">
        <v>2143</v>
      </c>
      <c r="D23" s="62">
        <v>1737</v>
      </c>
    </row>
    <row r="24" spans="1:4" ht="15.75">
      <c r="A24" s="55"/>
      <c r="B24" s="55" t="s">
        <v>59</v>
      </c>
      <c r="C24" s="62">
        <f>5866+8979+2511</f>
        <v>17356</v>
      </c>
      <c r="D24" s="62">
        <v>15560</v>
      </c>
    </row>
    <row r="25" spans="1:4" ht="15.75">
      <c r="A25" s="55"/>
      <c r="B25" s="55" t="s">
        <v>60</v>
      </c>
      <c r="C25" s="62">
        <v>836</v>
      </c>
      <c r="D25" s="62">
        <v>865</v>
      </c>
    </row>
    <row r="26" spans="1:4" ht="15.75">
      <c r="A26" s="55"/>
      <c r="B26" s="55" t="s">
        <v>61</v>
      </c>
      <c r="C26" s="63">
        <v>1850</v>
      </c>
      <c r="D26" s="63">
        <v>1850</v>
      </c>
    </row>
    <row r="27" spans="1:4" ht="15.75">
      <c r="A27" s="55"/>
      <c r="B27" s="55"/>
      <c r="C27" s="64">
        <f>SUM(C22:C26)</f>
        <v>28970</v>
      </c>
      <c r="D27" s="64">
        <f>SUM(D22:D26)</f>
        <v>34397</v>
      </c>
    </row>
    <row r="28" spans="1:4" ht="15.75">
      <c r="A28" s="55"/>
      <c r="B28" s="55"/>
      <c r="C28" s="64"/>
      <c r="D28" s="64"/>
    </row>
    <row r="29" spans="1:4" ht="15.75">
      <c r="A29" s="55"/>
      <c r="B29" s="55" t="s">
        <v>62</v>
      </c>
      <c r="C29" s="53">
        <f>+C19-C27</f>
        <v>69144</v>
      </c>
      <c r="D29" s="53">
        <f>+D19-D27</f>
        <v>67849</v>
      </c>
    </row>
    <row r="30" spans="1:4" ht="15.75">
      <c r="A30" s="55"/>
      <c r="B30" s="55"/>
      <c r="C30" s="53"/>
      <c r="D30" s="53"/>
    </row>
    <row r="31" spans="1:4" ht="16.5" thickBot="1">
      <c r="A31" s="55"/>
      <c r="B31" s="55"/>
      <c r="C31" s="65">
        <f>+C29+C11</f>
        <v>100371</v>
      </c>
      <c r="D31" s="65">
        <f>+D29+D11</f>
        <v>101144</v>
      </c>
    </row>
    <row r="32" spans="1:4" ht="16.5" thickTop="1">
      <c r="A32" s="55"/>
      <c r="B32" s="55"/>
      <c r="C32" s="53"/>
      <c r="D32" s="53"/>
    </row>
    <row r="33" spans="1:4" ht="15.75">
      <c r="A33" s="55" t="s">
        <v>63</v>
      </c>
      <c r="B33" s="55"/>
      <c r="C33" s="53"/>
      <c r="D33" s="53"/>
    </row>
    <row r="34" spans="1:4" ht="15.75">
      <c r="A34" s="55" t="s">
        <v>64</v>
      </c>
      <c r="B34" s="55"/>
      <c r="C34" s="53">
        <v>37000</v>
      </c>
      <c r="D34" s="53">
        <v>37000</v>
      </c>
    </row>
    <row r="35" spans="1:4" ht="15.75">
      <c r="A35" s="55"/>
      <c r="B35" s="55"/>
      <c r="C35" s="53"/>
      <c r="D35" s="53"/>
    </row>
    <row r="36" spans="1:4" ht="15.75">
      <c r="A36" s="55" t="s">
        <v>65</v>
      </c>
      <c r="B36" s="55"/>
      <c r="C36" s="53"/>
      <c r="D36" s="53"/>
    </row>
    <row r="37" spans="1:4" ht="15.75">
      <c r="A37" s="55"/>
      <c r="B37" s="55" t="s">
        <v>66</v>
      </c>
      <c r="C37" s="61">
        <v>8341</v>
      </c>
      <c r="D37" s="61">
        <v>8341</v>
      </c>
    </row>
    <row r="38" spans="1:4" ht="15.75">
      <c r="A38" s="55"/>
      <c r="B38" s="55" t="s">
        <v>67</v>
      </c>
      <c r="C38" s="63">
        <v>45626</v>
      </c>
      <c r="D38" s="63">
        <v>44227</v>
      </c>
    </row>
    <row r="39" spans="1:4" ht="15.75">
      <c r="A39" s="55"/>
      <c r="B39" s="55"/>
      <c r="C39" s="66">
        <f>SUM(C37:C38)</f>
        <v>53967</v>
      </c>
      <c r="D39" s="66">
        <f>SUM(D37:D38)</f>
        <v>52568</v>
      </c>
    </row>
    <row r="40" spans="1:4" ht="15.75">
      <c r="A40" s="55"/>
      <c r="B40" s="55"/>
      <c r="C40" s="67"/>
      <c r="D40" s="67"/>
    </row>
    <row r="41" spans="1:4" ht="15.75">
      <c r="A41" s="55"/>
      <c r="B41" s="55" t="s">
        <v>68</v>
      </c>
      <c r="C41" s="53">
        <f>C34+C39</f>
        <v>90967</v>
      </c>
      <c r="D41" s="53">
        <f>D34+D39</f>
        <v>89568</v>
      </c>
    </row>
    <row r="42" spans="1:4" ht="27.75" customHeight="1">
      <c r="A42" s="55" t="s">
        <v>69</v>
      </c>
      <c r="B42" s="55"/>
      <c r="C42" s="53">
        <v>9378</v>
      </c>
      <c r="D42" s="53">
        <v>11529</v>
      </c>
    </row>
    <row r="43" spans="1:4" ht="27.75" customHeight="1">
      <c r="A43" s="55" t="s">
        <v>70</v>
      </c>
      <c r="B43" s="55"/>
      <c r="C43" s="53">
        <v>26</v>
      </c>
      <c r="D43" s="53">
        <v>26</v>
      </c>
    </row>
    <row r="44" spans="1:4" ht="27.75" customHeight="1">
      <c r="A44" s="55" t="s">
        <v>71</v>
      </c>
      <c r="B44" s="55"/>
      <c r="C44" s="53">
        <v>0</v>
      </c>
      <c r="D44" s="53">
        <v>21</v>
      </c>
    </row>
    <row r="45" spans="1:4" ht="15.75">
      <c r="A45" s="55"/>
      <c r="B45" s="55"/>
      <c r="C45" s="53"/>
      <c r="D45" s="53"/>
    </row>
    <row r="46" spans="1:4" ht="16.5" thickBot="1">
      <c r="A46" s="55"/>
      <c r="B46" s="55"/>
      <c r="C46" s="65">
        <f>SUM(C41:C45)</f>
        <v>100371</v>
      </c>
      <c r="D46" s="65">
        <f>SUM(D41:D45)</f>
        <v>101144</v>
      </c>
    </row>
    <row r="47" spans="1:2" ht="16.5" thickTop="1">
      <c r="A47" s="55"/>
      <c r="B47" s="55"/>
    </row>
    <row r="48" spans="1:4" ht="15.75">
      <c r="A48" s="68" t="s">
        <v>72</v>
      </c>
      <c r="C48" s="69">
        <f>IF(C34&gt;0,C41/C34,0)</f>
        <v>2.4585675675675676</v>
      </c>
      <c r="D48" s="69">
        <f>IF(D34&gt;0,D41/D34,0)</f>
        <v>2.4207567567567567</v>
      </c>
    </row>
    <row r="50" spans="1:4" s="71" customFormat="1" ht="15.75">
      <c r="A50" s="70" t="s">
        <v>73</v>
      </c>
      <c r="B50" s="70"/>
      <c r="C50" s="70">
        <f>C31-C46</f>
        <v>0</v>
      </c>
      <c r="D50" s="70">
        <f>D31-D46</f>
        <v>0</v>
      </c>
    </row>
  </sheetData>
  <mergeCells count="1">
    <mergeCell ref="A4:B4"/>
  </mergeCells>
  <printOptions/>
  <pageMargins left="0.75" right="0.75" top="0.62" bottom="0.75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 &amp; C Services Sdn Bhd.</cp:lastModifiedBy>
  <cp:lastPrinted>2001-08-23T08:10:30Z</cp:lastPrinted>
  <dcterms:created xsi:type="dcterms:W3CDTF">2001-02-22T22:09:14Z</dcterms:created>
  <dcterms:modified xsi:type="dcterms:W3CDTF">2001-08-21T06:40:18Z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