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405" activeTab="1"/>
  </bookViews>
  <sheets>
    <sheet name="p&amp;l" sheetId="1" r:id="rId1"/>
    <sheet name="bs" sheetId="2" r:id="rId2"/>
    <sheet name="Sheet3" sheetId="3" r:id="rId3"/>
  </sheets>
  <externalReferences>
    <externalReference r:id="rId6"/>
  </externalReferences>
  <definedNames>
    <definedName name="_xlnm.Print_Area" localSheetId="1">'bs'!$A$1:$D$48</definedName>
  </definedNames>
  <calcPr fullCalcOnLoad="1"/>
</workbook>
</file>

<file path=xl/sharedStrings.xml><?xml version="1.0" encoding="utf-8"?>
<sst xmlns="http://schemas.openxmlformats.org/spreadsheetml/2006/main" count="137" uniqueCount="115">
  <si>
    <t>HABIB CORPORATION BERHAD (397979-A)</t>
  </si>
  <si>
    <t>QUARTERLY REPORT ON CONSOLIDATED RESULTS</t>
  </si>
  <si>
    <t>INDIVIDUAL PERIOD</t>
  </si>
  <si>
    <t>CUMULATIVE PERIOD</t>
  </si>
  <si>
    <t xml:space="preserve">CURRENT </t>
  </si>
  <si>
    <t>PRECEDING YEAR</t>
  </si>
  <si>
    <t>YEAR</t>
  </si>
  <si>
    <t>CORRESPONDING</t>
  </si>
  <si>
    <t>YEAR-</t>
  </si>
  <si>
    <t>QUARTER</t>
  </si>
  <si>
    <t>TO-DATE</t>
  </si>
  <si>
    <t>PERIOD</t>
  </si>
  <si>
    <t>CONSOLIDATED INCOME STATEMENT</t>
  </si>
  <si>
    <t>RM'000</t>
  </si>
  <si>
    <t>1 (a)</t>
  </si>
  <si>
    <t>Turnover</t>
  </si>
  <si>
    <t>(b)</t>
  </si>
  <si>
    <t>Investment income</t>
  </si>
  <si>
    <t>(c)</t>
  </si>
  <si>
    <t>Other income including interest income</t>
  </si>
  <si>
    <t>2 (a)</t>
  </si>
  <si>
    <t>Operating profit/(loss) before interest on</t>
  </si>
  <si>
    <t xml:space="preserve"> borrowings, depreciation and amortisation,</t>
  </si>
  <si>
    <t xml:space="preserve">exceptional items, income tax, minority </t>
  </si>
  <si>
    <t>interests and extraordinary items</t>
  </si>
  <si>
    <t xml:space="preserve">  (b)</t>
  </si>
  <si>
    <t>Less interest on borrowings</t>
  </si>
  <si>
    <t xml:space="preserve">  (c)</t>
  </si>
  <si>
    <t>Less depreciation and amortisation</t>
  </si>
  <si>
    <t xml:space="preserve"> (d)</t>
  </si>
  <si>
    <t>Exceptional items</t>
  </si>
  <si>
    <t xml:space="preserve"> (e)</t>
  </si>
  <si>
    <t xml:space="preserve">Operating profit/(loss) after interest </t>
  </si>
  <si>
    <t xml:space="preserve">on borrowings, depreciation and </t>
  </si>
  <si>
    <t>amortisation, and exceptional items but</t>
  </si>
  <si>
    <t xml:space="preserve"> before income tax,  minority interests and</t>
  </si>
  <si>
    <t xml:space="preserve"> extraordinary items</t>
  </si>
  <si>
    <t xml:space="preserve">  (f)</t>
  </si>
  <si>
    <t>Share in the results of associated companies</t>
  </si>
  <si>
    <t xml:space="preserve">  (g)</t>
  </si>
  <si>
    <t>Profit/(loss) before taxation, minority</t>
  </si>
  <si>
    <t xml:space="preserve"> interests and extraordinary items</t>
  </si>
  <si>
    <t xml:space="preserve">  (h)</t>
  </si>
  <si>
    <t>Taxation</t>
  </si>
  <si>
    <t xml:space="preserve">  (i)</t>
  </si>
  <si>
    <t>(i)  Profit/(loss) after taxation before</t>
  </si>
  <si>
    <t xml:space="preserve">      deducting minority interests</t>
  </si>
  <si>
    <t>(ii) Less minority interests</t>
  </si>
  <si>
    <t xml:space="preserve">  (j)</t>
  </si>
  <si>
    <t>Profit/(loss) after taxation attributable to</t>
  </si>
  <si>
    <t>members of the company</t>
  </si>
  <si>
    <t xml:space="preserve"> (k)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</si>
  <si>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</si>
  <si>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</si>
  <si>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</si>
  <si>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</si>
  <si>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 xml:space="preserve"> (l)</t>
  </si>
  <si>
    <t xml:space="preserve">Profit/(loss) after taxation and </t>
  </si>
  <si>
    <t xml:space="preserve">extraordinary items attributable to </t>
  </si>
  <si>
    <t xml:space="preserve"> members of the company</t>
  </si>
  <si>
    <t>3 (a)</t>
  </si>
  <si>
    <t xml:space="preserve">Earnings per share based on 2(j) above </t>
  </si>
  <si>
    <t>after deducting  any provision for  preference</t>
  </si>
  <si>
    <t xml:space="preserve"> dividends, if any:</t>
  </si>
  <si>
    <t>(i)  Basic,</t>
  </si>
  <si>
    <t xml:space="preserve">      (based on 37,000,000 ordinary shares-sen)</t>
  </si>
  <si>
    <t>(ii)  Fully diluted,</t>
  </si>
  <si>
    <t>4 (a)</t>
  </si>
  <si>
    <t>Dividend per share (sen)</t>
  </si>
  <si>
    <t xml:space="preserve">   (b)</t>
  </si>
  <si>
    <t>Dividend Description</t>
  </si>
  <si>
    <t>AS AT END</t>
  </si>
  <si>
    <t>AS AT PRECEDING</t>
  </si>
  <si>
    <t>OF CURRENT</t>
  </si>
  <si>
    <t>FINANCIAL</t>
  </si>
  <si>
    <t>YEAR END</t>
  </si>
  <si>
    <t>Net tangible assets per share (RM)</t>
  </si>
  <si>
    <t xml:space="preserve"> FOR THE FINANCIAL QUARTER ENDED 31 MARCH 2001</t>
  </si>
  <si>
    <t xml:space="preserve"> Quarterly report on consolidated results for the financial quarter ended 31 March 2001</t>
  </si>
  <si>
    <t>31/03/2001</t>
  </si>
  <si>
    <t>No dividend has been proposed for the financial quarter ended 31 March 2001</t>
  </si>
  <si>
    <t>.</t>
  </si>
  <si>
    <t>31/03/2000</t>
  </si>
  <si>
    <t>(The figures have not been audited)</t>
  </si>
  <si>
    <t>AS AT</t>
  </si>
  <si>
    <t>END OF</t>
  </si>
  <si>
    <t>PRECEDING</t>
  </si>
  <si>
    <t>CURRENT</t>
  </si>
  <si>
    <t>31/12/2000</t>
  </si>
  <si>
    <t>CONSOLIDATED BALANCE SHEET</t>
  </si>
  <si>
    <t>PROPERTY, PLANT &amp; EQUIPMENT</t>
  </si>
  <si>
    <t>CURRENT ASSETS</t>
  </si>
  <si>
    <t>Inventories</t>
  </si>
  <si>
    <t>Trade receivables</t>
  </si>
  <si>
    <t>Other receivables, deposits and prepayments</t>
  </si>
  <si>
    <t>Tax recoverable</t>
  </si>
  <si>
    <t>Cash and bank balances</t>
  </si>
  <si>
    <t>CURRENT LIABILITIES</t>
  </si>
  <si>
    <t>Trade payables</t>
  </si>
  <si>
    <t>Other payables and accrued liabilities</t>
  </si>
  <si>
    <t>Borrowings</t>
  </si>
  <si>
    <t>Provision for taxation</t>
  </si>
  <si>
    <t>Proposed dividend</t>
  </si>
  <si>
    <t>Net Current Assets</t>
  </si>
  <si>
    <t>Financed by:</t>
  </si>
  <si>
    <t>SHARE CAPITAL</t>
  </si>
  <si>
    <t>RESERVES</t>
  </si>
  <si>
    <t>Non-distributable share premium</t>
  </si>
  <si>
    <t>Distributable retained profit</t>
  </si>
  <si>
    <t>Shareholders' Funds</t>
  </si>
  <si>
    <t>BORROWINGS</t>
  </si>
  <si>
    <t>DEFERRED TAXATION</t>
  </si>
  <si>
    <t>FRANCHISE FEE</t>
  </si>
  <si>
    <t>NET TANGIBLE ASSETS PER SHARE (RM)</t>
  </si>
  <si>
    <t>cross check (do not print)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</si>
</sst>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Accounting"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Accounting"/>
      <sz val="12"/>
      <name val="Times New Roman"/>
      <family val="1"/>
    </font>
    <font>
      <i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1" fillId="0" borderId="0" xfId="15" applyNumberFormat="1" applyFont="1" applyAlignment="1">
      <alignment horizontal="left"/>
    </xf>
    <xf numFmtId="164" fontId="2" fillId="0" borderId="0" xfId="15" applyNumberFormat="1" applyFont="1" applyAlignment="1">
      <alignment/>
    </xf>
    <xf numFmtId="164" fontId="3" fillId="0" borderId="0" xfId="15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164" fontId="2" fillId="0" borderId="0" xfId="15" applyNumberFormat="1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 horizontal="center"/>
    </xf>
    <xf numFmtId="164" fontId="4" fillId="0" borderId="1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left"/>
    </xf>
    <xf numFmtId="164" fontId="6" fillId="0" borderId="0" xfId="15" applyNumberFormat="1" applyFont="1" applyBorder="1" applyAlignment="1">
      <alignment horizontal="center"/>
    </xf>
    <xf numFmtId="164" fontId="6" fillId="0" borderId="1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3" fillId="0" borderId="2" xfId="15" applyNumberFormat="1" applyFont="1" applyBorder="1" applyAlignment="1">
      <alignment horizontal="center"/>
    </xf>
    <xf numFmtId="164" fontId="2" fillId="0" borderId="5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center"/>
    </xf>
    <xf numFmtId="164" fontId="2" fillId="0" borderId="1" xfId="15" applyNumberFormat="1" applyFont="1" applyBorder="1" applyAlignment="1">
      <alignment/>
    </xf>
    <xf numFmtId="164" fontId="2" fillId="0" borderId="5" xfId="15" applyNumberFormat="1" applyFont="1" applyBorder="1" applyAlignment="1">
      <alignment horizontal="right"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 horizontal="right"/>
    </xf>
    <xf numFmtId="164" fontId="2" fillId="0" borderId="8" xfId="15" applyNumberFormat="1" applyFont="1" applyBorder="1" applyAlignment="1">
      <alignment/>
    </xf>
    <xf numFmtId="164" fontId="2" fillId="0" borderId="6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center"/>
    </xf>
    <xf numFmtId="164" fontId="3" fillId="0" borderId="5" xfId="15" applyNumberFormat="1" applyFont="1" applyBorder="1" applyAlignment="1">
      <alignment horizontal="center"/>
    </xf>
    <xf numFmtId="164" fontId="3" fillId="0" borderId="9" xfId="15" applyNumberFormat="1" applyFont="1" applyBorder="1" applyAlignment="1">
      <alignment/>
    </xf>
    <xf numFmtId="164" fontId="3" fillId="0" borderId="10" xfId="15" applyNumberFormat="1" applyFont="1" applyBorder="1" applyAlignment="1">
      <alignment horizontal="center"/>
    </xf>
    <xf numFmtId="164" fontId="3" fillId="0" borderId="11" xfId="15" applyNumberFormat="1" applyFont="1" applyBorder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12" xfId="15" applyNumberFormat="1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43" fontId="2" fillId="0" borderId="0" xfId="15" applyFont="1" applyBorder="1" applyAlignment="1">
      <alignment/>
    </xf>
    <xf numFmtId="43" fontId="2" fillId="0" borderId="1" xfId="15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164" fontId="2" fillId="0" borderId="0" xfId="15" applyNumberFormat="1" applyFont="1" applyBorder="1" applyAlignment="1">
      <alignment horizontal="right" vertical="center"/>
    </xf>
    <xf numFmtId="164" fontId="2" fillId="0" borderId="0" xfId="15" applyNumberFormat="1" applyFont="1" applyBorder="1" applyAlignment="1">
      <alignment vertical="center"/>
    </xf>
    <xf numFmtId="164" fontId="2" fillId="0" borderId="0" xfId="15" applyNumberFormat="1" applyFont="1" applyAlignment="1">
      <alignment horizontal="center"/>
    </xf>
    <xf numFmtId="164" fontId="2" fillId="0" borderId="6" xfId="15" applyNumberFormat="1" applyFont="1" applyBorder="1" applyAlignment="1">
      <alignment horizontal="center"/>
    </xf>
    <xf numFmtId="164" fontId="2" fillId="0" borderId="7" xfId="1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5" fillId="0" borderId="0" xfId="15" applyNumberFormat="1" applyFont="1" applyBorder="1" applyAlignment="1" quotePrefix="1">
      <alignment horizontal="center"/>
    </xf>
    <xf numFmtId="164" fontId="5" fillId="0" borderId="1" xfId="15" applyNumberFormat="1" applyFont="1" applyBorder="1" applyAlignment="1" quotePrefix="1">
      <alignment horizontal="center"/>
    </xf>
    <xf numFmtId="164" fontId="4" fillId="0" borderId="0" xfId="15" applyNumberFormat="1" applyFont="1" applyBorder="1" applyAlignment="1">
      <alignment horizontal="left" vertical="center"/>
    </xf>
    <xf numFmtId="43" fontId="2" fillId="0" borderId="0" xfId="15" applyFont="1" applyAlignment="1">
      <alignment/>
    </xf>
    <xf numFmtId="43" fontId="2" fillId="0" borderId="5" xfId="15" applyFont="1" applyBorder="1" applyAlignment="1">
      <alignment horizontal="right"/>
    </xf>
    <xf numFmtId="43" fontId="2" fillId="0" borderId="5" xfId="15" applyFont="1" applyBorder="1" applyAlignment="1">
      <alignment/>
    </xf>
    <xf numFmtId="43" fontId="2" fillId="0" borderId="0" xfId="15" applyFont="1" applyBorder="1" applyAlignment="1">
      <alignment horizontal="right"/>
    </xf>
    <xf numFmtId="164" fontId="2" fillId="0" borderId="5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43" fontId="7" fillId="0" borderId="0" xfId="15" applyFont="1" applyBorder="1" applyAlignment="1">
      <alignment horizontal="right"/>
    </xf>
    <xf numFmtId="164" fontId="2" fillId="0" borderId="14" xfId="15" applyNumberFormat="1" applyFont="1" applyBorder="1" applyAlignment="1">
      <alignment/>
    </xf>
    <xf numFmtId="164" fontId="3" fillId="0" borderId="9" xfId="15" applyNumberFormat="1" applyFont="1" applyBorder="1" applyAlignment="1">
      <alignment horizontal="center"/>
    </xf>
    <xf numFmtId="37" fontId="2" fillId="0" borderId="0" xfId="15" applyNumberFormat="1" applyFont="1" applyAlignment="1">
      <alignment horizontal="center"/>
    </xf>
    <xf numFmtId="164" fontId="8" fillId="0" borderId="0" xfId="15" applyNumberFormat="1" applyFont="1" applyAlignment="1">
      <alignment/>
    </xf>
    <xf numFmtId="164" fontId="9" fillId="0" borderId="0" xfId="15" applyNumberFormat="1" applyFont="1" applyAlignment="1">
      <alignment horizontal="left"/>
    </xf>
    <xf numFmtId="164" fontId="8" fillId="0" borderId="0" xfId="15" applyNumberFormat="1" applyFont="1" applyAlignment="1">
      <alignment horizontal="left"/>
    </xf>
    <xf numFmtId="164" fontId="9" fillId="0" borderId="0" xfId="15" applyNumberFormat="1" applyFont="1" applyAlignment="1">
      <alignment horizontal="center"/>
    </xf>
    <xf numFmtId="164" fontId="9" fillId="0" borderId="0" xfId="15" applyNumberFormat="1" applyFont="1" applyAlignment="1">
      <alignment/>
    </xf>
    <xf numFmtId="164" fontId="9" fillId="0" borderId="0" xfId="15" applyNumberFormat="1" applyFont="1" applyAlignment="1" quotePrefix="1">
      <alignment horizontal="center"/>
    </xf>
    <xf numFmtId="164" fontId="10" fillId="0" borderId="0" xfId="15" applyNumberFormat="1" applyFont="1" applyAlignment="1">
      <alignment horizontal="left"/>
    </xf>
    <xf numFmtId="164" fontId="10" fillId="0" borderId="0" xfId="15" applyNumberFormat="1" applyFont="1" applyAlignment="1">
      <alignment horizontal="center"/>
    </xf>
    <xf numFmtId="164" fontId="8" fillId="0" borderId="15" xfId="15" applyNumberFormat="1" applyFont="1" applyBorder="1" applyAlignment="1">
      <alignment/>
    </xf>
    <xf numFmtId="164" fontId="8" fillId="0" borderId="16" xfId="15" applyNumberFormat="1" applyFont="1" applyBorder="1" applyAlignment="1">
      <alignment/>
    </xf>
    <xf numFmtId="164" fontId="8" fillId="0" borderId="17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9" fillId="0" borderId="9" xfId="15" applyNumberFormat="1" applyFont="1" applyBorder="1" applyAlignment="1">
      <alignment/>
    </xf>
    <xf numFmtId="164" fontId="8" fillId="0" borderId="14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0" xfId="15" applyNumberFormat="1" applyFont="1" applyBorder="1" applyAlignment="1">
      <alignment horizontal="left"/>
    </xf>
    <xf numFmtId="43" fontId="8" fillId="0" borderId="0" xfId="15" applyNumberFormat="1" applyFont="1" applyAlignment="1">
      <alignment horizontal="center"/>
    </xf>
    <xf numFmtId="164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164" fontId="3" fillId="0" borderId="6" xfId="15" applyNumberFormat="1" applyFont="1" applyBorder="1" applyAlignment="1">
      <alignment horizontal="center"/>
    </xf>
    <xf numFmtId="164" fontId="3" fillId="0" borderId="7" xfId="15" applyNumberFormat="1" applyFont="1" applyBorder="1" applyAlignment="1">
      <alignment horizontal="center"/>
    </xf>
    <xf numFmtId="164" fontId="3" fillId="0" borderId="8" xfId="15" applyNumberFormat="1" applyFont="1" applyBorder="1" applyAlignment="1">
      <alignment horizontal="center"/>
    </xf>
    <xf numFmtId="164" fontId="8" fillId="0" borderId="0" xfId="15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FY2000%20December\board%20dec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s"/>
      <sheetName val="p&amp;l"/>
    </sheetNames>
    <sheetDataSet>
      <sheetData sheetId="2">
        <row r="1">
          <cell r="A1" t="str">
            <v>HABIB CORPORATION BERHAD (397979-A)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workbookViewId="0" topLeftCell="A46">
      <selection activeCell="C55" sqref="C55"/>
    </sheetView>
  </sheetViews>
  <sheetFormatPr defaultColWidth="9.140625" defaultRowHeight="12.75"/>
  <cols>
    <col min="1" max="1" width="4.7109375" style="33" customWidth="1"/>
    <col min="2" max="2" width="37.28125" style="2" customWidth="1"/>
    <col min="3" max="3" width="12.7109375" style="2" customWidth="1"/>
    <col min="4" max="4" width="14.7109375" style="2" customWidth="1"/>
    <col min="5" max="5" width="12.7109375" style="2" customWidth="1"/>
    <col min="6" max="6" width="14.7109375" style="6" customWidth="1"/>
    <col min="7" max="7" width="3.421875" style="2" customWidth="1"/>
    <col min="8" max="16384" width="9.140625" style="2" customWidth="1"/>
  </cols>
  <sheetData>
    <row r="1" ht="18.75">
      <c r="A1" s="1" t="s">
        <v>0</v>
      </c>
    </row>
    <row r="2" ht="12.75">
      <c r="A2" s="3" t="s">
        <v>1</v>
      </c>
    </row>
    <row r="3" ht="12.75">
      <c r="A3" s="3" t="s">
        <v>77</v>
      </c>
    </row>
    <row r="4" ht="12.75">
      <c r="A4" s="4" t="s">
        <v>83</v>
      </c>
    </row>
    <row r="5" ht="9.75" customHeight="1">
      <c r="A5" s="4"/>
    </row>
    <row r="6" spans="1:6" s="6" customFormat="1" ht="12.75">
      <c r="A6" s="5"/>
      <c r="C6" s="79" t="s">
        <v>2</v>
      </c>
      <c r="D6" s="80"/>
      <c r="E6" s="81" t="s">
        <v>3</v>
      </c>
      <c r="F6" s="79"/>
    </row>
    <row r="7" spans="1:6" s="6" customFormat="1" ht="12.75">
      <c r="A7" s="5"/>
      <c r="C7" s="7" t="s">
        <v>4</v>
      </c>
      <c r="D7" s="7" t="s">
        <v>5</v>
      </c>
      <c r="E7" s="8" t="s">
        <v>4</v>
      </c>
      <c r="F7" s="7" t="s">
        <v>5</v>
      </c>
    </row>
    <row r="8" spans="1:6" s="6" customFormat="1" ht="12.75">
      <c r="A8" s="5"/>
      <c r="C8" s="7" t="s">
        <v>6</v>
      </c>
      <c r="D8" s="7" t="s">
        <v>7</v>
      </c>
      <c r="E8" s="8" t="s">
        <v>8</v>
      </c>
      <c r="F8" s="7" t="s">
        <v>7</v>
      </c>
    </row>
    <row r="9" spans="1:6" s="6" customFormat="1" ht="12.75">
      <c r="A9" s="5"/>
      <c r="C9" s="7" t="s">
        <v>9</v>
      </c>
      <c r="D9" s="7" t="s">
        <v>9</v>
      </c>
      <c r="E9" s="8" t="s">
        <v>10</v>
      </c>
      <c r="F9" s="7" t="s">
        <v>11</v>
      </c>
    </row>
    <row r="10" spans="1:6" s="6" customFormat="1" ht="12.75">
      <c r="A10" s="5"/>
      <c r="C10" s="47" t="s">
        <v>79</v>
      </c>
      <c r="D10" s="47" t="s">
        <v>82</v>
      </c>
      <c r="E10" s="48" t="s">
        <v>79</v>
      </c>
      <c r="F10" s="47" t="s">
        <v>82</v>
      </c>
    </row>
    <row r="11" spans="1:6" s="6" customFormat="1" ht="15">
      <c r="A11" s="9" t="s">
        <v>12</v>
      </c>
      <c r="C11" s="10" t="s">
        <v>13</v>
      </c>
      <c r="D11" s="10" t="s">
        <v>13</v>
      </c>
      <c r="E11" s="11" t="s">
        <v>13</v>
      </c>
      <c r="F11" s="10" t="s">
        <v>13</v>
      </c>
    </row>
    <row r="12" spans="1:6" s="6" customFormat="1" ht="21" customHeight="1" thickBot="1">
      <c r="A12" s="12" t="s">
        <v>14</v>
      </c>
      <c r="B12" s="6" t="s">
        <v>15</v>
      </c>
      <c r="C12" s="13">
        <v>18450</v>
      </c>
      <c r="D12" s="14">
        <v>25165</v>
      </c>
      <c r="E12" s="15">
        <v>18450</v>
      </c>
      <c r="F12" s="16">
        <v>25165</v>
      </c>
    </row>
    <row r="13" spans="1:6" s="6" customFormat="1" ht="12.75" customHeight="1" thickTop="1">
      <c r="A13" s="12" t="s">
        <v>16</v>
      </c>
      <c r="B13" s="6" t="s">
        <v>17</v>
      </c>
      <c r="C13" s="12"/>
      <c r="D13" s="17" t="s">
        <v>81</v>
      </c>
      <c r="E13" s="18"/>
      <c r="F13" s="19" t="s">
        <v>81</v>
      </c>
    </row>
    <row r="14" spans="1:6" s="6" customFormat="1" ht="12.75" customHeight="1">
      <c r="A14" s="12" t="s">
        <v>18</v>
      </c>
      <c r="B14" s="6" t="s">
        <v>19</v>
      </c>
      <c r="C14" s="6">
        <f>260+9.5</f>
        <v>269.5</v>
      </c>
      <c r="D14" s="19">
        <v>126</v>
      </c>
      <c r="E14" s="20">
        <v>270</v>
      </c>
      <c r="F14" s="19">
        <v>126</v>
      </c>
    </row>
    <row r="15" spans="1:5" s="6" customFormat="1" ht="21" customHeight="1">
      <c r="A15" s="12" t="s">
        <v>20</v>
      </c>
      <c r="B15" s="6" t="s">
        <v>21</v>
      </c>
      <c r="E15" s="20"/>
    </row>
    <row r="16" spans="1:6" s="6" customFormat="1" ht="12.75">
      <c r="A16" s="12"/>
      <c r="B16" s="6" t="s">
        <v>22</v>
      </c>
      <c r="D16" s="21"/>
      <c r="E16" s="20"/>
      <c r="F16" s="12"/>
    </row>
    <row r="17" spans="1:6" s="6" customFormat="1" ht="12.75">
      <c r="A17" s="12"/>
      <c r="B17" s="6" t="s">
        <v>23</v>
      </c>
      <c r="D17" s="21"/>
      <c r="E17" s="20"/>
      <c r="F17" s="12"/>
    </row>
    <row r="18" spans="1:6" s="6" customFormat="1" ht="12.75">
      <c r="A18" s="12"/>
      <c r="B18" s="6" t="s">
        <v>24</v>
      </c>
      <c r="C18" s="6">
        <f>+C19+C20+C21+C23</f>
        <v>1112</v>
      </c>
      <c r="D18" s="6">
        <v>873</v>
      </c>
      <c r="E18" s="20">
        <v>1112</v>
      </c>
      <c r="F18" s="6">
        <v>873</v>
      </c>
    </row>
    <row r="19" spans="1:6" s="6" customFormat="1" ht="14.25" customHeight="1">
      <c r="A19" s="12" t="s">
        <v>25</v>
      </c>
      <c r="B19" s="6" t="s">
        <v>26</v>
      </c>
      <c r="C19" s="6">
        <v>326</v>
      </c>
      <c r="D19" s="17">
        <v>243</v>
      </c>
      <c r="E19" s="20">
        <v>326</v>
      </c>
      <c r="F19" s="19">
        <v>243</v>
      </c>
    </row>
    <row r="20" spans="1:6" s="6" customFormat="1" ht="12.75" customHeight="1">
      <c r="A20" s="12" t="s">
        <v>27</v>
      </c>
      <c r="B20" s="6" t="s">
        <v>28</v>
      </c>
      <c r="C20" s="6">
        <v>268</v>
      </c>
      <c r="D20" s="17">
        <v>222</v>
      </c>
      <c r="E20" s="20">
        <v>268</v>
      </c>
      <c r="F20" s="19">
        <v>222</v>
      </c>
    </row>
    <row r="21" spans="1:6" s="6" customFormat="1" ht="12.75" customHeight="1">
      <c r="A21" s="12" t="s">
        <v>29</v>
      </c>
      <c r="B21" s="6" t="s">
        <v>30</v>
      </c>
      <c r="C21" s="12">
        <v>0</v>
      </c>
      <c r="D21" s="17">
        <v>0</v>
      </c>
      <c r="E21" s="18">
        <v>0</v>
      </c>
      <c r="F21" s="19">
        <v>0</v>
      </c>
    </row>
    <row r="22" spans="1:6" s="6" customFormat="1" ht="9" customHeight="1">
      <c r="A22" s="12"/>
      <c r="C22" s="22"/>
      <c r="D22" s="23"/>
      <c r="E22" s="24"/>
      <c r="F22" s="25"/>
    </row>
    <row r="23" spans="1:6" s="6" customFormat="1" ht="12.75">
      <c r="A23" s="12" t="s">
        <v>31</v>
      </c>
      <c r="B23" s="6" t="s">
        <v>32</v>
      </c>
      <c r="C23" s="6">
        <v>518</v>
      </c>
      <c r="D23" s="17">
        <v>408</v>
      </c>
      <c r="E23" s="20">
        <v>518</v>
      </c>
      <c r="F23" s="19">
        <v>408</v>
      </c>
    </row>
    <row r="24" spans="1:6" s="6" customFormat="1" ht="12.75">
      <c r="A24" s="12"/>
      <c r="B24" s="6" t="s">
        <v>33</v>
      </c>
      <c r="D24" s="17"/>
      <c r="E24" s="20"/>
      <c r="F24" s="19"/>
    </row>
    <row r="25" spans="1:6" s="6" customFormat="1" ht="12.75">
      <c r="A25" s="12"/>
      <c r="B25" s="6" t="s">
        <v>34</v>
      </c>
      <c r="D25" s="17"/>
      <c r="E25" s="20"/>
      <c r="F25" s="19"/>
    </row>
    <row r="26" spans="1:6" s="6" customFormat="1" ht="12.75">
      <c r="A26" s="12"/>
      <c r="B26" s="6" t="s">
        <v>35</v>
      </c>
      <c r="D26" s="21"/>
      <c r="E26" s="20"/>
      <c r="F26" s="12"/>
    </row>
    <row r="27" spans="1:6" s="6" customFormat="1" ht="12.75">
      <c r="A27" s="12"/>
      <c r="B27" s="6" t="s">
        <v>36</v>
      </c>
      <c r="D27" s="21"/>
      <c r="E27" s="20"/>
      <c r="F27" s="12"/>
    </row>
    <row r="28" spans="1:6" s="6" customFormat="1" ht="15" customHeight="1">
      <c r="A28" s="12" t="s">
        <v>37</v>
      </c>
      <c r="B28" s="6" t="s">
        <v>38</v>
      </c>
      <c r="C28" s="12">
        <v>0</v>
      </c>
      <c r="D28" s="17">
        <v>0</v>
      </c>
      <c r="E28" s="18">
        <v>0</v>
      </c>
      <c r="F28" s="19">
        <v>0</v>
      </c>
    </row>
    <row r="29" spans="1:6" s="6" customFormat="1" ht="9" customHeight="1">
      <c r="A29" s="12"/>
      <c r="C29" s="22"/>
      <c r="D29" s="23"/>
      <c r="E29" s="24"/>
      <c r="F29" s="25"/>
    </row>
    <row r="30" spans="1:4" s="6" customFormat="1" ht="12.75">
      <c r="A30" s="12" t="s">
        <v>39</v>
      </c>
      <c r="B30" s="6" t="s">
        <v>40</v>
      </c>
      <c r="D30" s="54"/>
    </row>
    <row r="31" spans="1:6" s="6" customFormat="1" ht="12.75">
      <c r="A31" s="12"/>
      <c r="B31" s="6" t="s">
        <v>41</v>
      </c>
      <c r="C31" s="26">
        <f>+C23+C28</f>
        <v>518</v>
      </c>
      <c r="D31" s="26">
        <f>+D23+D28</f>
        <v>408</v>
      </c>
      <c r="E31" s="27">
        <f>+E23+E28</f>
        <v>518</v>
      </c>
      <c r="F31" s="26">
        <f>+F23+F28</f>
        <v>408</v>
      </c>
    </row>
    <row r="32" spans="1:6" s="6" customFormat="1" ht="20.25" customHeight="1">
      <c r="A32" s="12" t="s">
        <v>42</v>
      </c>
      <c r="B32" s="6" t="s">
        <v>43</v>
      </c>
      <c r="C32" s="12">
        <v>175</v>
      </c>
      <c r="D32" s="17">
        <v>105</v>
      </c>
      <c r="E32" s="18">
        <v>175</v>
      </c>
      <c r="F32" s="19">
        <v>105</v>
      </c>
    </row>
    <row r="33" spans="1:6" s="6" customFormat="1" ht="9" customHeight="1">
      <c r="A33" s="12"/>
      <c r="C33" s="22"/>
      <c r="D33" s="23"/>
      <c r="E33" s="24"/>
      <c r="F33" s="25"/>
    </row>
    <row r="34" spans="1:5" s="6" customFormat="1" ht="12.75">
      <c r="A34" s="12" t="s">
        <v>44</v>
      </c>
      <c r="B34" s="6" t="s">
        <v>45</v>
      </c>
      <c r="C34" s="57"/>
      <c r="E34" s="55"/>
    </row>
    <row r="35" spans="1:6" s="6" customFormat="1" ht="12.75">
      <c r="A35" s="12"/>
      <c r="B35" s="6" t="s">
        <v>46</v>
      </c>
      <c r="C35" s="26">
        <f>+C31-C32</f>
        <v>343</v>
      </c>
      <c r="D35" s="29">
        <f>+D31-D32</f>
        <v>303</v>
      </c>
      <c r="E35" s="27">
        <f>+E31-E32</f>
        <v>343</v>
      </c>
      <c r="F35" s="28">
        <f>+F31-F32</f>
        <v>303</v>
      </c>
    </row>
    <row r="36" spans="1:6" s="6" customFormat="1" ht="12.75" customHeight="1">
      <c r="A36" s="12"/>
      <c r="B36" s="6" t="s">
        <v>47</v>
      </c>
      <c r="C36" s="12">
        <v>0</v>
      </c>
      <c r="D36" s="17">
        <v>0</v>
      </c>
      <c r="E36" s="18">
        <v>0</v>
      </c>
      <c r="F36" s="19">
        <v>0</v>
      </c>
    </row>
    <row r="37" spans="1:6" s="6" customFormat="1" ht="9" customHeight="1">
      <c r="A37" s="12"/>
      <c r="C37" s="22"/>
      <c r="D37" s="23"/>
      <c r="E37" s="24"/>
      <c r="F37" s="25"/>
    </row>
    <row r="38" spans="1:5" s="6" customFormat="1" ht="12.75">
      <c r="A38" s="12" t="s">
        <v>48</v>
      </c>
      <c r="B38" s="6" t="s">
        <v>49</v>
      </c>
      <c r="C38" s="57"/>
      <c r="E38" s="55"/>
    </row>
    <row r="39" spans="1:6" s="6" customFormat="1" ht="12.75">
      <c r="A39" s="12"/>
      <c r="B39" s="6" t="s">
        <v>50</v>
      </c>
      <c r="C39" s="6">
        <f>C35+C36</f>
        <v>343</v>
      </c>
      <c r="D39" s="17">
        <f>+D35+D36</f>
        <v>303</v>
      </c>
      <c r="E39" s="20">
        <f>E35+E36</f>
        <v>343</v>
      </c>
      <c r="F39" s="19">
        <f>+F35+F36</f>
        <v>303</v>
      </c>
    </row>
    <row r="40" spans="1:6" s="6" customFormat="1" ht="9" customHeight="1">
      <c r="A40" s="12"/>
      <c r="D40" s="21"/>
      <c r="E40" s="20"/>
      <c r="F40" s="12"/>
    </row>
    <row r="41" spans="1:6" s="6" customFormat="1" ht="12.75">
      <c r="A41" s="12" t="s">
        <v>51</v>
      </c>
      <c r="B41" s="6" t="s">
        <v>52</v>
      </c>
      <c r="C41" s="12">
        <v>0</v>
      </c>
      <c r="D41" s="17">
        <v>0</v>
      </c>
      <c r="E41" s="18">
        <v>0</v>
      </c>
      <c r="F41" s="19">
        <v>0</v>
      </c>
    </row>
    <row r="42" spans="1:6" s="6" customFormat="1" ht="12" customHeight="1">
      <c r="A42" s="12"/>
      <c r="B42" s="6" t="s">
        <v>53</v>
      </c>
      <c r="C42" s="12">
        <v>0</v>
      </c>
      <c r="D42" s="17">
        <v>0</v>
      </c>
      <c r="E42" s="18">
        <v>0</v>
      </c>
      <c r="F42" s="19">
        <v>0</v>
      </c>
    </row>
    <row r="43" spans="1:6" s="6" customFormat="1" ht="12" customHeight="1">
      <c r="A43" s="12"/>
      <c r="B43" s="6" t="s">
        <v>54</v>
      </c>
      <c r="C43" s="12">
        <f>C41+C42</f>
        <v>0</v>
      </c>
      <c r="D43" s="17">
        <v>0</v>
      </c>
      <c r="E43" s="18">
        <f>E41+E42</f>
        <v>0</v>
      </c>
      <c r="F43" s="19">
        <v>0</v>
      </c>
    </row>
    <row r="44" spans="1:6" s="6" customFormat="1" ht="12.75" customHeight="1">
      <c r="A44" s="12"/>
      <c r="B44" s="6" t="s">
        <v>55</v>
      </c>
      <c r="D44" s="21"/>
      <c r="E44" s="20"/>
      <c r="F44" s="12"/>
    </row>
    <row r="45" spans="1:6" s="6" customFormat="1" ht="12.75" customHeight="1">
      <c r="A45" s="12"/>
      <c r="D45" s="21"/>
      <c r="E45" s="20"/>
      <c r="F45" s="12"/>
    </row>
    <row r="46" spans="1:6" s="6" customFormat="1" ht="12.75">
      <c r="A46" s="12" t="s">
        <v>56</v>
      </c>
      <c r="B46" s="6" t="s">
        <v>57</v>
      </c>
      <c r="D46" s="21"/>
      <c r="E46" s="20"/>
      <c r="F46" s="12"/>
    </row>
    <row r="47" spans="1:6" s="6" customFormat="1" ht="12.75">
      <c r="A47" s="12"/>
      <c r="B47" s="6" t="s">
        <v>58</v>
      </c>
      <c r="D47" s="21"/>
      <c r="E47" s="20"/>
      <c r="F47" s="12"/>
    </row>
    <row r="48" spans="1:6" s="6" customFormat="1" ht="14.25" customHeight="1" thickBot="1">
      <c r="A48" s="12"/>
      <c r="B48" s="6" t="s">
        <v>59</v>
      </c>
      <c r="C48" s="30">
        <f>C39+C43</f>
        <v>343</v>
      </c>
      <c r="D48" s="31">
        <f>+D39</f>
        <v>303</v>
      </c>
      <c r="E48" s="32">
        <f>E39+E43</f>
        <v>343</v>
      </c>
      <c r="F48" s="58">
        <f>+F39</f>
        <v>303</v>
      </c>
    </row>
    <row r="49" ht="13.5" thickTop="1">
      <c r="E49" s="34"/>
    </row>
    <row r="50" spans="1:5" s="6" customFormat="1" ht="12.75">
      <c r="A50" s="12" t="s">
        <v>60</v>
      </c>
      <c r="B50" s="6" t="s">
        <v>61</v>
      </c>
      <c r="D50" s="54"/>
      <c r="E50" s="20"/>
    </row>
    <row r="51" spans="1:5" s="6" customFormat="1" ht="12.75">
      <c r="A51" s="12"/>
      <c r="B51" s="6" t="s">
        <v>62</v>
      </c>
      <c r="D51" s="54"/>
      <c r="E51" s="20"/>
    </row>
    <row r="52" spans="1:5" s="6" customFormat="1" ht="12.75">
      <c r="A52" s="35"/>
      <c r="B52" s="6" t="s">
        <v>63</v>
      </c>
      <c r="E52" s="20"/>
    </row>
    <row r="53" spans="1:4" s="6" customFormat="1" ht="12" customHeight="1">
      <c r="A53" s="35"/>
      <c r="B53" s="6" t="s">
        <v>64</v>
      </c>
      <c r="D53" s="54"/>
    </row>
    <row r="54" spans="1:6" s="36" customFormat="1" ht="12" customHeight="1">
      <c r="A54" s="56"/>
      <c r="B54" s="36" t="s">
        <v>65</v>
      </c>
      <c r="C54" s="53">
        <f>+C48/370</f>
        <v>0.927027027027027</v>
      </c>
      <c r="D54" s="51">
        <v>0.82</v>
      </c>
      <c r="E54" s="53">
        <f>+E48/370</f>
        <v>0.927027027027027</v>
      </c>
      <c r="F54" s="53">
        <v>0.82</v>
      </c>
    </row>
    <row r="55" spans="1:6" s="6" customFormat="1" ht="12" customHeight="1">
      <c r="A55" s="35"/>
      <c r="B55" s="6" t="s">
        <v>66</v>
      </c>
      <c r="C55" s="12"/>
      <c r="D55" s="21"/>
      <c r="E55" s="12"/>
      <c r="F55" s="12"/>
    </row>
    <row r="56" spans="1:6" s="36" customFormat="1" ht="12" customHeight="1">
      <c r="A56" s="56"/>
      <c r="B56" s="36" t="s">
        <v>65</v>
      </c>
      <c r="C56" s="53">
        <f>+C54</f>
        <v>0.927027027027027</v>
      </c>
      <c r="D56" s="53">
        <f>+D54</f>
        <v>0.82</v>
      </c>
      <c r="E56" s="37">
        <f>+E54</f>
        <v>0.927027027027027</v>
      </c>
      <c r="F56" s="53">
        <f>+F54</f>
        <v>0.82</v>
      </c>
    </row>
    <row r="57" s="6" customFormat="1" ht="12.75">
      <c r="D57" s="54"/>
    </row>
    <row r="58" spans="1:6" s="36" customFormat="1" ht="12.75">
      <c r="A58" s="53" t="s">
        <v>67</v>
      </c>
      <c r="B58" s="36" t="s">
        <v>68</v>
      </c>
      <c r="C58" s="36">
        <v>0</v>
      </c>
      <c r="D58" s="36">
        <v>0</v>
      </c>
      <c r="E58" s="37">
        <v>0</v>
      </c>
      <c r="F58" s="38">
        <v>0</v>
      </c>
    </row>
    <row r="59" spans="1:3" s="40" customFormat="1" ht="15.75" customHeight="1">
      <c r="A59" s="39" t="s">
        <v>69</v>
      </c>
      <c r="B59" s="40" t="s">
        <v>70</v>
      </c>
      <c r="C59" s="49" t="s">
        <v>80</v>
      </c>
    </row>
    <row r="60" s="6" customFormat="1" ht="18.75" customHeight="1">
      <c r="A60" s="12"/>
    </row>
    <row r="61" spans="3:6" ht="12.75">
      <c r="C61" s="19" t="s">
        <v>71</v>
      </c>
      <c r="D61" s="17"/>
      <c r="E61" s="41" t="s">
        <v>72</v>
      </c>
      <c r="F61" s="19"/>
    </row>
    <row r="62" spans="3:6" ht="12.75">
      <c r="C62" s="19" t="s">
        <v>73</v>
      </c>
      <c r="D62" s="17"/>
      <c r="E62" s="41" t="s">
        <v>74</v>
      </c>
      <c r="F62" s="19"/>
    </row>
    <row r="63" spans="3:6" ht="12.75">
      <c r="C63" s="42" t="s">
        <v>9</v>
      </c>
      <c r="D63" s="43"/>
      <c r="E63" s="42" t="s">
        <v>75</v>
      </c>
      <c r="F63" s="42"/>
    </row>
    <row r="64" spans="1:6" s="50" customFormat="1" ht="21.75" customHeight="1">
      <c r="A64" s="59">
        <v>5</v>
      </c>
      <c r="B64" s="50" t="s">
        <v>76</v>
      </c>
      <c r="C64" s="36">
        <v>2.43</v>
      </c>
      <c r="D64" s="52"/>
      <c r="E64" s="50">
        <v>2.42</v>
      </c>
      <c r="F64" s="36"/>
    </row>
    <row r="65" spans="3:5" ht="12.75">
      <c r="C65" s="6"/>
      <c r="D65" s="6"/>
      <c r="E65" s="6"/>
    </row>
    <row r="66" ht="12.75">
      <c r="A66" s="4" t="s">
        <v>78</v>
      </c>
    </row>
  </sheetData>
  <mergeCells count="2">
    <mergeCell ref="C6:D6"/>
    <mergeCell ref="E6:F6"/>
  </mergeCells>
  <printOptions/>
  <pageMargins left="0.75" right="0.75" top="0.75" bottom="0.75" header="0.5" footer="0.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4">
      <selection activeCell="B6" sqref="B6"/>
    </sheetView>
  </sheetViews>
  <sheetFormatPr defaultColWidth="9.140625" defaultRowHeight="12.75"/>
  <cols>
    <col min="1" max="1" width="3.7109375" style="60" customWidth="1"/>
    <col min="2" max="2" width="49.140625" style="60" customWidth="1"/>
    <col min="3" max="4" width="14.140625" style="44" customWidth="1"/>
    <col min="5" max="16384" width="9.140625" style="44" customWidth="1"/>
  </cols>
  <sheetData>
    <row r="1" ht="18.75">
      <c r="A1" s="1" t="str">
        <f>'[1]p&amp;l'!A1</f>
        <v>HABIB CORPORATION BERHAD (397979-A)</v>
      </c>
    </row>
    <row r="2" ht="15.75">
      <c r="A2" s="61" t="s">
        <v>1</v>
      </c>
    </row>
    <row r="3" ht="15.75">
      <c r="A3" s="61" t="s">
        <v>77</v>
      </c>
    </row>
    <row r="4" spans="1:2" ht="15.75">
      <c r="A4" s="82" t="s">
        <v>83</v>
      </c>
      <c r="B4" s="82"/>
    </row>
    <row r="5" spans="1:4" s="45" customFormat="1" ht="25.5" customHeight="1">
      <c r="A5" s="61"/>
      <c r="B5" s="61"/>
      <c r="C5" s="63" t="s">
        <v>84</v>
      </c>
      <c r="D5" s="63" t="s">
        <v>84</v>
      </c>
    </row>
    <row r="6" spans="1:4" s="45" customFormat="1" ht="15.75">
      <c r="A6" s="61"/>
      <c r="B6" s="61"/>
      <c r="C6" s="63" t="s">
        <v>85</v>
      </c>
      <c r="D6" s="63" t="s">
        <v>86</v>
      </c>
    </row>
    <row r="7" spans="1:4" s="45" customFormat="1" ht="15.75">
      <c r="A7" s="61"/>
      <c r="B7" s="61"/>
      <c r="C7" s="63" t="s">
        <v>87</v>
      </c>
      <c r="D7" s="63" t="s">
        <v>74</v>
      </c>
    </row>
    <row r="8" spans="1:4" s="45" customFormat="1" ht="15.75">
      <c r="A8" s="61"/>
      <c r="B8" s="61"/>
      <c r="C8" s="63" t="s">
        <v>9</v>
      </c>
      <c r="D8" s="63" t="s">
        <v>75</v>
      </c>
    </row>
    <row r="9" spans="1:4" s="45" customFormat="1" ht="15.75">
      <c r="A9" s="64"/>
      <c r="B9" s="61"/>
      <c r="C9" s="65" t="s">
        <v>79</v>
      </c>
      <c r="D9" s="63" t="s">
        <v>88</v>
      </c>
    </row>
    <row r="10" spans="1:4" s="46" customFormat="1" ht="20.25">
      <c r="A10" s="61" t="s">
        <v>89</v>
      </c>
      <c r="B10" s="66"/>
      <c r="C10" s="67" t="s">
        <v>13</v>
      </c>
      <c r="D10" s="67" t="s">
        <v>13</v>
      </c>
    </row>
    <row r="11" spans="1:4" ht="33.75" customHeight="1">
      <c r="A11" s="62" t="s">
        <v>90</v>
      </c>
      <c r="B11" s="62"/>
      <c r="C11" s="60">
        <v>33548</v>
      </c>
      <c r="D11" s="60">
        <v>33295</v>
      </c>
    </row>
    <row r="12" spans="1:4" ht="15.75">
      <c r="A12" s="62"/>
      <c r="B12" s="62"/>
      <c r="C12" s="60"/>
      <c r="D12" s="60"/>
    </row>
    <row r="13" spans="1:4" ht="15.75">
      <c r="A13" s="62" t="s">
        <v>91</v>
      </c>
      <c r="B13" s="62"/>
      <c r="C13" s="60"/>
      <c r="D13" s="60"/>
    </row>
    <row r="14" spans="1:4" ht="15.75">
      <c r="A14" s="62"/>
      <c r="B14" s="62" t="s">
        <v>92</v>
      </c>
      <c r="C14" s="68">
        <v>88476</v>
      </c>
      <c r="D14" s="68">
        <v>87987</v>
      </c>
    </row>
    <row r="15" spans="1:4" ht="15.75">
      <c r="A15" s="62"/>
      <c r="B15" s="62" t="s">
        <v>93</v>
      </c>
      <c r="C15" s="69">
        <v>5233</v>
      </c>
      <c r="D15" s="69">
        <v>5999</v>
      </c>
    </row>
    <row r="16" spans="1:4" ht="15.75">
      <c r="A16" s="62"/>
      <c r="B16" s="62" t="s">
        <v>94</v>
      </c>
      <c r="C16" s="69">
        <v>5924</v>
      </c>
      <c r="D16" s="69">
        <v>5256</v>
      </c>
    </row>
    <row r="17" spans="1:4" ht="15.75">
      <c r="A17" s="62"/>
      <c r="B17" s="62" t="s">
        <v>95</v>
      </c>
      <c r="C17" s="69">
        <v>27</v>
      </c>
      <c r="D17" s="69">
        <v>25</v>
      </c>
    </row>
    <row r="18" spans="1:4" ht="15.75">
      <c r="A18" s="62"/>
      <c r="B18" s="62" t="s">
        <v>96</v>
      </c>
      <c r="C18" s="70">
        <v>610</v>
      </c>
      <c r="D18" s="70">
        <v>2979</v>
      </c>
    </row>
    <row r="19" spans="1:4" ht="15.75">
      <c r="A19" s="62"/>
      <c r="B19" s="62"/>
      <c r="C19" s="71">
        <f>SUM(C14:C18)</f>
        <v>100270</v>
      </c>
      <c r="D19" s="71">
        <f>SUM(D14:D18)</f>
        <v>102246</v>
      </c>
    </row>
    <row r="20" spans="1:4" ht="15.75">
      <c r="A20" s="62"/>
      <c r="B20" s="62"/>
      <c r="C20" s="71"/>
      <c r="D20" s="71"/>
    </row>
    <row r="21" spans="1:4" ht="15.75">
      <c r="A21" s="62" t="s">
        <v>97</v>
      </c>
      <c r="B21" s="62"/>
      <c r="C21" s="71"/>
      <c r="D21" s="71"/>
    </row>
    <row r="22" spans="1:4" ht="15.75">
      <c r="A22" s="62"/>
      <c r="B22" s="62" t="s">
        <v>98</v>
      </c>
      <c r="C22" s="68">
        <v>12017</v>
      </c>
      <c r="D22" s="68">
        <v>14385</v>
      </c>
    </row>
    <row r="23" spans="1:4" ht="15.75">
      <c r="A23" s="62"/>
      <c r="B23" s="62" t="s">
        <v>99</v>
      </c>
      <c r="C23" s="69">
        <v>2001</v>
      </c>
      <c r="D23" s="69">
        <v>1737</v>
      </c>
    </row>
    <row r="24" spans="1:4" ht="15.75">
      <c r="A24" s="62"/>
      <c r="B24" s="62" t="s">
        <v>100</v>
      </c>
      <c r="C24" s="69">
        <v>16471</v>
      </c>
      <c r="D24" s="69">
        <v>15560</v>
      </c>
    </row>
    <row r="25" spans="1:4" ht="15.75">
      <c r="A25" s="62"/>
      <c r="B25" s="62" t="s">
        <v>101</v>
      </c>
      <c r="C25" s="69">
        <v>781</v>
      </c>
      <c r="D25" s="69">
        <v>865</v>
      </c>
    </row>
    <row r="26" spans="1:4" ht="15.75">
      <c r="A26" s="62"/>
      <c r="B26" s="62" t="s">
        <v>102</v>
      </c>
      <c r="C26" s="70">
        <v>1850</v>
      </c>
      <c r="D26" s="70">
        <v>1850</v>
      </c>
    </row>
    <row r="27" spans="1:4" ht="15.75">
      <c r="A27" s="62"/>
      <c r="B27" s="62"/>
      <c r="C27" s="71">
        <f>SUM(C22:C26)</f>
        <v>33120</v>
      </c>
      <c r="D27" s="71">
        <f>SUM(D22:D26)</f>
        <v>34397</v>
      </c>
    </row>
    <row r="28" spans="1:4" ht="15.75">
      <c r="A28" s="62"/>
      <c r="B28" s="62"/>
      <c r="C28" s="71"/>
      <c r="D28" s="71"/>
    </row>
    <row r="29" spans="1:4" ht="15.75">
      <c r="A29" s="62"/>
      <c r="B29" s="62" t="s">
        <v>103</v>
      </c>
      <c r="C29" s="60">
        <f>+C19-C27</f>
        <v>67150</v>
      </c>
      <c r="D29" s="60">
        <f>+D19-D27</f>
        <v>67849</v>
      </c>
    </row>
    <row r="30" spans="1:4" ht="15.75">
      <c r="A30" s="62"/>
      <c r="B30" s="62"/>
      <c r="C30" s="60"/>
      <c r="D30" s="60"/>
    </row>
    <row r="31" spans="1:4" ht="16.5" thickBot="1">
      <c r="A31" s="62"/>
      <c r="B31" s="62"/>
      <c r="C31" s="72">
        <f>+C29+C11</f>
        <v>100698</v>
      </c>
      <c r="D31" s="72">
        <f>+D29+D11</f>
        <v>101144</v>
      </c>
    </row>
    <row r="32" spans="1:4" ht="16.5" thickTop="1">
      <c r="A32" s="62"/>
      <c r="B32" s="62"/>
      <c r="C32" s="60"/>
      <c r="D32" s="60"/>
    </row>
    <row r="33" spans="1:4" ht="15.75">
      <c r="A33" s="62" t="s">
        <v>104</v>
      </c>
      <c r="B33" s="62"/>
      <c r="C33" s="60"/>
      <c r="D33" s="60"/>
    </row>
    <row r="34" spans="1:4" ht="15.75">
      <c r="A34" s="62" t="s">
        <v>105</v>
      </c>
      <c r="B34" s="62"/>
      <c r="C34" s="60">
        <v>37000</v>
      </c>
      <c r="D34" s="60">
        <v>37000</v>
      </c>
    </row>
    <row r="35" spans="1:4" ht="15.75">
      <c r="A35" s="62"/>
      <c r="B35" s="62"/>
      <c r="C35" s="60"/>
      <c r="D35" s="60"/>
    </row>
    <row r="36" spans="1:4" ht="15.75">
      <c r="A36" s="62" t="s">
        <v>106</v>
      </c>
      <c r="B36" s="62"/>
      <c r="C36" s="60"/>
      <c r="D36" s="60"/>
    </row>
    <row r="37" spans="1:4" ht="15.75">
      <c r="A37" s="62"/>
      <c r="B37" s="62" t="s">
        <v>107</v>
      </c>
      <c r="C37" s="68">
        <v>8341</v>
      </c>
      <c r="D37" s="68">
        <v>8341</v>
      </c>
    </row>
    <row r="38" spans="1:4" ht="15.75">
      <c r="A38" s="62"/>
      <c r="B38" s="62" t="s">
        <v>108</v>
      </c>
      <c r="C38" s="70">
        <v>44570</v>
      </c>
      <c r="D38" s="70">
        <v>44227</v>
      </c>
    </row>
    <row r="39" spans="1:4" ht="15.75">
      <c r="A39" s="62"/>
      <c r="B39" s="62"/>
      <c r="C39" s="73">
        <f>SUM(C37:C38)</f>
        <v>52911</v>
      </c>
      <c r="D39" s="73">
        <f>SUM(D37:D38)</f>
        <v>52568</v>
      </c>
    </row>
    <row r="40" spans="1:4" ht="15.75">
      <c r="A40" s="62"/>
      <c r="B40" s="62"/>
      <c r="C40" s="74"/>
      <c r="D40" s="74"/>
    </row>
    <row r="41" spans="1:4" ht="15.75">
      <c r="A41" s="62"/>
      <c r="B41" s="62" t="s">
        <v>109</v>
      </c>
      <c r="C41" s="60">
        <f>C34+C39</f>
        <v>89911</v>
      </c>
      <c r="D41" s="60">
        <f>D34+D39</f>
        <v>89568</v>
      </c>
    </row>
    <row r="42" spans="1:4" ht="27.75" customHeight="1">
      <c r="A42" s="62" t="s">
        <v>110</v>
      </c>
      <c r="B42" s="62"/>
      <c r="C42" s="60">
        <f>159+10588</f>
        <v>10747</v>
      </c>
      <c r="D42" s="60">
        <v>11529</v>
      </c>
    </row>
    <row r="43" spans="1:4" ht="27.75" customHeight="1">
      <c r="A43" s="62" t="s">
        <v>111</v>
      </c>
      <c r="B43" s="62"/>
      <c r="C43" s="60">
        <v>26</v>
      </c>
      <c r="D43" s="60">
        <v>26</v>
      </c>
    </row>
    <row r="44" spans="1:4" ht="27.75" customHeight="1">
      <c r="A44" s="62" t="s">
        <v>112</v>
      </c>
      <c r="B44" s="62"/>
      <c r="C44" s="60">
        <v>14</v>
      </c>
      <c r="D44" s="60">
        <v>21</v>
      </c>
    </row>
    <row r="45" spans="1:4" ht="15.75">
      <c r="A45" s="62"/>
      <c r="B45" s="62"/>
      <c r="C45" s="60"/>
      <c r="D45" s="60"/>
    </row>
    <row r="46" spans="1:4" ht="16.5" thickBot="1">
      <c r="A46" s="62"/>
      <c r="B46" s="62"/>
      <c r="C46" s="72">
        <f>SUM(C41:C45)</f>
        <v>100698</v>
      </c>
      <c r="D46" s="72">
        <f>SUM(D41:D45)</f>
        <v>101144</v>
      </c>
    </row>
    <row r="47" spans="1:2" ht="16.5" thickTop="1">
      <c r="A47" s="62"/>
      <c r="B47" s="62"/>
    </row>
    <row r="48" spans="1:4" ht="15.75">
      <c r="A48" s="75" t="s">
        <v>113</v>
      </c>
      <c r="C48" s="76">
        <f>IF(C34&gt;0,C41/C34,0)</f>
        <v>2.430027027027027</v>
      </c>
      <c r="D48" s="76">
        <f>IF(D34&gt;0,D41/D34,0)</f>
        <v>2.4207567567567567</v>
      </c>
    </row>
    <row r="50" spans="1:4" s="78" customFormat="1" ht="12.75">
      <c r="A50" s="77" t="s">
        <v>114</v>
      </c>
      <c r="B50" s="77"/>
      <c r="C50" s="77">
        <f>C31-C46</f>
        <v>0</v>
      </c>
      <c r="D50" s="77">
        <f>D31-D46</f>
        <v>0</v>
      </c>
    </row>
  </sheetData>
  <mergeCells count="1">
    <mergeCell ref="A4:B4"/>
  </mergeCells>
  <printOptions/>
  <pageMargins left="0.75" right="0.75" top="0.62" bottom="0.75" header="0.5" footer="0.5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 PUNG</dc:creator>
  <cp:keywords/>
  <dc:description/>
  <cp:lastModifiedBy>M &amp; C Services Sdn Bhd</cp:lastModifiedBy>
  <cp:lastPrinted>2001-05-21T08:36:23Z</cp:lastPrinted>
  <dcterms:created xsi:type="dcterms:W3CDTF">2001-02-22T22:09:14Z</dcterms:created>
  <dcterms:modified xsi:type="dcterms:W3CDTF">2001-05-24T05:19:12Z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341118D3">
    <vt:lpwstr/>
  </property>
  <property fmtid="{D5CDD505-2E9C-101B-9397-08002B2CF9AE}" pid="13" name="IVID1F640B07">
    <vt:lpwstr/>
  </property>
  <property fmtid="{D5CDD505-2E9C-101B-9397-08002B2CF9AE}" pid="14" name="IVID256611F8">
    <vt:lpwstr/>
  </property>
  <property fmtid="{D5CDD505-2E9C-101B-9397-08002B2CF9AE}" pid="15" name="IVID1C8015DC">
    <vt:lpwstr/>
  </property>
  <property fmtid="{D5CDD505-2E9C-101B-9397-08002B2CF9AE}" pid="16" name="IVIDCC18BE74">
    <vt:lpwstr/>
  </property>
  <property fmtid="{D5CDD505-2E9C-101B-9397-08002B2CF9AE}" pid="17" name="IVID174917F6">
    <vt:lpwstr/>
  </property>
  <property fmtid="{D5CDD505-2E9C-101B-9397-08002B2CF9AE}" pid="18" name="IVID413C10FD">
    <vt:lpwstr/>
  </property>
  <property fmtid="{D5CDD505-2E9C-101B-9397-08002B2CF9AE}" pid="19" name="IVID23386383">
    <vt:lpwstr/>
  </property>
  <property fmtid="{D5CDD505-2E9C-101B-9397-08002B2CF9AE}" pid="20" name="IVID9854469A">
    <vt:lpwstr/>
  </property>
  <property fmtid="{D5CDD505-2E9C-101B-9397-08002B2CF9AE}" pid="21" name="IVIDE4E175BB">
    <vt:lpwstr/>
  </property>
  <property fmtid="{D5CDD505-2E9C-101B-9397-08002B2CF9AE}" pid="22" name="IVID1D7014DE">
    <vt:lpwstr/>
  </property>
  <property fmtid="{D5CDD505-2E9C-101B-9397-08002B2CF9AE}" pid="23" name="IVIDB5A18F1">
    <vt:lpwstr/>
  </property>
  <property fmtid="{D5CDD505-2E9C-101B-9397-08002B2CF9AE}" pid="24" name="IVID2C631CDA">
    <vt:lpwstr/>
  </property>
  <property fmtid="{D5CDD505-2E9C-101B-9397-08002B2CF9AE}" pid="25" name="IVID31621908">
    <vt:lpwstr/>
  </property>
  <property fmtid="{D5CDD505-2E9C-101B-9397-08002B2CF9AE}" pid="26" name="IVIDD2E1000">
    <vt:lpwstr/>
  </property>
  <property fmtid="{D5CDD505-2E9C-101B-9397-08002B2CF9AE}" pid="27" name="IVID7CE0309">
    <vt:lpwstr/>
  </property>
  <property fmtid="{D5CDD505-2E9C-101B-9397-08002B2CF9AE}" pid="28" name="IVID311D0EF5">
    <vt:lpwstr/>
  </property>
  <property fmtid="{D5CDD505-2E9C-101B-9397-08002B2CF9AE}" pid="29" name="IVID304112D7">
    <vt:lpwstr/>
  </property>
  <property fmtid="{D5CDD505-2E9C-101B-9397-08002B2CF9AE}" pid="30" name="IVID182D16DE">
    <vt:lpwstr/>
  </property>
  <property fmtid="{D5CDD505-2E9C-101B-9397-08002B2CF9AE}" pid="31" name="IVID1A471B0A">
    <vt:lpwstr/>
  </property>
  <property fmtid="{D5CDD505-2E9C-101B-9397-08002B2CF9AE}" pid="32" name="IVID2F3017DD">
    <vt:lpwstr/>
  </property>
  <property fmtid="{D5CDD505-2E9C-101B-9397-08002B2CF9AE}" pid="33" name="IVID362715D4">
    <vt:lpwstr/>
  </property>
  <property fmtid="{D5CDD505-2E9C-101B-9397-08002B2CF9AE}" pid="34" name="IVID17E60E29">
    <vt:lpwstr/>
  </property>
  <property fmtid="{D5CDD505-2E9C-101B-9397-08002B2CF9AE}" pid="35" name="IVID8A39CC85">
    <vt:lpwstr/>
  </property>
  <property fmtid="{D5CDD505-2E9C-101B-9397-08002B2CF9AE}" pid="36" name="IVID3F2F15D4">
    <vt:lpwstr/>
  </property>
  <property fmtid="{D5CDD505-2E9C-101B-9397-08002B2CF9AE}" pid="37" name="IVID171012DC">
    <vt:lpwstr/>
  </property>
  <property fmtid="{D5CDD505-2E9C-101B-9397-08002B2CF9AE}" pid="38" name="IVID3C1112E3">
    <vt:lpwstr/>
  </property>
</Properties>
</file>