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klsebs" sheetId="1" r:id="rId1"/>
    <sheet name="klsepl" sheetId="2" r:id="rId2"/>
    <sheet name="klsecash" sheetId="3" r:id="rId3"/>
    <sheet name="klseequity" sheetId="4" r:id="rId4"/>
    <sheet name="klsenotes" sheetId="5" r:id="rId5"/>
  </sheets>
  <definedNames>
    <definedName name="_xlnm.Print_Area" localSheetId="2">'klsecash'!$A$1:$D$72</definedName>
    <definedName name="_xlnm.Print_Area" localSheetId="4">'klsenotes'!$A$1:$I$150</definedName>
    <definedName name="_xlnm.Print_Area" localSheetId="1">'klsepl'!$A$1:$E$42</definedName>
    <definedName name="Z_56149B72_2088_40EB_A880_A99AB12A3AF5_.wvu.PrintArea" localSheetId="1" hidden="1">'klsepl'!$A$1:$E$42</definedName>
  </definedNames>
  <calcPr fullCalcOnLoad="1"/>
</workbook>
</file>

<file path=xl/sharedStrings.xml><?xml version="1.0" encoding="utf-8"?>
<sst xmlns="http://schemas.openxmlformats.org/spreadsheetml/2006/main" count="320" uniqueCount="277">
  <si>
    <t>PATIMAS COMPUTERS BERHAD</t>
  </si>
  <si>
    <t>Condensed Consolidated Balance Sheets (UNAUDITED)</t>
  </si>
  <si>
    <t>As At 31 December 2002</t>
  </si>
  <si>
    <t>AS AT</t>
  </si>
  <si>
    <t>END OF</t>
  </si>
  <si>
    <t>PRECEDING</t>
  </si>
  <si>
    <t>CURRENT</t>
  </si>
  <si>
    <t>FINANCIAL</t>
  </si>
  <si>
    <t>QUARTER</t>
  </si>
  <si>
    <t>YEAR ENDED</t>
  </si>
  <si>
    <t>RM '000</t>
  </si>
  <si>
    <t>Property, plant and equipment</t>
  </si>
  <si>
    <t>Investment in associated companies</t>
  </si>
  <si>
    <t>Other investments</t>
  </si>
  <si>
    <t>Intangible assets</t>
  </si>
  <si>
    <t>Current Assets</t>
  </si>
  <si>
    <t>Inventories</t>
  </si>
  <si>
    <t>Trade receivables</t>
  </si>
  <si>
    <t>Amount owing by associated company</t>
  </si>
  <si>
    <t>Deposits with licensed banks</t>
  </si>
  <si>
    <t>Cash and cash equivalents</t>
  </si>
  <si>
    <t>Others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</si>
  <si>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</si>
  <si>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</si>
  <si>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</si>
  <si>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</si>
  <si>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</si>
  <si>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</si>
  <si>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</si>
  <si>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</si>
  <si>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</si>
  <si>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</si>
  <si>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</si>
  <si>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</si>
  <si>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payment</t>
  </si>
  <si>
    <t xml:space="preserve">   Deferred taxation</t>
  </si>
  <si>
    <t>Net tangible assets per share (RM)</t>
  </si>
  <si>
    <t>Basic:</t>
  </si>
  <si>
    <t xml:space="preserve">  (Based on 60,000,500 ordinary shares)</t>
  </si>
  <si>
    <t>Fully Diluted:</t>
  </si>
  <si>
    <t xml:space="preserve">  (Based on 15,789,342 ordinary shares</t>
  </si>
  <si>
    <t>(The Condensed Consolidated Balance Sheets should be read in conjunction with the Annual Audited Financial Statements for the year ended 31 December 2001)</t>
  </si>
  <si>
    <t>Condensed Consolidated Income Statements (Unaudited)</t>
  </si>
  <si>
    <t>For the quarter ended 31 December 2002</t>
  </si>
  <si>
    <t>INDIVIDUAL PERIOD</t>
  </si>
  <si>
    <t>CUMULATIVE PERIOD</t>
  </si>
  <si>
    <t>PRECEDING YEAR</t>
  </si>
  <si>
    <t>YEAR</t>
  </si>
  <si>
    <t>CORRESPONDING</t>
  </si>
  <si>
    <t>TO DATE</t>
  </si>
  <si>
    <t>PERIOD</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</si>
  <si>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</si>
  <si>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</si>
  <si>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</si>
  <si>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</si>
  <si>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</si>
  <si>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</si>
  <si>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</si>
  <si>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</si>
  <si>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</si>
  <si>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</si>
  <si>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</si>
  <si>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period</t>
  </si>
  <si>
    <t xml:space="preserve">   - Basic</t>
  </si>
  <si>
    <t xml:space="preserve">   - Diluted</t>
  </si>
  <si>
    <t>-</t>
  </si>
  <si>
    <t>(The Condensed Consolidated Income Statements should be read in conjunction with the Annual Audited Financial Statements for the year ended 31 December 2001)</t>
  </si>
  <si>
    <t>PATIMAS COMPUTERS BHD</t>
  </si>
  <si>
    <t>RM’000</t>
  </si>
  <si>
    <t>CASH FLOWS FROM OPERATING ACTIVITIES</t>
  </si>
  <si>
    <t xml:space="preserve">Net profit before tax </t>
  </si>
  <si>
    <t>Adjustments for non-cash flow:-</t>
  </si>
  <si>
    <t>Non-cash items</t>
  </si>
  <si>
    <t>Non-operating items - investing/financing</t>
  </si>
  <si>
    <t>Operating profit before working capital changes</t>
  </si>
  <si>
    <t>Changes in working capital</t>
  </si>
  <si>
    <t>Net changes in current assets</t>
  </si>
  <si>
    <t>Net changes in current liabilities</t>
  </si>
  <si>
    <t>Cash from operations</t>
  </si>
  <si>
    <t>Tax paid</t>
  </si>
  <si>
    <t>Net cash flows from operating activities</t>
  </si>
  <si>
    <t>INVESTING ACTIVITIES</t>
  </si>
  <si>
    <t>Equity investments</t>
  </si>
  <si>
    <t>Disposal of  subsidiary companies</t>
  </si>
  <si>
    <t>FINANCING ACTIVITIES</t>
  </si>
  <si>
    <t>Debts securities issued</t>
  </si>
  <si>
    <t>Borrowings</t>
  </si>
  <si>
    <t>Dividends paid</t>
  </si>
  <si>
    <t>Net change in cash and cash equivalents</t>
  </si>
  <si>
    <t>Cash and cash equivalents at 1 January 2002</t>
  </si>
  <si>
    <t xml:space="preserve">Foreign exchange differences on </t>
  </si>
  <si>
    <t xml:space="preserve">   opening balances</t>
  </si>
  <si>
    <t>Cash and cash equivalents at 31 December 2002</t>
  </si>
  <si>
    <t>The fair value of assets disposed/(acquired) is as follows:</t>
  </si>
  <si>
    <t>Assets</t>
  </si>
  <si>
    <t>Current assets</t>
  </si>
  <si>
    <t>Current liabilities</t>
  </si>
  <si>
    <t>Long term liabilities</t>
  </si>
  <si>
    <t>Net assets disposed</t>
  </si>
  <si>
    <t>Goodwill on acquisition</t>
  </si>
  <si>
    <t>Translation difference</t>
  </si>
  <si>
    <t>Loss on disposal</t>
  </si>
  <si>
    <t>Disposal/(Purchase) price</t>
  </si>
  <si>
    <t>Less: Cash and cash equivalent</t>
  </si>
  <si>
    <t>Less: Deferred liabilities</t>
  </si>
  <si>
    <t>Cash flow on disposal/(acquisition) of subsidiary companies</t>
  </si>
  <si>
    <t>Cash and cash equivalents comprise the following:</t>
  </si>
  <si>
    <t>Cash and bank balances</t>
  </si>
  <si>
    <t>Less: Deposits pledged with licensed banks</t>
  </si>
  <si>
    <t>Bank overdrafts</t>
  </si>
  <si>
    <t>(The Condensed Consolidated Cash Flow Statement should be read in conjunction with the Annual Audited Financial Statements for the year ended 31 December 2001)</t>
  </si>
  <si>
    <t>Patimas Computers Bhd</t>
  </si>
  <si>
    <t>Condensed Consolidated Statements of Changes in Equity (Unaudited)</t>
  </si>
  <si>
    <t>For the 12 months ended 31 December 2002</t>
  </si>
  <si>
    <t>--------------------------------  Non  Distributable  ------------------------------</t>
  </si>
  <si>
    <t>Distributable</t>
  </si>
  <si>
    <t>Share</t>
  </si>
  <si>
    <t>Reserve on</t>
  </si>
  <si>
    <t>Revaluation</t>
  </si>
  <si>
    <t>Foreign</t>
  </si>
  <si>
    <t>Retained</t>
  </si>
  <si>
    <t>Group</t>
  </si>
  <si>
    <t>Capital</t>
  </si>
  <si>
    <t>premium</t>
  </si>
  <si>
    <t>Consolidation</t>
  </si>
  <si>
    <t>reserve</t>
  </si>
  <si>
    <t>exchange</t>
  </si>
  <si>
    <t>profit</t>
  </si>
  <si>
    <t>Total</t>
  </si>
  <si>
    <t>RM'000</t>
  </si>
  <si>
    <t>At 1 January 2002</t>
  </si>
  <si>
    <t>Currency translation</t>
  </si>
  <si>
    <t xml:space="preserve">   differences</t>
  </si>
  <si>
    <t xml:space="preserve">Disposal of Subsidiary </t>
  </si>
  <si>
    <t>Share of Associate Reserve</t>
  </si>
  <si>
    <t xml:space="preserve">Dividends paid for </t>
  </si>
  <si>
    <t xml:space="preserve">   financial year 2001</t>
  </si>
  <si>
    <t xml:space="preserve">    - FINAL</t>
  </si>
  <si>
    <t>At 31 December 2002</t>
  </si>
  <si>
    <t>(The Condensed Consolidated Statement of Changes in Equity should be read in conjunction with the Annual Audited Financial Statements for the year ended 31 December 2001)</t>
  </si>
  <si>
    <t>Patimas Computers Berhad</t>
  </si>
  <si>
    <t>EXPLANATORY NOTES TO THE INTERIM FINANCIAL REPORT - MASB</t>
  </si>
  <si>
    <t>A1.</t>
  </si>
  <si>
    <t>ACCOUNTING POLICIES</t>
  </si>
  <si>
    <t>The effect of the adoption of MASB 24 on the Group's financial statements are as follows:-</t>
  </si>
  <si>
    <t>Condensed Consolidated Balance Sheet</t>
  </si>
  <si>
    <t>As Previously Reported</t>
  </si>
  <si>
    <t>MASB 24 Reclassification</t>
  </si>
  <si>
    <t>As Restated</t>
  </si>
  <si>
    <t>As at 31 Dec 2001</t>
  </si>
  <si>
    <t>Shareholders' funds</t>
  </si>
  <si>
    <t>A2.</t>
  </si>
  <si>
    <t>AUDIT REPORT OF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</si>
  <si>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</si>
  <si>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</si>
  <si>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</si>
  <si>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</si>
  <si>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</si>
  <si>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</si>
  <si>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</si>
  <si>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</si>
  <si>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(i) material changes in estimates of amounts reported in the previous interim periods of the current financial year; and
 (ii)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</si>
  <si>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</si>
  <si>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</si>
  <si>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reports under review.</t>
  </si>
  <si>
    <t>A7.</t>
  </si>
  <si>
    <t>DIVIDEND PAID</t>
  </si>
  <si>
    <t>A final dividend of 5% less tax amounting to RM 2,160,018 for the financial year ended 31 December 2001 was paid on 26 June 2002. There were no dividend paid during the interim financial period under review.</t>
  </si>
  <si>
    <t>A8.</t>
  </si>
  <si>
    <t>SEGMENTAL REPORTING</t>
  </si>
  <si>
    <t>Analysis by Country</t>
  </si>
  <si>
    <t>Turnover</t>
  </si>
  <si>
    <t>Profit/(Loss) before taxation</t>
  </si>
  <si>
    <t>Malaysia -</t>
  </si>
  <si>
    <t xml:space="preserve"> - Subsidiaries</t>
  </si>
  <si>
    <t xml:space="preserve"> - Share of loss of associated companies</t>
  </si>
  <si>
    <t>Singapore (up to 4 December 2002)</t>
  </si>
  <si>
    <t>Indonesia (up to 26 April 2002)</t>
  </si>
  <si>
    <t>Philippines</t>
  </si>
  <si>
    <t>A9.</t>
  </si>
  <si>
    <t>VALUATION OF PROPERTY, PLANT AND EQUIPMENT</t>
  </si>
  <si>
    <t>The valuations of property, plant and equipment have been brought forward, without amendment from the previous audited financial statements for the year ended 31 December 2001.</t>
  </si>
  <si>
    <t>A10.</t>
  </si>
  <si>
    <t>SUBSEQUENT MATERIAL EVENTS</t>
  </si>
  <si>
    <t>As at the date of this report, there were no material events which arose subsequent to the end of the period under review.</t>
  </si>
  <si>
    <t>A11.</t>
  </si>
  <si>
    <t>CHANGES IN THE COMPOSITION OF THE GROUP</t>
  </si>
  <si>
    <t>A12.</t>
  </si>
  <si>
    <t>CHANGES IN CONTINGENT LIABILITIES AND CONTINGENT ASSETS</t>
  </si>
  <si>
    <t>The contingent liabilities since the last annual balance sheet to the date of this quarter interim report comprises of bank guarantees for credit facilities and contracts undertaken by the Group amounting to RM9.3 million.</t>
  </si>
  <si>
    <t xml:space="preserve">B </t>
  </si>
  <si>
    <t>KLSE LISTING REQUIREMENTS</t>
  </si>
  <si>
    <t>B1.</t>
  </si>
  <si>
    <t xml:space="preserve">REVIEW OF THE GROUP'S PERFORMANCE </t>
  </si>
  <si>
    <t>B2.</t>
  </si>
  <si>
    <t>MATERIAL CHANGES IN QUARTERLY RESULTS</t>
  </si>
  <si>
    <t>B3.</t>
  </si>
  <si>
    <t>PROSPECTS</t>
  </si>
  <si>
    <t>The prospects of the IT industry is expected to be increasingly competitive amidst the current economic outlook and market conditions. Barring unforeseen circumstances, the Group expects to remain profitable for the next financial year.</t>
  </si>
  <si>
    <t>B4.</t>
  </si>
  <si>
    <t>PROFIT FORECAST AND GUARANTEE</t>
  </si>
  <si>
    <t>B5.</t>
  </si>
  <si>
    <t>TAXATION</t>
  </si>
  <si>
    <t>Current year quarter</t>
  </si>
  <si>
    <t>Current year to-date</t>
  </si>
  <si>
    <t>Current taxation comprises : -</t>
  </si>
  <si>
    <t>RM' 000</t>
  </si>
  <si>
    <t xml:space="preserve"> - Malaysia</t>
  </si>
  <si>
    <t xml:space="preserve"> - Foreign</t>
  </si>
  <si>
    <t>Transfer to deferred taxation</t>
  </si>
  <si>
    <t>The effective tax rate is higher than the statutory rate due to losses in associated companies and disallowed expenses in certain subsidiaries.</t>
  </si>
  <si>
    <t>B6.</t>
  </si>
  <si>
    <t>SALE OF UNQUOTED INVESTMENTS AND PROPERTIES</t>
  </si>
  <si>
    <t>During the period under review, there were no disposal of unquoted investments and properties other than those disclosed in note A11 above.</t>
  </si>
  <si>
    <t>B7.</t>
  </si>
  <si>
    <t>PURCHASE OR DISPOSAL OF QUOTED SECURITIES</t>
  </si>
  <si>
    <t>There were no quoted securities disposed or held by the Group at the end of the period under review.</t>
  </si>
  <si>
    <t>B8.</t>
  </si>
  <si>
    <t>STATUS OF CORPORATE PROPOSALS</t>
  </si>
  <si>
    <t>STATUS OF CORPORATE PROPOSALS (CONTD)</t>
  </si>
  <si>
    <t>There is no corporate proposals announced but not completed as at 26 February 2003, the latest practicable date which is not earlier than 7 days from the date of issue of this quarterly report.</t>
  </si>
  <si>
    <t>Status of the Rights Issue Proceeds Utilisation</t>
  </si>
  <si>
    <t>Purposes</t>
  </si>
  <si>
    <t>Approved Utilisation</t>
  </si>
  <si>
    <t>Utilisation  At 31 Dec 2002</t>
  </si>
  <si>
    <t>Balance</t>
  </si>
  <si>
    <t>RM</t>
  </si>
  <si>
    <t>Part finance/refinance the managed network services project</t>
  </si>
  <si>
    <t>Part payment for the leasehold land at Bukit Jalil,  Kuala Lumpur</t>
  </si>
  <si>
    <t>Finance working capital requirement of the Group</t>
  </si>
  <si>
    <t>then increased to</t>
  </si>
  <si>
    <t>Finance issue expenses</t>
  </si>
  <si>
    <t>then reduced to</t>
  </si>
  <si>
    <t>As at 26 February 2003, the utilisation period for the remaining RM10.7 million expires on 7 March 2003.</t>
  </si>
  <si>
    <t>B9.</t>
  </si>
  <si>
    <t>GROUP BORROWINGS AND DEBT SECURITIES</t>
  </si>
  <si>
    <t>Bank borrowings (secured)</t>
  </si>
  <si>
    <t>Short term</t>
  </si>
  <si>
    <t>Long term</t>
  </si>
  <si>
    <t>B10.</t>
  </si>
  <si>
    <t>OFF BALANCE SHEET FINANCIAL INSTRUMENTS</t>
  </si>
  <si>
    <t>As at 26 February 2003, there were no off balance sheet financial instruments held by the Group.</t>
  </si>
  <si>
    <t>B11.</t>
  </si>
  <si>
    <t>MATERIAL LITIGATIONS</t>
  </si>
  <si>
    <t>The Group was not engaged in any material litigation and the directors are not aware of any proceeding pending or threatened that will materially affect the Group.</t>
  </si>
  <si>
    <t>B12.</t>
  </si>
  <si>
    <t>DIVIDEND</t>
  </si>
  <si>
    <t>B13.</t>
  </si>
  <si>
    <t>EARNINGS PER SHARE</t>
  </si>
  <si>
    <t>Basic</t>
  </si>
  <si>
    <t>Current quarter ended 31 Dec 2002</t>
  </si>
  <si>
    <t>Net profit attributable to ordinary shareholders</t>
  </si>
  <si>
    <t>Number of ordinary shares in issue as at 31 December 2002</t>
  </si>
  <si>
    <t>Basic earnings per ordinary share (sen)</t>
  </si>
  <si>
    <t>The basic earnings per share was calculated by dividing the net profit attributable to members of the Company of    RM 1.632 million by 60,000,500 ordinary shares in issue during the period under review.</t>
  </si>
  <si>
    <t>There is no dilution in the Company's earnings per share as the market values of the securities were lower than the exercise prices.</t>
  </si>
  <si>
    <t>B14.</t>
  </si>
  <si>
    <t>OTHERS - CURRENT ASSETS</t>
  </si>
  <si>
    <t>Included in Others is tax recoverable amounting to RM 5.540 million.</t>
  </si>
  <si>
    <t>B15.</t>
  </si>
  <si>
    <t>OTHER PAYABLES</t>
  </si>
  <si>
    <t>The interim financial report is unaudited and has been prepared in compliance with MASB 26, 'Interim Financial Reporting' and paragraph 9.22 of the Kuala Lumpur Listing Requirements and should be read in conjunction with the audited financial statements of the Group for the year ended 31 December 2001. The accounting policies and methods of computation adopted in the interim financial statements are consistent with those adopted in the audited financial statements of the Group for the financial year ended 31 December 2001 except for the adoption of MASB 24, ' Financial Instruments: Disclosure and Presentation' .</t>
  </si>
  <si>
    <t xml:space="preserve">There were no changes in the composition of the Group during the financial period under review except for the disposal of 510,000 ordinary shares of S$1.00 each representing 51% equity interest in Automatic Identification Technology Pte Ltd (a subsidiary of Automatic Identification Technology Sdn Bhd); which was completed on 4 December 2002. </t>
  </si>
  <si>
    <t>The Group recorded a revenue of RM245.5 million for the financial year ended 31 December 2002, an increase of about 55% from the previous financial year ended 31 December 2001 of RM157.8 million.  The improvement reflects the full year's contribution from the subsidiaries acquired  by the Company in 2001.The profit before tax for the financial year ended 31 December 2002 however, increased marginally to RM8.4 million from RM8.3 million mainly due to lower profit margin and higher finance costs.</t>
  </si>
  <si>
    <t xml:space="preserve">As announced on 3 January 2003, the respective vendors of HPD Systems Sdn Bhd ("HPD"), DGN Systems Sdn Bhd ("DGN") and EIX Solutions Sdn Bhd ("EIX") have met the profit guarantee of not less than RM7.70 million, RM1.50 million and RM2.80 million respectively. Based on the audited accounts  for the financial year ended 30 September 2002, the audited  profit before tax  of HPD, DGN and EIX are RM8.89 million, RM1.74 million and RM2.99 million respectively. </t>
  </si>
  <si>
    <t>On 9 July 2002, the Company announced its proposal to undertake a private placement of up to 10% of the issued and paid up capital of Patimas. The Securities Commission and the Foreign Investment Committee have approved the proposal on 30 September 2002 and 8 October 2002 respectively. The proposal is pending completion.</t>
  </si>
  <si>
    <t>On 23 August 2002, GMH Services (MSC) Sdn Bhd entered into a Sale and Purchase Agreement with Ng Yong Long and Qua Hock Leong for the proposed acquisition of 80% equity interest in Tsun Macro Sdn Bhd comprising 2,400,000 ordinary shares of RM1.00 each for a cash consideration of RM1,900,000 and the balance of up to 20% equity interest comprising 600,000 ordinary shares of RM1.00 each in four (4) subsequent tranches, for an aggregate purchase consideration of not exceeding RM24 million. The Foreign Investment Committee has approved the proposal on 19 November 2002. The  Proposed Acquisition is pending completion.</t>
  </si>
  <si>
    <t>On 26 November 2002, Automatic Identification Technology Sdn Bhd entered into a Sale and Purchase Agreement with Chuang Shyue Wen for the proposed disposal of 51% equity interest in Automatic Identification Technology Pte Ltd comprising 510,000 ordinary shares of S$1.00 each for a total cash consideration of S$255,000. The Proposed Disposal is not subject to the approval of shareholders and was completed on 4 December 2002.</t>
  </si>
  <si>
    <t>The Directors have recommended a final dividend payment of 5% for the financial year ended 31 December 2002. The proposed dividend is subject to the approval of the shareholders at the forthcoming Annual General Meeting to be held on a date to be announced later. Details of the entitlement and payment date shall be disclosed at a later date.</t>
  </si>
  <si>
    <t>Included in the Other Payables is part of the balance of the purchase consideration to the vendors of HPD, DGN  and EIX  amounting to RM21 million in respect of the said companies meeting the profit guarantee for financial period ending 30 September 2002 and 30 September 2003. On 3 January 2003, RM12 million were paid to the vendors.</t>
  </si>
  <si>
    <t>There were no qualifications on the audit report of the preceding annual financial statements.</t>
  </si>
  <si>
    <t xml:space="preserve">      upon full conversion of ICULS @ RM3.80)</t>
  </si>
  <si>
    <t>Earnings per share (sen)</t>
  </si>
  <si>
    <t>Condensed Consolidated Cash Flows Statement (Unaudited)</t>
  </si>
  <si>
    <t>The Group's revenue for the interim period under review increased to RM73.7 million from RM47.0 million and the profit before tax increased to RM3.7 million from RM1.6 million as compared to the preceding quarter. The improved profitability was  mainly due to the regain of consolidated losses as a result of the disposal of 51% equity interest in a subsidiary in Singapore.</t>
  </si>
  <si>
    <t xml:space="preserve"> - Underprovision in respect of previous year</t>
  </si>
  <si>
    <t xml:space="preserve"> - Associate company</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</si>
</sst>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_-&quot;£&quot;* #,##0_-;\-&quot;£&quot;* #,##0_-;_-&quot;£&quot;* &quot;-&quot;_-;_-@_-"/>
    <numFmt numFmtId="173" formatCode="_-&quot;£&quot;* #,##0.00_-;\-&quot;£&quot;* #,##0.00_-;_-&quot;£&quot;* &quot;-&quot;??_-;_-@_-"/>
    <numFmt numFmtId="174" formatCode="_(* #,##0.0000_);_(* \(#,##0.0000\);_(* &quot;-&quot;??_);_(@_)"/>
    <numFmt numFmtId="175" formatCode="_(* #,##0.00_);_(* \(#,##0.00\);_(* &quot;-&quot;_);_(@_)"/>
    <numFmt numFmtId="176" formatCode="_(* #,##0_);_(* \(#,##0\);_(* &quot;-&quot;??_);_(@_)"/>
    <numFmt numFmtId="177" formatCode="_(* #,##0.000_);_(* \(#,##0.000\);_(* &quot;-&quot;??_);_(@_)"/>
    <numFmt numFmtId="178" formatCode="_(* #,##0.00000_);_(* \(#,##0.00000\);_(* &quot;-&quot;??_);_(@_)"/>
    <numFmt numFmtId="179" formatCode="0.00_)"/>
    <numFmt numFmtId="180" formatCode="_-&quot;$&quot;* #,##0_-;\-&quot;$&quot;* #,##0_-;_-&quot;$&quot;* &quot;-&quot;_-;_-@_-"/>
    <numFmt numFmtId="181" formatCode="_-&quot;$&quot;* #,##0.00_-;\-&quot;$&quot;* #,##0.00_-;_-&quot;$&quot;* &quot;-&quot;??_-;_-@_-"/>
    <numFmt numFmtId="182" formatCode="\(#,##0.00\);[Red]\(#,##0.00\)"/>
    <numFmt numFmtId="183" formatCode="#,##0.00_ ;[Red]\-#,##0.00\ "/>
    <numFmt numFmtId="184" formatCode="_-* #,##0_-;\-* #,##0_-;_-* &quot;-&quot;??_-;_-@_-"/>
    <numFmt numFmtId="185" formatCode="_(* #,##0.0000_);_(* \(#,##0.0000\);_(* &quot;-&quot;_);_(@_)"/>
    <numFmt numFmtId="186" formatCode="d/mmm/yy"/>
    <numFmt numFmtId="187" formatCode="0_);[Red]\(0\)"/>
    <numFmt numFmtId="188" formatCode="#,##0.00;[Red]\(#,##0.00\)"/>
    <numFmt numFmtId="189" formatCode="_(* #,##0.0_);_(* \(#,##0.0\);_(* &quot;-&quot;??_);_(@_)"/>
    <numFmt numFmtId="190" formatCode="_-* #,##0.000_-;\-* #,##0.000_-;_-* &quot;-&quot;??_-;_-@_-"/>
    <numFmt numFmtId="191" formatCode="_-* #,##0.0_-;\-* #,##0.0_-;_-* &quot;-&quot;??_-;_-@_-"/>
    <numFmt numFmtId="192" formatCode="mmm/yyyy"/>
    <numFmt numFmtId="193" formatCode="_-* #,##0.0000_-;\-* #,##0.0000_-;_-* &quot;-&quot;??_-;_-@_-"/>
    <numFmt numFmtId="194" formatCode="0.000000"/>
    <numFmt numFmtId="195" formatCode="0.0000000"/>
    <numFmt numFmtId="196" formatCode="0.00000"/>
    <numFmt numFmtId="197" formatCode="0.0000"/>
    <numFmt numFmtId="198" formatCode="0.000"/>
    <numFmt numFmtId="199" formatCode="0.0"/>
  </numFmts>
  <fonts count="11">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b/>
      <sz val="11"/>
      <name val="Arial"/>
      <family val="2"/>
    </font>
    <font>
      <sz val="11"/>
      <name val="Arial"/>
      <family val="2"/>
    </font>
    <font>
      <sz val="10"/>
      <name val="Times New Roman"/>
      <family val="1"/>
    </font>
    <font>
      <b/>
      <sz val="10"/>
      <name val="Arial"/>
      <family val="2"/>
    </font>
    <font>
      <sz val="10"/>
      <color indexed="48"/>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38" fontId="2" fillId="2" borderId="0" applyNumberFormat="0" applyBorder="0" applyAlignment="0" applyProtection="0"/>
    <xf numFmtId="0" fontId="3" fillId="0" borderId="0" applyNumberFormat="0" applyFill="0" applyBorder="0" applyAlignment="0" applyProtection="0"/>
    <xf numFmtId="10" fontId="2" fillId="3" borderId="1" applyNumberFormat="0" applyBorder="0" applyAlignment="0" applyProtection="0"/>
    <xf numFmtId="179" fontId="4"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cellStyleXfs>
  <cellXfs count="145">
    <xf numFmtId="0" fontId="0" fillId="0" borderId="0" xfId="0" applyAlignment="1">
      <alignment/>
    </xf>
    <xf numFmtId="0" fontId="5" fillId="0" borderId="0" xfId="0" applyFont="1" applyAlignment="1">
      <alignment/>
    </xf>
    <xf numFmtId="0" fontId="5" fillId="0" borderId="0" xfId="0" applyFont="1" applyAlignment="1">
      <alignment horizontal="center"/>
    </xf>
    <xf numFmtId="186" fontId="5" fillId="0" borderId="0" xfId="0" applyNumberFormat="1" applyFont="1" applyAlignment="1">
      <alignment horizontal="center"/>
    </xf>
    <xf numFmtId="14" fontId="5" fillId="0" borderId="0" xfId="0" applyNumberFormat="1" applyFont="1" applyBorder="1" applyAlignment="1">
      <alignment horizontal="center"/>
    </xf>
    <xf numFmtId="0" fontId="6" fillId="0" borderId="0" xfId="0" applyFont="1" applyAlignment="1">
      <alignment/>
    </xf>
    <xf numFmtId="176" fontId="6" fillId="0" borderId="0" xfId="0" applyNumberFormat="1" applyFont="1" applyAlignment="1">
      <alignment/>
    </xf>
    <xf numFmtId="0" fontId="6" fillId="0" borderId="0" xfId="0" applyFont="1" applyFill="1" applyAlignment="1">
      <alignment/>
    </xf>
    <xf numFmtId="176" fontId="6" fillId="0" borderId="2" xfId="0" applyNumberFormat="1" applyFont="1" applyBorder="1" applyAlignment="1">
      <alignment/>
    </xf>
    <xf numFmtId="0" fontId="5" fillId="0" borderId="0" xfId="0" applyFont="1" applyFill="1" applyAlignment="1">
      <alignment horizontal="center"/>
    </xf>
    <xf numFmtId="176" fontId="6" fillId="0" borderId="0" xfId="17" applyNumberFormat="1" applyFont="1" applyAlignment="1">
      <alignment/>
    </xf>
    <xf numFmtId="176" fontId="6" fillId="0" borderId="0" xfId="0" applyNumberFormat="1" applyFont="1" applyBorder="1" applyAlignment="1">
      <alignment/>
    </xf>
    <xf numFmtId="176" fontId="6" fillId="0" borderId="3" xfId="17" applyNumberFormat="1" applyFont="1" applyBorder="1" applyAlignment="1">
      <alignment/>
    </xf>
    <xf numFmtId="184" fontId="6" fillId="0" borderId="0" xfId="15" applyNumberFormat="1" applyFont="1" applyBorder="1" applyAlignment="1">
      <alignment/>
    </xf>
    <xf numFmtId="176" fontId="6" fillId="0" borderId="4" xfId="0" applyNumberFormat="1" applyFont="1" applyBorder="1" applyAlignment="1">
      <alignment/>
    </xf>
    <xf numFmtId="184" fontId="6" fillId="0" borderId="4" xfId="15" applyNumberFormat="1" applyFont="1" applyBorder="1" applyAlignment="1">
      <alignment/>
    </xf>
    <xf numFmtId="176" fontId="6" fillId="0" borderId="3" xfId="0" applyNumberFormat="1" applyFont="1" applyBorder="1" applyAlignment="1">
      <alignment/>
    </xf>
    <xf numFmtId="43" fontId="6" fillId="0" borderId="0" xfId="17" applyFont="1" applyAlignment="1">
      <alignment horizontal="center"/>
    </xf>
    <xf numFmtId="43" fontId="6" fillId="0" borderId="0" xfId="0" applyNumberFormat="1" applyFont="1" applyAlignment="1">
      <alignment/>
    </xf>
    <xf numFmtId="171" fontId="6" fillId="0" borderId="0" xfId="15" applyFont="1" applyAlignment="1">
      <alignment/>
    </xf>
    <xf numFmtId="0" fontId="6" fillId="0" borderId="0" xfId="0" applyFont="1" applyAlignment="1">
      <alignment/>
    </xf>
    <xf numFmtId="0" fontId="7" fillId="0" borderId="0" xfId="0" applyFont="1" applyAlignment="1">
      <alignment/>
    </xf>
    <xf numFmtId="184" fontId="6" fillId="0" borderId="0" xfId="15" applyNumberFormat="1" applyFont="1" applyAlignment="1">
      <alignment/>
    </xf>
    <xf numFmtId="38" fontId="7" fillId="0" borderId="0" xfId="15" applyNumberFormat="1" applyFont="1" applyAlignment="1">
      <alignment/>
    </xf>
    <xf numFmtId="176" fontId="6" fillId="0" borderId="0" xfId="15" applyNumberFormat="1" applyFont="1" applyAlignment="1">
      <alignment/>
    </xf>
    <xf numFmtId="38" fontId="7" fillId="0" borderId="0" xfId="0" applyNumberFormat="1" applyFont="1" applyBorder="1" applyAlignment="1">
      <alignment/>
    </xf>
    <xf numFmtId="176" fontId="6" fillId="0" borderId="0" xfId="15" applyNumberFormat="1" applyFont="1" applyBorder="1" applyAlignment="1">
      <alignment/>
    </xf>
    <xf numFmtId="176" fontId="6" fillId="0" borderId="4" xfId="15" applyNumberFormat="1" applyFont="1" applyBorder="1" applyAlignment="1">
      <alignment/>
    </xf>
    <xf numFmtId="38" fontId="7" fillId="0" borderId="0" xfId="0" applyNumberFormat="1" applyFont="1" applyAlignment="1">
      <alignment/>
    </xf>
    <xf numFmtId="184" fontId="6" fillId="0" borderId="3" xfId="15" applyNumberFormat="1" applyFont="1" applyBorder="1" applyAlignment="1">
      <alignment/>
    </xf>
    <xf numFmtId="176" fontId="7" fillId="0" borderId="0" xfId="15" applyNumberFormat="1" applyFont="1" applyAlignment="1">
      <alignment/>
    </xf>
    <xf numFmtId="43" fontId="7" fillId="0" borderId="0" xfId="15" applyNumberFormat="1" applyFont="1" applyAlignment="1">
      <alignment horizontal="right"/>
    </xf>
    <xf numFmtId="183" fontId="6" fillId="0" borderId="0" xfId="15" applyNumberFormat="1" applyFont="1" applyAlignment="1">
      <alignment/>
    </xf>
    <xf numFmtId="43" fontId="7" fillId="0" borderId="5" xfId="15" applyNumberFormat="1" applyFont="1" applyBorder="1" applyAlignment="1">
      <alignment horizontal="right"/>
    </xf>
    <xf numFmtId="43" fontId="7" fillId="0" borderId="5" xfId="15" applyNumberFormat="1" applyFont="1" applyBorder="1" applyAlignment="1">
      <alignment/>
    </xf>
    <xf numFmtId="43" fontId="7" fillId="0" borderId="0" xfId="15" applyNumberFormat="1" applyFont="1" applyBorder="1" applyAlignment="1">
      <alignment horizontal="right"/>
    </xf>
    <xf numFmtId="43" fontId="7" fillId="0" borderId="0" xfId="15" applyNumberFormat="1" applyFont="1" applyBorder="1" applyAlignment="1">
      <alignment/>
    </xf>
    <xf numFmtId="186" fontId="5" fillId="0" borderId="0" xfId="0" applyNumberFormat="1" applyFont="1" applyAlignment="1">
      <alignment horizontal="left"/>
    </xf>
    <xf numFmtId="0" fontId="8" fillId="0" borderId="0" xfId="0" applyFont="1" applyAlignment="1">
      <alignment/>
    </xf>
    <xf numFmtId="37" fontId="6" fillId="0" borderId="0" xfId="15" applyNumberFormat="1" applyFont="1" applyAlignment="1">
      <alignment/>
    </xf>
    <xf numFmtId="37" fontId="6" fillId="0" borderId="4" xfId="15" applyNumberFormat="1" applyFont="1" applyBorder="1" applyAlignment="1">
      <alignment/>
    </xf>
    <xf numFmtId="37" fontId="5" fillId="0" borderId="0" xfId="15" applyNumberFormat="1" applyFont="1" applyAlignment="1">
      <alignment/>
    </xf>
    <xf numFmtId="37" fontId="6" fillId="0" borderId="3" xfId="15" applyNumberFormat="1" applyFont="1" applyBorder="1" applyAlignment="1">
      <alignment/>
    </xf>
    <xf numFmtId="186" fontId="6" fillId="0" borderId="0" xfId="0" applyNumberFormat="1" applyFont="1" applyAlignment="1">
      <alignment horizontal="left"/>
    </xf>
    <xf numFmtId="171" fontId="6" fillId="0" borderId="0" xfId="15" applyFont="1" applyBorder="1" applyAlignment="1">
      <alignment/>
    </xf>
    <xf numFmtId="171" fontId="6" fillId="0" borderId="4" xfId="15" applyFont="1" applyBorder="1" applyAlignment="1">
      <alignment/>
    </xf>
    <xf numFmtId="37" fontId="6" fillId="0" borderId="0" xfId="15" applyNumberFormat="1" applyFont="1" applyBorder="1" applyAlignment="1">
      <alignment/>
    </xf>
    <xf numFmtId="171" fontId="6" fillId="0" borderId="0" xfId="15" applyFont="1" applyAlignment="1">
      <alignment/>
    </xf>
    <xf numFmtId="37" fontId="6" fillId="0" borderId="6" xfId="15" applyNumberFormat="1" applyFont="1" applyBorder="1" applyAlignment="1">
      <alignment/>
    </xf>
    <xf numFmtId="37" fontId="6" fillId="0" borderId="7" xfId="15" applyNumberFormat="1" applyFont="1" applyBorder="1" applyAlignment="1">
      <alignment/>
    </xf>
    <xf numFmtId="0" fontId="0" fillId="0" borderId="8" xfId="0" applyBorder="1" applyAlignment="1">
      <alignment/>
    </xf>
    <xf numFmtId="0" fontId="0" fillId="0" borderId="2" xfId="0" applyBorder="1" applyAlignment="1">
      <alignment/>
    </xf>
    <xf numFmtId="0" fontId="8" fillId="0" borderId="2" xfId="0" applyFont="1" applyBorder="1" applyAlignment="1">
      <alignment horizontal="center"/>
    </xf>
    <xf numFmtId="0" fontId="0" fillId="0" borderId="9" xfId="0" applyBorder="1" applyAlignment="1">
      <alignment/>
    </xf>
    <xf numFmtId="0" fontId="0" fillId="0" borderId="10"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4" xfId="0" applyBorder="1" applyAlignment="1">
      <alignment horizontal="center"/>
    </xf>
    <xf numFmtId="0" fontId="0" fillId="0" borderId="13" xfId="0" applyBorder="1" applyAlignment="1">
      <alignment horizontal="center"/>
    </xf>
    <xf numFmtId="176" fontId="0" fillId="0" borderId="0" xfId="15" applyNumberFormat="1" applyAlignment="1">
      <alignment/>
    </xf>
    <xf numFmtId="0" fontId="0" fillId="0" borderId="0" xfId="0" applyAlignment="1">
      <alignment horizontal="left"/>
    </xf>
    <xf numFmtId="176" fontId="0" fillId="0" borderId="3" xfId="15" applyNumberFormat="1" applyBorder="1" applyAlignment="1">
      <alignment/>
    </xf>
    <xf numFmtId="176" fontId="0" fillId="0" borderId="0" xfId="15" applyNumberFormat="1" applyBorder="1" applyAlignment="1">
      <alignment/>
    </xf>
    <xf numFmtId="176" fontId="0" fillId="0" borderId="0" xfId="0" applyNumberFormat="1" applyAlignment="1">
      <alignment/>
    </xf>
    <xf numFmtId="43" fontId="0" fillId="0" borderId="0" xfId="0" applyNumberFormat="1" applyAlignment="1">
      <alignment/>
    </xf>
    <xf numFmtId="0" fontId="8" fillId="0" borderId="0" xfId="0" applyFont="1" applyAlignment="1" quotePrefix="1">
      <alignment horizontal="left"/>
    </xf>
    <xf numFmtId="0" fontId="8" fillId="0" borderId="0" xfId="0" applyFont="1" applyAlignment="1">
      <alignment horizontal="left"/>
    </xf>
    <xf numFmtId="0" fontId="8" fillId="0" borderId="0" xfId="0" applyFont="1" applyAlignment="1" quotePrefix="1">
      <alignment horizontal="right"/>
    </xf>
    <xf numFmtId="0" fontId="8" fillId="0" borderId="0" xfId="0" applyFont="1" applyAlignment="1">
      <alignment horizontal="right"/>
    </xf>
    <xf numFmtId="0" fontId="8" fillId="0" borderId="0" xfId="0" applyFont="1" applyAlignment="1">
      <alignment horizontal="justify" wrapText="1"/>
    </xf>
    <xf numFmtId="0" fontId="8" fillId="0" borderId="0" xfId="0" applyFont="1" applyAlignment="1">
      <alignment horizontal="center" wrapText="1"/>
    </xf>
    <xf numFmtId="0" fontId="9" fillId="0" borderId="0" xfId="0" applyFont="1" applyAlignment="1">
      <alignment wrapText="1"/>
    </xf>
    <xf numFmtId="0" fontId="8" fillId="0" borderId="0" xfId="0" applyFont="1" applyAlignment="1" quotePrefix="1">
      <alignment horizontal="right" vertical="top"/>
    </xf>
    <xf numFmtId="0" fontId="8" fillId="0" borderId="0" xfId="0" applyFont="1" applyBorder="1" applyAlignment="1">
      <alignment horizontal="center"/>
    </xf>
    <xf numFmtId="0" fontId="8" fillId="0" borderId="0" xfId="0" applyFont="1" applyAlignment="1">
      <alignment horizontal="center"/>
    </xf>
    <xf numFmtId="38" fontId="8" fillId="0" borderId="0" xfId="0" applyNumberFormat="1" applyFont="1" applyBorder="1" applyAlignment="1">
      <alignment/>
    </xf>
    <xf numFmtId="38" fontId="8" fillId="0" borderId="14" xfId="0" applyNumberFormat="1" applyFont="1" applyBorder="1" applyAlignment="1">
      <alignment/>
    </xf>
    <xf numFmtId="0" fontId="8" fillId="0" borderId="0" xfId="0" applyFont="1" applyBorder="1" applyAlignment="1">
      <alignment horizontal="center" wrapText="1"/>
    </xf>
    <xf numFmtId="176" fontId="0" fillId="0" borderId="0" xfId="15" applyNumberFormat="1" applyFont="1" applyBorder="1" applyAlignment="1">
      <alignment/>
    </xf>
    <xf numFmtId="176" fontId="0" fillId="0" borderId="4" xfId="15" applyNumberFormat="1" applyFont="1" applyBorder="1" applyAlignment="1">
      <alignment/>
    </xf>
    <xf numFmtId="0" fontId="8" fillId="0" borderId="0" xfId="0" applyFont="1" applyAlignment="1">
      <alignment/>
    </xf>
    <xf numFmtId="0" fontId="8" fillId="0" borderId="0" xfId="0" applyFont="1" applyAlignment="1">
      <alignment horizontal="right" vertical="top"/>
    </xf>
    <xf numFmtId="0" fontId="0" fillId="0" borderId="0" xfId="0" applyFont="1" applyAlignment="1">
      <alignment/>
    </xf>
    <xf numFmtId="0" fontId="8" fillId="0" borderId="8" xfId="0" applyFont="1" applyBorder="1" applyAlignment="1">
      <alignment horizontal="center"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8" fillId="0" borderId="12" xfId="0" applyFont="1" applyBorder="1" applyAlignment="1">
      <alignment vertical="top" wrapText="1"/>
    </xf>
    <xf numFmtId="0" fontId="8" fillId="0" borderId="4" xfId="0" applyFont="1" applyBorder="1" applyAlignment="1">
      <alignment vertical="top" wrapText="1"/>
    </xf>
    <xf numFmtId="0" fontId="8" fillId="0" borderId="4" xfId="0" applyFont="1" applyBorder="1" applyAlignment="1">
      <alignment horizontal="center" vertical="top" wrapText="1"/>
    </xf>
    <xf numFmtId="0" fontId="8" fillId="0" borderId="13" xfId="0" applyFont="1" applyBorder="1" applyAlignment="1">
      <alignment horizontal="center" vertical="top" wrapText="1"/>
    </xf>
    <xf numFmtId="176" fontId="0" fillId="0" borderId="2" xfId="0" applyNumberFormat="1" applyFont="1" applyBorder="1" applyAlignment="1">
      <alignment/>
    </xf>
    <xf numFmtId="0" fontId="0" fillId="0" borderId="2" xfId="0" applyFont="1" applyBorder="1" applyAlignment="1">
      <alignment vertical="top" wrapText="1"/>
    </xf>
    <xf numFmtId="176" fontId="0" fillId="0" borderId="9" xfId="0" applyNumberFormat="1" applyFont="1" applyBorder="1" applyAlignment="1">
      <alignment/>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wrapText="1"/>
    </xf>
    <xf numFmtId="176" fontId="0" fillId="0" borderId="0" xfId="0" applyNumberFormat="1" applyFont="1" applyBorder="1" applyAlignment="1">
      <alignment/>
    </xf>
    <xf numFmtId="176" fontId="0" fillId="0" borderId="11" xfId="0" applyNumberFormat="1" applyFont="1" applyBorder="1" applyAlignment="1">
      <alignment/>
    </xf>
    <xf numFmtId="176" fontId="0" fillId="0" borderId="4" xfId="0" applyNumberFormat="1" applyFont="1" applyBorder="1" applyAlignment="1">
      <alignment/>
    </xf>
    <xf numFmtId="0" fontId="0" fillId="0" borderId="4" xfId="0" applyFont="1" applyBorder="1" applyAlignment="1">
      <alignment vertical="top" wrapText="1"/>
    </xf>
    <xf numFmtId="176" fontId="0" fillId="0" borderId="13" xfId="0" applyNumberFormat="1" applyFont="1" applyBorder="1" applyAlignment="1">
      <alignment/>
    </xf>
    <xf numFmtId="0" fontId="0" fillId="0" borderId="12" xfId="0" applyFont="1" applyBorder="1" applyAlignment="1">
      <alignment vertical="top" wrapText="1"/>
    </xf>
    <xf numFmtId="176" fontId="0" fillId="0" borderId="15" xfId="0" applyNumberFormat="1" applyFont="1" applyBorder="1" applyAlignment="1">
      <alignment/>
    </xf>
    <xf numFmtId="0" fontId="0" fillId="0" borderId="0" xfId="0" applyFont="1" applyAlignment="1">
      <alignment vertical="top"/>
    </xf>
    <xf numFmtId="0" fontId="0" fillId="0" borderId="0" xfId="0" applyFont="1" applyAlignment="1">
      <alignment vertical="top" wrapText="1"/>
    </xf>
    <xf numFmtId="176" fontId="0" fillId="0" borderId="0" xfId="0" applyNumberFormat="1" applyFont="1" applyAlignment="1">
      <alignment/>
    </xf>
    <xf numFmtId="176" fontId="8" fillId="0" borderId="3" xfId="0" applyNumberFormat="1" applyFont="1" applyBorder="1" applyAlignment="1">
      <alignment/>
    </xf>
    <xf numFmtId="176" fontId="8" fillId="0" borderId="0" xfId="0" applyNumberFormat="1" applyFont="1" applyBorder="1" applyAlignment="1">
      <alignment/>
    </xf>
    <xf numFmtId="38" fontId="0" fillId="0" borderId="0" xfId="15" applyNumberFormat="1" applyFont="1" applyAlignment="1">
      <alignment/>
    </xf>
    <xf numFmtId="40" fontId="0" fillId="0" borderId="5" xfId="0" applyNumberFormat="1" applyFont="1" applyBorder="1" applyAlignment="1">
      <alignment/>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justify" wrapText="1"/>
    </xf>
    <xf numFmtId="0" fontId="0" fillId="0" borderId="0" xfId="0" applyFont="1" applyAlignment="1">
      <alignment horizontal="center" wrapText="1"/>
    </xf>
    <xf numFmtId="184" fontId="0" fillId="0" borderId="0" xfId="15" applyNumberFormat="1" applyFont="1" applyAlignment="1">
      <alignment horizontal="justify" wrapText="1"/>
    </xf>
    <xf numFmtId="0" fontId="0" fillId="0" borderId="0" xfId="0" applyFont="1" applyBorder="1" applyAlignment="1">
      <alignment/>
    </xf>
    <xf numFmtId="38" fontId="0" fillId="0" borderId="0" xfId="0" applyNumberFormat="1" applyFont="1" applyBorder="1" applyAlignment="1">
      <alignment/>
    </xf>
    <xf numFmtId="38" fontId="0" fillId="0" borderId="0" xfId="0" applyNumberFormat="1" applyFont="1" applyAlignment="1">
      <alignment/>
    </xf>
    <xf numFmtId="171" fontId="0" fillId="0" borderId="0" xfId="15" applyFont="1" applyBorder="1" applyAlignment="1">
      <alignment/>
    </xf>
    <xf numFmtId="184" fontId="0" fillId="0" borderId="0" xfId="15" applyNumberFormat="1" applyFont="1" applyAlignment="1">
      <alignment/>
    </xf>
    <xf numFmtId="184" fontId="0" fillId="0" borderId="0" xfId="15" applyNumberFormat="1" applyFont="1" applyBorder="1" applyAlignment="1">
      <alignment/>
    </xf>
    <xf numFmtId="184" fontId="0" fillId="0" borderId="4" xfId="15" applyNumberFormat="1" applyFont="1" applyBorder="1" applyAlignment="1">
      <alignment/>
    </xf>
    <xf numFmtId="0" fontId="0" fillId="0" borderId="0" xfId="0" applyFont="1" applyAlignment="1">
      <alignment/>
    </xf>
    <xf numFmtId="38" fontId="0" fillId="0" borderId="0" xfId="15" applyNumberFormat="1" applyFont="1" applyBorder="1" applyAlignment="1">
      <alignment/>
    </xf>
    <xf numFmtId="40" fontId="0" fillId="0" borderId="0" xfId="0" applyNumberFormat="1" applyFont="1" applyBorder="1" applyAlignment="1">
      <alignment/>
    </xf>
    <xf numFmtId="176" fontId="8" fillId="0" borderId="14" xfId="15" applyNumberFormat="1" applyFont="1" applyBorder="1" applyAlignment="1">
      <alignment/>
    </xf>
    <xf numFmtId="0" fontId="8" fillId="0" borderId="10" xfId="0" applyFont="1" applyBorder="1" applyAlignment="1">
      <alignment horizontal="center" vertical="top" wrapText="1"/>
    </xf>
    <xf numFmtId="176" fontId="0" fillId="0" borderId="10" xfId="0" applyNumberFormat="1" applyFont="1" applyBorder="1" applyAlignment="1">
      <alignment/>
    </xf>
    <xf numFmtId="0" fontId="10" fillId="0" borderId="0" xfId="0" applyFont="1" applyAlignment="1">
      <alignment horizontal="center" wrapText="1"/>
    </xf>
    <xf numFmtId="0" fontId="5" fillId="0" borderId="0" xfId="0" applyFont="1" applyAlignment="1">
      <alignment vertical="justify" wrapText="1"/>
    </xf>
    <xf numFmtId="0" fontId="5" fillId="0" borderId="0" xfId="0" applyFont="1" applyAlignment="1">
      <alignment horizontal="center"/>
    </xf>
    <xf numFmtId="0" fontId="0" fillId="0" borderId="0" xfId="0" applyAlignment="1">
      <alignment vertical="justify" wrapText="1"/>
    </xf>
    <xf numFmtId="0" fontId="5" fillId="0" borderId="0" xfId="0" applyFont="1" applyAlignment="1">
      <alignment wrapText="1"/>
    </xf>
    <xf numFmtId="0" fontId="8" fillId="0" borderId="2" xfId="0" applyFont="1" applyBorder="1" applyAlignment="1" quotePrefix="1">
      <alignment horizontal="center"/>
    </xf>
    <xf numFmtId="0" fontId="0" fillId="0" borderId="0" xfId="0" applyFont="1" applyAlignment="1">
      <alignment horizontal="justify" wrapText="1"/>
    </xf>
    <xf numFmtId="0" fontId="0" fillId="0" borderId="10" xfId="0" applyFont="1" applyBorder="1" applyAlignment="1" quotePrefix="1">
      <alignment wrapText="1"/>
    </xf>
    <xf numFmtId="0" fontId="0" fillId="0" borderId="0" xfId="0" applyFont="1" applyBorder="1" applyAlignment="1">
      <alignment wrapText="1"/>
    </xf>
    <xf numFmtId="0" fontId="0" fillId="0" borderId="8" xfId="0" applyFont="1" applyBorder="1" applyAlignment="1" quotePrefix="1">
      <alignment wrapText="1"/>
    </xf>
    <xf numFmtId="0" fontId="0" fillId="0" borderId="2" xfId="0" applyFont="1" applyBorder="1" applyAlignment="1">
      <alignment wrapText="1"/>
    </xf>
    <xf numFmtId="0" fontId="8" fillId="0" borderId="0" xfId="0" applyFont="1" applyAlignment="1">
      <alignment wrapText="1"/>
    </xf>
    <xf numFmtId="0" fontId="0" fillId="0" borderId="0" xfId="0" applyFont="1" applyAlignment="1">
      <alignment wrapText="1"/>
    </xf>
    <xf numFmtId="0" fontId="8" fillId="0" borderId="0" xfId="0" applyFont="1" applyAlignment="1">
      <alignment horizontal="justify" wrapText="1"/>
    </xf>
  </cellXfs>
  <cellStyles count="17">
    <cellStyle name="Normal" xfId="0"/>
    <cellStyle name="Comma" xfId="15"/>
    <cellStyle name="Comma [0]" xfId="16"/>
    <cellStyle name="Comma_BS1" xfId="17"/>
    <cellStyle name="Currency" xfId="18"/>
    <cellStyle name="Currency [0]" xfId="19"/>
    <cellStyle name="Followed Hyperlink" xfId="20"/>
    <cellStyle name="Grey" xfId="21"/>
    <cellStyle name="Hyperlink" xfId="22"/>
    <cellStyle name="Input [yellow]" xfId="23"/>
    <cellStyle name="Normal - Style1" xfId="24"/>
    <cellStyle name="Percent" xfId="25"/>
    <cellStyle name="Percent [2]" xfId="26"/>
    <cellStyle name="Tusental (0)_pldt" xfId="27"/>
    <cellStyle name="Tusental_pldt" xfId="28"/>
    <cellStyle name="Valuta (0)_pldt" xfId="29"/>
    <cellStyle name="Valuta_pld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2.75"/>
  <cols>
    <col min="1" max="1" width="40.00390625" style="20" customWidth="1"/>
    <col min="2" max="2" width="5.7109375" style="20" customWidth="1"/>
    <col min="3" max="3" width="17.7109375" style="20" customWidth="1"/>
    <col min="4" max="4" width="2.7109375" style="20" customWidth="1"/>
    <col min="5" max="5" width="17.7109375" style="20" customWidth="1"/>
    <col min="6" max="16384" width="9.140625" style="20" customWidth="1"/>
  </cols>
  <sheetData>
    <row r="1" s="1" customFormat="1" ht="15">
      <c r="A1" s="1" t="s">
        <v>0</v>
      </c>
    </row>
    <row r="2" s="1" customFormat="1" ht="15">
      <c r="A2" s="1" t="s">
        <v>1</v>
      </c>
    </row>
    <row r="3" s="1" customFormat="1" ht="15">
      <c r="A3" s="1" t="s">
        <v>2</v>
      </c>
    </row>
    <row r="4" s="1" customFormat="1" ht="15"/>
    <row r="5" spans="3:5" s="1" customFormat="1" ht="15">
      <c r="C5" s="2" t="s">
        <v>3</v>
      </c>
      <c r="D5" s="2"/>
      <c r="E5" s="2" t="s">
        <v>3</v>
      </c>
    </row>
    <row r="6" spans="3:5" s="1" customFormat="1" ht="15">
      <c r="C6" s="2" t="s">
        <v>4</v>
      </c>
      <c r="D6" s="2"/>
      <c r="E6" s="2" t="s">
        <v>5</v>
      </c>
    </row>
    <row r="7" spans="3:5" s="1" customFormat="1" ht="15">
      <c r="C7" s="2" t="s">
        <v>6</v>
      </c>
      <c r="D7" s="2"/>
      <c r="E7" s="2" t="s">
        <v>7</v>
      </c>
    </row>
    <row r="8" spans="3:5" s="1" customFormat="1" ht="15">
      <c r="C8" s="2" t="s">
        <v>8</v>
      </c>
      <c r="D8" s="2"/>
      <c r="E8" s="2" t="s">
        <v>9</v>
      </c>
    </row>
    <row r="9" spans="3:5" s="1" customFormat="1" ht="15">
      <c r="C9" s="3">
        <v>37621</v>
      </c>
      <c r="D9" s="4"/>
      <c r="E9" s="3">
        <v>37256</v>
      </c>
    </row>
    <row r="10" spans="3:5" s="1" customFormat="1" ht="15">
      <c r="C10" s="2" t="s">
        <v>10</v>
      </c>
      <c r="D10" s="2"/>
      <c r="E10" s="2" t="s">
        <v>10</v>
      </c>
    </row>
    <row r="11" s="5" customFormat="1" ht="14.25"/>
    <row r="12" spans="1:5" s="5" customFormat="1" ht="14.25">
      <c r="A12" s="5" t="s">
        <v>11</v>
      </c>
      <c r="C12" s="6">
        <v>63928</v>
      </c>
      <c r="D12" s="6"/>
      <c r="E12" s="6">
        <v>66098</v>
      </c>
    </row>
    <row r="13" spans="1:5" s="5" customFormat="1" ht="14.25">
      <c r="A13" s="5" t="s">
        <v>12</v>
      </c>
      <c r="C13" s="6">
        <v>16150</v>
      </c>
      <c r="D13" s="6"/>
      <c r="E13" s="6">
        <v>18750</v>
      </c>
    </row>
    <row r="14" spans="1:5" s="5" customFormat="1" ht="14.25">
      <c r="A14" s="5" t="s">
        <v>13</v>
      </c>
      <c r="C14" s="6">
        <v>2442</v>
      </c>
      <c r="D14" s="6"/>
      <c r="E14" s="6">
        <v>0</v>
      </c>
    </row>
    <row r="15" spans="1:5" s="5" customFormat="1" ht="14.25">
      <c r="A15" s="5" t="s">
        <v>14</v>
      </c>
      <c r="C15" s="6">
        <v>59483</v>
      </c>
      <c r="D15" s="6"/>
      <c r="E15" s="6">
        <v>61867</v>
      </c>
    </row>
    <row r="16" spans="3:5" s="5" customFormat="1" ht="14.25">
      <c r="C16" s="6"/>
      <c r="D16" s="6"/>
      <c r="E16" s="6"/>
    </row>
    <row r="17" spans="1:5" s="5" customFormat="1" ht="14.25">
      <c r="A17" s="7"/>
      <c r="B17" s="7"/>
      <c r="C17" s="8">
        <f>SUM(C12:C16)</f>
        <v>142003</v>
      </c>
      <c r="D17" s="6"/>
      <c r="E17" s="8">
        <f>SUM(E12:E16)</f>
        <v>146715</v>
      </c>
    </row>
    <row r="18" spans="1:5" s="5" customFormat="1" ht="14.25">
      <c r="A18" s="5" t="s">
        <v>15</v>
      </c>
      <c r="C18" s="6"/>
      <c r="D18" s="6"/>
      <c r="E18" s="6"/>
    </row>
    <row r="19" spans="1:5" s="5" customFormat="1" ht="14.25">
      <c r="A19" s="5" t="s">
        <v>16</v>
      </c>
      <c r="C19" s="6">
        <v>13600</v>
      </c>
      <c r="D19" s="6"/>
      <c r="E19" s="6">
        <v>21285</v>
      </c>
    </row>
    <row r="20" spans="1:5" s="5" customFormat="1" ht="14.25">
      <c r="A20" s="5" t="s">
        <v>17</v>
      </c>
      <c r="C20" s="6">
        <v>105718</v>
      </c>
      <c r="D20" s="6"/>
      <c r="E20" s="6">
        <v>91348</v>
      </c>
    </row>
    <row r="21" spans="1:5" s="5" customFormat="1" ht="14.25">
      <c r="A21" s="5" t="s">
        <v>18</v>
      </c>
      <c r="C21" s="6">
        <v>1324</v>
      </c>
      <c r="D21" s="6"/>
      <c r="E21" s="6">
        <v>778</v>
      </c>
    </row>
    <row r="22" spans="1:5" s="5" customFormat="1" ht="14.25">
      <c r="A22" s="5" t="s">
        <v>19</v>
      </c>
      <c r="C22" s="6">
        <v>17246</v>
      </c>
      <c r="D22" s="6"/>
      <c r="E22" s="6">
        <v>16715</v>
      </c>
    </row>
    <row r="23" spans="1:5" s="5" customFormat="1" ht="14.25">
      <c r="A23" s="5" t="s">
        <v>20</v>
      </c>
      <c r="C23" s="6">
        <v>14196</v>
      </c>
      <c r="D23" s="6"/>
      <c r="E23" s="6">
        <v>21312</v>
      </c>
    </row>
    <row r="24" spans="1:5" s="5" customFormat="1" ht="15">
      <c r="A24" s="5" t="s">
        <v>21</v>
      </c>
      <c r="B24" s="2"/>
      <c r="C24" s="6">
        <v>7967</v>
      </c>
      <c r="D24" s="6"/>
      <c r="E24" s="6">
        <v>7966</v>
      </c>
    </row>
    <row r="25" spans="1:5" s="5" customFormat="1" ht="15">
      <c r="A25" s="7"/>
      <c r="B25" s="9"/>
      <c r="C25" s="8">
        <f>SUM(C19:C24)</f>
        <v>160051</v>
      </c>
      <c r="D25" s="6"/>
      <c r="E25" s="8">
        <f>SUM(E19:E24)</f>
        <v>159404</v>
      </c>
    </row>
    <row r="26" spans="1:5" s="5" customFormat="1" ht="15">
      <c r="A26" s="5" t="s">
        <v>22</v>
      </c>
      <c r="B26" s="2"/>
      <c r="C26" s="6"/>
      <c r="D26" s="6"/>
      <c r="E26" s="6"/>
    </row>
    <row r="27" spans="1:5" s="5" customFormat="1" ht="15">
      <c r="A27" s="5" t="s">
        <v>23</v>
      </c>
      <c r="B27" s="2"/>
      <c r="C27" s="6">
        <v>43758</v>
      </c>
      <c r="D27" s="6"/>
      <c r="E27" s="6">
        <v>51407</v>
      </c>
    </row>
    <row r="28" spans="1:5" s="5" customFormat="1" ht="15">
      <c r="A28" s="5" t="s">
        <v>24</v>
      </c>
      <c r="B28" s="2"/>
      <c r="C28" s="6">
        <v>26810</v>
      </c>
      <c r="D28" s="6"/>
      <c r="E28" s="6">
        <v>18423</v>
      </c>
    </row>
    <row r="29" spans="1:5" s="5" customFormat="1" ht="14.25">
      <c r="A29" s="5" t="s">
        <v>25</v>
      </c>
      <c r="C29" s="6">
        <v>68019</v>
      </c>
      <c r="D29" s="6"/>
      <c r="E29" s="6">
        <v>53906</v>
      </c>
    </row>
    <row r="30" spans="1:5" s="5" customFormat="1" ht="14.25">
      <c r="A30" s="5" t="s">
        <v>26</v>
      </c>
      <c r="C30" s="6">
        <v>1147</v>
      </c>
      <c r="D30" s="6"/>
      <c r="E30" s="6">
        <v>1691</v>
      </c>
    </row>
    <row r="31" spans="1:5" s="5" customFormat="1" ht="14.25">
      <c r="A31" s="7"/>
      <c r="B31" s="7"/>
      <c r="C31" s="8">
        <f>SUM(C27:C30)</f>
        <v>139734</v>
      </c>
      <c r="D31" s="6"/>
      <c r="E31" s="8">
        <f>SUM(E27:E30)</f>
        <v>125427</v>
      </c>
    </row>
    <row r="32" spans="3:5" s="5" customFormat="1" ht="14.25">
      <c r="C32" s="6"/>
      <c r="D32" s="6"/>
      <c r="E32" s="6"/>
    </row>
    <row r="33" spans="1:5" s="5" customFormat="1" ht="14.25">
      <c r="A33" s="5" t="s">
        <v>27</v>
      </c>
      <c r="C33" s="10">
        <f>+C25-C31</f>
        <v>20317</v>
      </c>
      <c r="D33" s="6"/>
      <c r="E33" s="10">
        <f>+E25-E31</f>
        <v>33977</v>
      </c>
    </row>
    <row r="34" spans="3:5" s="5" customFormat="1" ht="14.25">
      <c r="C34" s="11"/>
      <c r="D34" s="6"/>
      <c r="E34" s="11"/>
    </row>
    <row r="35" spans="3:5" s="5" customFormat="1" ht="15" thickBot="1">
      <c r="C35" s="12">
        <f>+C33+C17</f>
        <v>162320</v>
      </c>
      <c r="D35" s="6"/>
      <c r="E35" s="12">
        <f>+E33+E17</f>
        <v>180692</v>
      </c>
    </row>
    <row r="36" spans="3:5" s="5" customFormat="1" ht="14.25">
      <c r="C36" s="6"/>
      <c r="D36" s="6"/>
      <c r="E36" s="6"/>
    </row>
    <row r="37" spans="1:5" s="5" customFormat="1" ht="14.25">
      <c r="A37" s="5" t="s">
        <v>28</v>
      </c>
      <c r="C37" s="6">
        <v>60001</v>
      </c>
      <c r="D37" s="6"/>
      <c r="E37" s="6">
        <v>60001</v>
      </c>
    </row>
    <row r="38" spans="1:5" s="5" customFormat="1" ht="14.25">
      <c r="A38" s="5" t="s">
        <v>29</v>
      </c>
      <c r="C38" s="11">
        <v>30222</v>
      </c>
      <c r="D38" s="11"/>
      <c r="E38" s="13">
        <v>30194</v>
      </c>
    </row>
    <row r="39" spans="1:5" s="5" customFormat="1" ht="14.25">
      <c r="A39" s="5" t="s">
        <v>30</v>
      </c>
      <c r="C39" s="14">
        <v>59999</v>
      </c>
      <c r="D39" s="11"/>
      <c r="E39" s="15">
        <v>59999</v>
      </c>
    </row>
    <row r="40" spans="1:5" s="5" customFormat="1" ht="14.25">
      <c r="A40" s="5" t="s">
        <v>31</v>
      </c>
      <c r="C40" s="6">
        <f>SUM(C37:C39)</f>
        <v>150222</v>
      </c>
      <c r="D40" s="6"/>
      <c r="E40" s="6">
        <f>SUM(E37:E39)</f>
        <v>150194</v>
      </c>
    </row>
    <row r="41" spans="1:5" s="5" customFormat="1" ht="14.25">
      <c r="A41" s="5" t="s">
        <v>32</v>
      </c>
      <c r="C41" s="6">
        <v>2308</v>
      </c>
      <c r="D41" s="6"/>
      <c r="E41" s="6">
        <v>2364</v>
      </c>
    </row>
    <row r="42" spans="1:5" s="5" customFormat="1" ht="14.25">
      <c r="A42" s="5" t="s">
        <v>33</v>
      </c>
      <c r="C42" s="6">
        <v>4908</v>
      </c>
      <c r="D42" s="6"/>
      <c r="E42" s="6">
        <v>14516</v>
      </c>
    </row>
    <row r="43" spans="1:5" s="5" customFormat="1" ht="14.25">
      <c r="A43" s="5" t="s">
        <v>34</v>
      </c>
      <c r="C43" s="6">
        <v>0</v>
      </c>
      <c r="D43" s="6"/>
      <c r="E43" s="6">
        <v>9000</v>
      </c>
    </row>
    <row r="44" spans="1:5" s="5" customFormat="1" ht="14.25">
      <c r="A44" s="5" t="s">
        <v>35</v>
      </c>
      <c r="C44" s="11">
        <v>4882</v>
      </c>
      <c r="D44" s="6"/>
      <c r="E44" s="11">
        <v>4618</v>
      </c>
    </row>
    <row r="45" spans="3:5" s="5" customFormat="1" ht="15" thickBot="1">
      <c r="C45" s="16">
        <f>SUM(C40:C44)</f>
        <v>162320</v>
      </c>
      <c r="D45" s="11"/>
      <c r="E45" s="16">
        <f>SUM(E40:E44)</f>
        <v>180692</v>
      </c>
    </row>
    <row r="46" spans="3:5" s="5" customFormat="1" ht="14.25">
      <c r="C46" s="11"/>
      <c r="D46" s="11"/>
      <c r="E46" s="11"/>
    </row>
    <row r="47" spans="1:5" s="5" customFormat="1" ht="14.25">
      <c r="A47" s="5" t="s">
        <v>36</v>
      </c>
      <c r="C47" s="17"/>
      <c r="D47" s="17"/>
      <c r="E47" s="17"/>
    </row>
    <row r="48" s="5" customFormat="1" ht="14.25">
      <c r="A48" s="5" t="s">
        <v>37</v>
      </c>
    </row>
    <row r="49" spans="1:5" s="5" customFormat="1" ht="14.25">
      <c r="A49" s="5" t="s">
        <v>38</v>
      </c>
      <c r="C49" s="18">
        <v>1.51</v>
      </c>
      <c r="E49" s="18">
        <v>1.47</v>
      </c>
    </row>
    <row r="50" spans="1:5" s="5" customFormat="1" ht="14.25">
      <c r="A50" s="5" t="s">
        <v>39</v>
      </c>
      <c r="C50" s="19"/>
      <c r="D50" s="19"/>
      <c r="E50" s="19"/>
    </row>
    <row r="51" spans="1:5" s="5" customFormat="1" ht="14.25">
      <c r="A51" s="5" t="s">
        <v>40</v>
      </c>
      <c r="C51" s="19"/>
      <c r="D51" s="19"/>
      <c r="E51" s="19"/>
    </row>
    <row r="52" spans="1:5" s="5" customFormat="1" ht="14.25">
      <c r="A52" s="5" t="s">
        <v>271</v>
      </c>
      <c r="C52" s="19">
        <v>1.2</v>
      </c>
      <c r="D52" s="19"/>
      <c r="E52" s="19">
        <v>1.17</v>
      </c>
    </row>
    <row r="53" s="5" customFormat="1" ht="14.25"/>
    <row r="54" s="5" customFormat="1" ht="14.25"/>
    <row r="55" spans="1:5" s="1" customFormat="1" ht="33.75" customHeight="1">
      <c r="A55" s="132" t="s">
        <v>41</v>
      </c>
      <c r="B55" s="132"/>
      <c r="C55" s="132"/>
      <c r="D55" s="132"/>
      <c r="E55" s="132"/>
    </row>
    <row r="56" s="1" customFormat="1" ht="15"/>
  </sheetData>
  <mergeCells count="1">
    <mergeCell ref="A55:E55"/>
  </mergeCells>
  <printOptions/>
  <pageMargins left="0.75" right="0.75" top="0.56" bottom="0.34" header="0.33" footer="0.24"/>
  <pageSetup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workbookViewId="0" topLeftCell="A1">
      <selection activeCell="A45" sqref="A45"/>
    </sheetView>
  </sheetViews>
  <sheetFormatPr defaultColWidth="9.140625" defaultRowHeight="12.75"/>
  <cols>
    <col min="1" max="1" width="31.140625" style="21" customWidth="1"/>
    <col min="2" max="5" width="20.7109375" style="21" customWidth="1"/>
    <col min="6" max="6" width="2.7109375" style="21" customWidth="1"/>
    <col min="7" max="7" width="9.00390625" style="21" customWidth="1"/>
    <col min="8" max="16384" width="9.140625" style="21" customWidth="1"/>
  </cols>
  <sheetData>
    <row r="1" ht="15">
      <c r="A1" s="1" t="s">
        <v>0</v>
      </c>
    </row>
    <row r="2" ht="15">
      <c r="A2" s="1" t="s">
        <v>42</v>
      </c>
    </row>
    <row r="3" ht="15">
      <c r="A3" s="1" t="s">
        <v>43</v>
      </c>
    </row>
    <row r="4" ht="15">
      <c r="A4" s="1"/>
    </row>
    <row r="5" spans="1:6" ht="15">
      <c r="A5" s="5"/>
      <c r="B5" s="133" t="s">
        <v>44</v>
      </c>
      <c r="C5" s="133"/>
      <c r="D5" s="133" t="s">
        <v>45</v>
      </c>
      <c r="E5" s="133"/>
      <c r="F5" s="2"/>
    </row>
    <row r="6" spans="2:6" ht="15">
      <c r="B6" s="2" t="s">
        <v>6</v>
      </c>
      <c r="C6" s="2" t="s">
        <v>46</v>
      </c>
      <c r="D6" s="2" t="s">
        <v>6</v>
      </c>
      <c r="E6" s="2" t="s">
        <v>46</v>
      </c>
      <c r="F6" s="2"/>
    </row>
    <row r="7" spans="2:6" ht="15">
      <c r="B7" s="2" t="s">
        <v>47</v>
      </c>
      <c r="C7" s="2" t="s">
        <v>48</v>
      </c>
      <c r="D7" s="2" t="s">
        <v>47</v>
      </c>
      <c r="E7" s="2" t="s">
        <v>48</v>
      </c>
      <c r="F7" s="2"/>
    </row>
    <row r="8" spans="2:6" ht="15">
      <c r="B8" s="2" t="s">
        <v>8</v>
      </c>
      <c r="C8" s="2" t="s">
        <v>8</v>
      </c>
      <c r="D8" s="2" t="s">
        <v>49</v>
      </c>
      <c r="E8" s="2" t="s">
        <v>50</v>
      </c>
      <c r="F8" s="2"/>
    </row>
    <row r="9" spans="1:6" ht="15">
      <c r="A9" s="5"/>
      <c r="B9" s="3">
        <v>37621</v>
      </c>
      <c r="C9" s="3">
        <v>37256</v>
      </c>
      <c r="D9" s="3">
        <v>37621</v>
      </c>
      <c r="E9" s="3">
        <v>37256</v>
      </c>
      <c r="F9" s="2"/>
    </row>
    <row r="10" spans="1:6" ht="15">
      <c r="A10" s="5"/>
      <c r="B10" s="2" t="s">
        <v>51</v>
      </c>
      <c r="C10" s="2" t="s">
        <v>51</v>
      </c>
      <c r="D10" s="2" t="s">
        <v>51</v>
      </c>
      <c r="E10" s="2" t="s">
        <v>51</v>
      </c>
      <c r="F10" s="2"/>
    </row>
    <row r="11" spans="1:6" ht="14.25">
      <c r="A11" s="5" t="s">
        <v>52</v>
      </c>
      <c r="B11" s="22">
        <v>73723</v>
      </c>
      <c r="C11" s="22">
        <v>58421</v>
      </c>
      <c r="D11" s="22">
        <v>245479</v>
      </c>
      <c r="E11" s="22">
        <v>157757</v>
      </c>
      <c r="F11" s="22"/>
    </row>
    <row r="12" spans="1:6" ht="14.25">
      <c r="A12" s="5"/>
      <c r="B12" s="23"/>
      <c r="C12" s="22"/>
      <c r="D12" s="22"/>
      <c r="E12" s="22"/>
      <c r="F12" s="22"/>
    </row>
    <row r="13" spans="1:6" ht="14.25">
      <c r="A13" s="5" t="s">
        <v>53</v>
      </c>
      <c r="B13" s="24">
        <v>-71500</v>
      </c>
      <c r="C13" s="24">
        <v>-52574</v>
      </c>
      <c r="D13" s="24">
        <v>-227314</v>
      </c>
      <c r="E13" s="24">
        <v>-139184</v>
      </c>
      <c r="F13" s="24"/>
    </row>
    <row r="14" spans="1:6" ht="14.25">
      <c r="A14" s="7"/>
      <c r="B14" s="23"/>
      <c r="C14" s="23"/>
      <c r="D14" s="23"/>
      <c r="E14" s="23"/>
      <c r="F14" s="25"/>
    </row>
    <row r="15" spans="1:6" ht="14.25">
      <c r="A15" s="5" t="s">
        <v>54</v>
      </c>
      <c r="B15" s="15">
        <v>814</v>
      </c>
      <c r="C15" s="15">
        <v>819</v>
      </c>
      <c r="D15" s="15">
        <v>1702</v>
      </c>
      <c r="E15" s="15">
        <v>1936</v>
      </c>
      <c r="F15" s="13"/>
    </row>
    <row r="16" spans="1:6" ht="14.25">
      <c r="A16" s="5"/>
      <c r="B16" s="23"/>
      <c r="C16" s="23"/>
      <c r="D16" s="23"/>
      <c r="E16" s="23"/>
      <c r="F16" s="25"/>
    </row>
    <row r="17" spans="1:6" ht="14.25">
      <c r="A17" s="5" t="s">
        <v>55</v>
      </c>
      <c r="B17" s="22">
        <f>SUM(B11:B15)</f>
        <v>3037</v>
      </c>
      <c r="C17" s="22">
        <f>SUM(C11:C15)</f>
        <v>6666</v>
      </c>
      <c r="D17" s="22">
        <f>SUM(D11:D15)</f>
        <v>19867</v>
      </c>
      <c r="E17" s="22">
        <f>SUM(E11:E15)</f>
        <v>20509</v>
      </c>
      <c r="F17" s="13"/>
    </row>
    <row r="18" spans="1:6" ht="14.25">
      <c r="A18" s="5"/>
      <c r="B18" s="23"/>
      <c r="C18" s="23"/>
      <c r="D18" s="23"/>
      <c r="E18" s="23"/>
      <c r="F18" s="25"/>
    </row>
    <row r="19" spans="1:6" ht="14.25">
      <c r="A19" s="7" t="s">
        <v>56</v>
      </c>
      <c r="B19" s="24">
        <v>-2471</v>
      </c>
      <c r="C19" s="24">
        <v>-2370</v>
      </c>
      <c r="D19" s="24">
        <v>-8972</v>
      </c>
      <c r="E19" s="24">
        <v>-5846</v>
      </c>
      <c r="F19" s="26"/>
    </row>
    <row r="20" spans="1:6" ht="14.25">
      <c r="A20" s="5"/>
      <c r="B20" s="23"/>
      <c r="C20" s="23"/>
      <c r="D20" s="23"/>
      <c r="E20" s="23"/>
      <c r="F20" s="25"/>
    </row>
    <row r="21" spans="1:6" ht="14.25">
      <c r="A21" s="5" t="s">
        <v>57</v>
      </c>
      <c r="B21" s="24">
        <v>3125</v>
      </c>
      <c r="C21" s="24">
        <v>-1544</v>
      </c>
      <c r="D21" s="24">
        <v>-2470</v>
      </c>
      <c r="E21" s="24">
        <v>-6365</v>
      </c>
      <c r="F21" s="25"/>
    </row>
    <row r="22" spans="1:6" ht="14.25">
      <c r="A22" s="5"/>
      <c r="B22" s="27"/>
      <c r="C22" s="27"/>
      <c r="D22" s="27"/>
      <c r="E22" s="27"/>
      <c r="F22" s="26"/>
    </row>
    <row r="23" spans="1:6" ht="14.25">
      <c r="A23" s="5"/>
      <c r="B23" s="23"/>
      <c r="C23" s="23"/>
      <c r="D23" s="23"/>
      <c r="E23" s="23"/>
      <c r="F23" s="25"/>
    </row>
    <row r="24" spans="1:6" ht="14.25">
      <c r="A24" s="5" t="s">
        <v>58</v>
      </c>
      <c r="B24" s="22">
        <f>SUM(B17:B22)</f>
        <v>3691</v>
      </c>
      <c r="C24" s="22">
        <f>SUM(C17:C22)</f>
        <v>2752</v>
      </c>
      <c r="D24" s="22">
        <f>SUM(D17:D22)</f>
        <v>8425</v>
      </c>
      <c r="E24" s="22">
        <f>SUM(E17:E22)</f>
        <v>8298</v>
      </c>
      <c r="F24" s="22"/>
    </row>
    <row r="25" spans="1:6" ht="14.25">
      <c r="A25" s="5"/>
      <c r="B25" s="23"/>
      <c r="C25" s="23"/>
      <c r="D25" s="23"/>
      <c r="E25" s="23"/>
      <c r="F25" s="28"/>
    </row>
    <row r="26" spans="1:6" ht="14.25">
      <c r="A26" s="5" t="s">
        <v>59</v>
      </c>
      <c r="B26" s="27">
        <v>-2853</v>
      </c>
      <c r="C26" s="27">
        <v>-1907</v>
      </c>
      <c r="D26" s="27">
        <v>-6137</v>
      </c>
      <c r="E26" s="27">
        <v>-4497</v>
      </c>
      <c r="F26" s="26"/>
    </row>
    <row r="27" spans="1:6" ht="14.25">
      <c r="A27" s="5"/>
      <c r="B27" s="23"/>
      <c r="C27" s="23"/>
      <c r="D27" s="23"/>
      <c r="E27" s="23"/>
      <c r="F27" s="28"/>
    </row>
    <row r="28" spans="1:6" ht="14.25">
      <c r="A28" s="5" t="s">
        <v>60</v>
      </c>
      <c r="B28" s="22">
        <f>SUM(B24:B27)</f>
        <v>838</v>
      </c>
      <c r="C28" s="22">
        <f>SUM(C24:C27)</f>
        <v>845</v>
      </c>
      <c r="D28" s="22">
        <f>SUM(D24:D27)</f>
        <v>2288</v>
      </c>
      <c r="E28" s="22">
        <f>SUM(E24:E27)</f>
        <v>3801</v>
      </c>
      <c r="F28" s="22"/>
    </row>
    <row r="29" spans="1:6" ht="14.25">
      <c r="A29" s="5"/>
      <c r="B29" s="23"/>
      <c r="C29" s="23"/>
      <c r="D29" s="23"/>
      <c r="E29" s="23"/>
      <c r="F29" s="28"/>
    </row>
    <row r="30" spans="1:6" ht="14.25">
      <c r="A30" s="7" t="s">
        <v>61</v>
      </c>
      <c r="B30" s="24">
        <v>-17</v>
      </c>
      <c r="C30" s="24">
        <v>85</v>
      </c>
      <c r="D30" s="24">
        <v>-656</v>
      </c>
      <c r="E30" s="24">
        <v>282</v>
      </c>
      <c r="F30" s="26"/>
    </row>
    <row r="31" spans="1:6" ht="14.25">
      <c r="A31" s="5"/>
      <c r="B31" s="23"/>
      <c r="C31" s="23"/>
      <c r="D31" s="23"/>
      <c r="E31" s="23"/>
      <c r="F31" s="28"/>
    </row>
    <row r="32" spans="1:6" ht="15" thickBot="1">
      <c r="A32" s="5" t="s">
        <v>62</v>
      </c>
      <c r="B32" s="29">
        <f>SUM(B28:B31)</f>
        <v>821</v>
      </c>
      <c r="C32" s="29">
        <f>SUM(C28:C31)</f>
        <v>930</v>
      </c>
      <c r="D32" s="29">
        <f>SUM(D28:D31)</f>
        <v>1632</v>
      </c>
      <c r="E32" s="29">
        <f>SUM(E28:E31)</f>
        <v>4083</v>
      </c>
      <c r="F32" s="28"/>
    </row>
    <row r="33" spans="1:5" ht="14.25">
      <c r="A33" s="5"/>
      <c r="B33" s="30"/>
      <c r="C33" s="30"/>
      <c r="D33" s="30"/>
      <c r="E33" s="30"/>
    </row>
    <row r="34" spans="1:5" ht="14.25">
      <c r="A34" s="5" t="s">
        <v>272</v>
      </c>
      <c r="B34" s="31"/>
      <c r="C34" s="31"/>
      <c r="D34" s="31"/>
      <c r="E34" s="31"/>
    </row>
    <row r="35" spans="1:5" ht="14.25">
      <c r="A35" s="7" t="s">
        <v>63</v>
      </c>
      <c r="B35" s="32">
        <v>1.37</v>
      </c>
      <c r="C35" s="32">
        <v>1.55</v>
      </c>
      <c r="D35" s="32">
        <v>2.72</v>
      </c>
      <c r="E35" s="32">
        <v>6.81</v>
      </c>
    </row>
    <row r="36" spans="1:5" ht="15" thickBot="1">
      <c r="A36" s="5" t="s">
        <v>64</v>
      </c>
      <c r="B36" s="33" t="s">
        <v>65</v>
      </c>
      <c r="C36" s="34">
        <v>0</v>
      </c>
      <c r="D36" s="34">
        <v>0</v>
      </c>
      <c r="E36" s="33">
        <v>0</v>
      </c>
    </row>
    <row r="37" spans="1:5" ht="14.25">
      <c r="A37" s="5"/>
      <c r="B37" s="35"/>
      <c r="C37" s="36"/>
      <c r="D37" s="36"/>
      <c r="E37" s="35"/>
    </row>
    <row r="38" spans="1:5" ht="14.25">
      <c r="A38" s="5"/>
      <c r="B38" s="35"/>
      <c r="C38" s="36"/>
      <c r="D38" s="36"/>
      <c r="E38" s="35"/>
    </row>
    <row r="39" spans="1:5" ht="14.25">
      <c r="A39" s="5"/>
      <c r="B39" s="35"/>
      <c r="C39" s="36"/>
      <c r="D39" s="36"/>
      <c r="E39" s="35"/>
    </row>
    <row r="40" spans="1:5" ht="14.25">
      <c r="A40" s="5"/>
      <c r="B40" s="35"/>
      <c r="C40" s="36"/>
      <c r="D40" s="36"/>
      <c r="E40" s="35"/>
    </row>
    <row r="41" ht="14.25">
      <c r="A41" s="5"/>
    </row>
    <row r="42" spans="1:5" ht="33" customHeight="1">
      <c r="A42" s="132" t="s">
        <v>66</v>
      </c>
      <c r="B42" s="134"/>
      <c r="C42" s="134"/>
      <c r="D42" s="134"/>
      <c r="E42" s="134"/>
    </row>
    <row r="43" ht="15">
      <c r="A43" s="1"/>
    </row>
  </sheetData>
  <mergeCells count="3">
    <mergeCell ref="B5:C5"/>
    <mergeCell ref="D5:E5"/>
    <mergeCell ref="A42:E42"/>
  </mergeCells>
  <printOptions/>
  <pageMargins left="0.75" right="0.75" top="1" bottom="1" header="0.5" footer="0.5"/>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D71"/>
  <sheetViews>
    <sheetView workbookViewId="0" topLeftCell="A1">
      <selection activeCell="A1" sqref="A1"/>
    </sheetView>
  </sheetViews>
  <sheetFormatPr defaultColWidth="9.140625" defaultRowHeight="12.75"/>
  <cols>
    <col min="1" max="1" width="4.7109375" style="5" customWidth="1"/>
    <col min="2" max="2" width="56.140625" style="5" customWidth="1"/>
    <col min="3" max="4" width="20.7109375" style="39" customWidth="1"/>
    <col min="5" max="16384" width="9.140625" style="5" customWidth="1"/>
  </cols>
  <sheetData>
    <row r="1" ht="15">
      <c r="A1" s="37" t="s">
        <v>67</v>
      </c>
    </row>
    <row r="2" ht="15">
      <c r="A2" s="37" t="s">
        <v>273</v>
      </c>
    </row>
    <row r="3" ht="15" customHeight="1">
      <c r="A3" s="1" t="s">
        <v>2</v>
      </c>
    </row>
    <row r="4" ht="15">
      <c r="A4" s="1"/>
    </row>
    <row r="5" spans="1:4" ht="15">
      <c r="A5" s="1"/>
      <c r="C5" s="3">
        <v>37621</v>
      </c>
      <c r="D5" s="3">
        <v>37256</v>
      </c>
    </row>
    <row r="6" spans="3:4" ht="15">
      <c r="C6" s="3" t="s">
        <v>68</v>
      </c>
      <c r="D6" s="3" t="s">
        <v>68</v>
      </c>
    </row>
    <row r="7" ht="15">
      <c r="A7" s="37" t="s">
        <v>69</v>
      </c>
    </row>
    <row r="8" spans="1:4" ht="14.25">
      <c r="A8" s="5" t="s">
        <v>70</v>
      </c>
      <c r="C8" s="39">
        <v>4910</v>
      </c>
      <c r="D8" s="39">
        <v>8298</v>
      </c>
    </row>
    <row r="10" ht="15">
      <c r="A10" s="37" t="s">
        <v>71</v>
      </c>
    </row>
    <row r="11" spans="2:4" ht="14.25">
      <c r="B11" s="5" t="s">
        <v>72</v>
      </c>
      <c r="C11" s="39">
        <v>17806</v>
      </c>
      <c r="D11" s="39">
        <v>11736</v>
      </c>
    </row>
    <row r="12" spans="2:4" ht="14.25">
      <c r="B12" s="5" t="s">
        <v>73</v>
      </c>
      <c r="C12" s="40">
        <v>5942</v>
      </c>
      <c r="D12" s="40">
        <v>6323</v>
      </c>
    </row>
    <row r="13" spans="1:4" ht="14.25">
      <c r="A13" s="5" t="s">
        <v>74</v>
      </c>
      <c r="C13" s="39">
        <f>SUM(C8:C12)</f>
        <v>28658</v>
      </c>
      <c r="D13" s="39">
        <f>SUM(D8:D12)</f>
        <v>26357</v>
      </c>
    </row>
    <row r="15" ht="15">
      <c r="A15" s="37" t="s">
        <v>75</v>
      </c>
    </row>
    <row r="16" spans="2:4" ht="14.25">
      <c r="B16" s="5" t="s">
        <v>76</v>
      </c>
      <c r="C16" s="39">
        <f>-9553</f>
        <v>-9553</v>
      </c>
      <c r="D16" s="39">
        <v>-26503</v>
      </c>
    </row>
    <row r="17" spans="2:4" ht="14.25">
      <c r="B17" s="5" t="s">
        <v>77</v>
      </c>
      <c r="C17" s="40">
        <v>-4506</v>
      </c>
      <c r="D17" s="40">
        <v>12989</v>
      </c>
    </row>
    <row r="18" spans="1:4" ht="14.25">
      <c r="A18" s="5" t="s">
        <v>78</v>
      </c>
      <c r="C18" s="39">
        <f>SUM(C13:C17)</f>
        <v>14599</v>
      </c>
      <c r="D18" s="39">
        <f>SUM(D13:D17)</f>
        <v>12843</v>
      </c>
    </row>
    <row r="19" spans="2:4" ht="14.25">
      <c r="B19" s="5" t="s">
        <v>79</v>
      </c>
      <c r="C19" s="40">
        <v>-6997</v>
      </c>
      <c r="D19" s="40">
        <v>-9757</v>
      </c>
    </row>
    <row r="20" spans="1:4" ht="14.25">
      <c r="A20" s="5" t="s">
        <v>80</v>
      </c>
      <c r="C20" s="39">
        <f>+C18+C19</f>
        <v>7602</v>
      </c>
      <c r="D20" s="39">
        <f>+D18+D19</f>
        <v>3086</v>
      </c>
    </row>
    <row r="22" ht="15">
      <c r="A22" s="37" t="s">
        <v>81</v>
      </c>
    </row>
    <row r="23" spans="2:4" ht="14.25">
      <c r="B23" s="5" t="s">
        <v>82</v>
      </c>
      <c r="C23" s="39">
        <v>-4000</v>
      </c>
      <c r="D23" s="39">
        <v>-46853</v>
      </c>
    </row>
    <row r="24" spans="2:4" ht="14.25">
      <c r="B24" s="5" t="s">
        <v>83</v>
      </c>
      <c r="C24" s="39">
        <v>591</v>
      </c>
      <c r="D24" s="47">
        <v>0</v>
      </c>
    </row>
    <row r="25" spans="2:4" ht="14.25">
      <c r="B25" s="5" t="s">
        <v>13</v>
      </c>
      <c r="C25" s="40">
        <v>-5608</v>
      </c>
      <c r="D25" s="40">
        <v>-22016</v>
      </c>
    </row>
    <row r="26" spans="3:4" ht="14.25">
      <c r="C26" s="39">
        <f>SUM(C23:C25)</f>
        <v>-9017</v>
      </c>
      <c r="D26" s="39">
        <f>SUM(D23:D25)</f>
        <v>-68869</v>
      </c>
    </row>
    <row r="27" ht="15">
      <c r="A27" s="37" t="s">
        <v>84</v>
      </c>
    </row>
    <row r="28" spans="1:4" ht="15">
      <c r="A28" s="37"/>
      <c r="B28" s="5" t="s">
        <v>85</v>
      </c>
      <c r="C28" s="47">
        <v>0</v>
      </c>
      <c r="D28" s="39">
        <v>59999</v>
      </c>
    </row>
    <row r="29" spans="2:4" ht="14.25">
      <c r="B29" s="5" t="s">
        <v>86</v>
      </c>
      <c r="C29" s="39">
        <v>-2130</v>
      </c>
      <c r="D29" s="39">
        <v>7013</v>
      </c>
    </row>
    <row r="30" spans="2:4" ht="14.25">
      <c r="B30" s="5" t="s">
        <v>87</v>
      </c>
      <c r="C30" s="40">
        <v>-2160</v>
      </c>
      <c r="D30" s="40">
        <v>-2160</v>
      </c>
    </row>
    <row r="31" spans="3:4" ht="14.25">
      <c r="C31" s="39">
        <f>SUM(C28:C30)</f>
        <v>-4290</v>
      </c>
      <c r="D31" s="39">
        <f>SUM(D28:D30)</f>
        <v>64852</v>
      </c>
    </row>
    <row r="33" spans="1:4" ht="15">
      <c r="A33" s="37" t="s">
        <v>88</v>
      </c>
      <c r="B33" s="37"/>
      <c r="C33" s="39">
        <f>+C20+C26+C31</f>
        <v>-5705</v>
      </c>
      <c r="D33" s="39">
        <f>+D20+D26+D31</f>
        <v>-931</v>
      </c>
    </row>
    <row r="34" spans="1:4" ht="15">
      <c r="A34" s="37"/>
      <c r="B34" s="37"/>
      <c r="C34" s="41"/>
      <c r="D34" s="41"/>
    </row>
    <row r="35" spans="1:4" ht="15">
      <c r="A35" s="37" t="s">
        <v>89</v>
      </c>
      <c r="B35" s="37"/>
      <c r="C35" s="39">
        <v>11547</v>
      </c>
      <c r="D35" s="39">
        <v>12910</v>
      </c>
    </row>
    <row r="36" spans="1:2" ht="15">
      <c r="A36" s="37"/>
      <c r="B36" s="37"/>
    </row>
    <row r="37" spans="1:4" ht="15">
      <c r="A37" s="37" t="s">
        <v>90</v>
      </c>
      <c r="B37" s="37"/>
      <c r="C37" s="39">
        <v>29</v>
      </c>
      <c r="D37" s="39">
        <v>-432</v>
      </c>
    </row>
    <row r="38" spans="1:4" ht="15">
      <c r="A38" s="37" t="s">
        <v>91</v>
      </c>
      <c r="B38" s="37"/>
      <c r="C38" s="41"/>
      <c r="D38" s="41"/>
    </row>
    <row r="39" spans="1:4" ht="15">
      <c r="A39" s="37"/>
      <c r="B39" s="37"/>
      <c r="C39" s="41"/>
      <c r="D39" s="41"/>
    </row>
    <row r="40" spans="1:4" ht="15.75" thickBot="1">
      <c r="A40" s="37" t="s">
        <v>92</v>
      </c>
      <c r="B40" s="37"/>
      <c r="C40" s="42">
        <f>+C33+C35+C38+C37</f>
        <v>5871</v>
      </c>
      <c r="D40" s="42">
        <f>+D33+D35+D38+D37</f>
        <v>11547</v>
      </c>
    </row>
    <row r="41" spans="1:4" ht="15">
      <c r="A41" s="37"/>
      <c r="B41" s="37"/>
      <c r="C41" s="41"/>
      <c r="D41" s="41"/>
    </row>
    <row r="42" spans="1:4" ht="15">
      <c r="A42" s="37" t="s">
        <v>93</v>
      </c>
      <c r="B42" s="37"/>
      <c r="C42" s="41"/>
      <c r="D42" s="41"/>
    </row>
    <row r="43" spans="1:4" ht="15">
      <c r="A43" s="37"/>
      <c r="B43" s="37"/>
      <c r="C43" s="41"/>
      <c r="D43" s="41"/>
    </row>
    <row r="44" spans="1:4" ht="15">
      <c r="A44" s="37" t="s">
        <v>94</v>
      </c>
      <c r="B44" s="37"/>
      <c r="C44" s="41"/>
      <c r="D44" s="41"/>
    </row>
    <row r="45" spans="1:4" ht="15">
      <c r="A45" s="43" t="s">
        <v>11</v>
      </c>
      <c r="B45" s="37"/>
      <c r="C45" s="39">
        <v>427</v>
      </c>
      <c r="D45" s="39">
        <v>-7879</v>
      </c>
    </row>
    <row r="46" spans="1:4" ht="15">
      <c r="A46" s="43" t="s">
        <v>95</v>
      </c>
      <c r="B46" s="37"/>
      <c r="C46" s="39">
        <v>2843</v>
      </c>
      <c r="D46" s="39">
        <v>-67778</v>
      </c>
    </row>
    <row r="47" spans="1:4" ht="15">
      <c r="A47" s="43" t="s">
        <v>96</v>
      </c>
      <c r="B47" s="37"/>
      <c r="C47" s="39">
        <v>-5162</v>
      </c>
      <c r="D47" s="39">
        <v>52773</v>
      </c>
    </row>
    <row r="48" spans="1:4" ht="15">
      <c r="A48" s="43" t="s">
        <v>61</v>
      </c>
      <c r="B48" s="37"/>
      <c r="C48" s="39">
        <v>-662</v>
      </c>
      <c r="D48" s="44">
        <v>0</v>
      </c>
    </row>
    <row r="49" spans="1:4" ht="15">
      <c r="A49" s="43" t="s">
        <v>97</v>
      </c>
      <c r="B49" s="37"/>
      <c r="C49" s="45">
        <v>0</v>
      </c>
      <c r="D49" s="40">
        <v>1453</v>
      </c>
    </row>
    <row r="50" spans="1:4" ht="15">
      <c r="A50" s="43" t="s">
        <v>98</v>
      </c>
      <c r="B50" s="37"/>
      <c r="C50" s="39">
        <f>SUM(C45:C49)</f>
        <v>-2554</v>
      </c>
      <c r="D50" s="46">
        <f>SUM(D45:D49)</f>
        <v>-21431</v>
      </c>
    </row>
    <row r="51" spans="1:4" ht="15">
      <c r="A51" s="43" t="s">
        <v>99</v>
      </c>
      <c r="B51" s="37"/>
      <c r="C51" s="39">
        <v>3</v>
      </c>
      <c r="D51" s="39">
        <v>-48742</v>
      </c>
    </row>
    <row r="52" spans="1:4" ht="15">
      <c r="A52" s="43" t="s">
        <v>100</v>
      </c>
      <c r="B52" s="37"/>
      <c r="C52" s="39">
        <v>281</v>
      </c>
      <c r="D52" s="47">
        <v>0</v>
      </c>
    </row>
    <row r="53" spans="1:4" ht="15">
      <c r="A53" s="43" t="s">
        <v>101</v>
      </c>
      <c r="B53" s="37"/>
      <c r="C53" s="40">
        <v>3151</v>
      </c>
      <c r="D53" s="45">
        <v>0</v>
      </c>
    </row>
    <row r="54" spans="1:4" ht="15">
      <c r="A54" s="43" t="s">
        <v>102</v>
      </c>
      <c r="B54" s="37"/>
      <c r="C54" s="39">
        <f>SUM(C50:C53)</f>
        <v>881</v>
      </c>
      <c r="D54" s="39">
        <f>SUM(D50:D53)</f>
        <v>-70173</v>
      </c>
    </row>
    <row r="55" spans="1:4" ht="15">
      <c r="A55" s="43" t="s">
        <v>103</v>
      </c>
      <c r="B55" s="37"/>
      <c r="C55" s="39">
        <v>-290</v>
      </c>
      <c r="D55" s="39">
        <v>2320</v>
      </c>
    </row>
    <row r="56" spans="1:4" ht="15">
      <c r="A56" s="43" t="s">
        <v>104</v>
      </c>
      <c r="B56" s="37"/>
      <c r="C56" s="47">
        <v>0</v>
      </c>
      <c r="D56" s="39">
        <v>21000</v>
      </c>
    </row>
    <row r="57" spans="1:4" ht="15.75" thickBot="1">
      <c r="A57" s="37" t="s">
        <v>105</v>
      </c>
      <c r="B57" s="37"/>
      <c r="C57" s="42">
        <f>SUM(C54:C56)</f>
        <v>591</v>
      </c>
      <c r="D57" s="42">
        <f>SUM(D54:D56)</f>
        <v>-46853</v>
      </c>
    </row>
    <row r="58" spans="1:4" ht="15">
      <c r="A58" s="37"/>
      <c r="B58" s="37"/>
      <c r="C58" s="41"/>
      <c r="D58" s="41"/>
    </row>
    <row r="59" spans="1:4" ht="15">
      <c r="A59" s="37" t="s">
        <v>106</v>
      </c>
      <c r="B59" s="37"/>
      <c r="C59" s="41"/>
      <c r="D59" s="41"/>
    </row>
    <row r="60" spans="1:4" ht="15">
      <c r="A60" s="37"/>
      <c r="B60" s="37"/>
      <c r="C60" s="41"/>
      <c r="D60" s="41"/>
    </row>
    <row r="61" spans="1:4" ht="15">
      <c r="A61" s="43" t="s">
        <v>107</v>
      </c>
      <c r="B61" s="37"/>
      <c r="C61" s="39">
        <v>3533</v>
      </c>
      <c r="D61" s="39">
        <v>3065</v>
      </c>
    </row>
    <row r="62" spans="1:4" ht="15">
      <c r="A62" s="43" t="s">
        <v>19</v>
      </c>
      <c r="B62" s="37"/>
      <c r="C62" s="48">
        <v>27909</v>
      </c>
      <c r="D62" s="48">
        <v>34962</v>
      </c>
    </row>
    <row r="63" spans="1:4" ht="15">
      <c r="A63" s="43" t="s">
        <v>108</v>
      </c>
      <c r="B63" s="37"/>
      <c r="C63" s="49">
        <v>-17246</v>
      </c>
      <c r="D63" s="49">
        <v>-16715</v>
      </c>
    </row>
    <row r="64" spans="1:4" ht="15">
      <c r="A64" s="43"/>
      <c r="B64" s="37"/>
      <c r="C64" s="46">
        <f>SUM(C62:C63)</f>
        <v>10663</v>
      </c>
      <c r="D64" s="46">
        <f>SUM(D62:D63)</f>
        <v>18247</v>
      </c>
    </row>
    <row r="65" spans="1:4" ht="15">
      <c r="A65" s="43" t="s">
        <v>109</v>
      </c>
      <c r="B65" s="37"/>
      <c r="C65" s="39">
        <v>-8325</v>
      </c>
      <c r="D65" s="39">
        <v>-9765</v>
      </c>
    </row>
    <row r="66" spans="1:4" ht="15.75" thickBot="1">
      <c r="A66" s="37" t="s">
        <v>20</v>
      </c>
      <c r="B66" s="37"/>
      <c r="C66" s="42">
        <f>SUM(C64:C65)+C61</f>
        <v>5871</v>
      </c>
      <c r="D66" s="42">
        <f>SUM(D64:D65)+D61</f>
        <v>11547</v>
      </c>
    </row>
    <row r="67" spans="1:4" ht="15">
      <c r="A67" s="37"/>
      <c r="B67" s="37"/>
      <c r="C67" s="41"/>
      <c r="D67" s="41"/>
    </row>
    <row r="68" spans="1:4" ht="15">
      <c r="A68" s="37"/>
      <c r="B68" s="37"/>
      <c r="C68" s="41"/>
      <c r="D68" s="41"/>
    </row>
    <row r="69" spans="1:4" ht="15">
      <c r="A69" s="37"/>
      <c r="B69" s="37"/>
      <c r="C69" s="41"/>
      <c r="D69" s="41"/>
    </row>
    <row r="70" spans="1:4" ht="27.75" customHeight="1">
      <c r="A70" s="135" t="s">
        <v>110</v>
      </c>
      <c r="B70" s="135"/>
      <c r="C70" s="135"/>
      <c r="D70" s="135"/>
    </row>
    <row r="71" spans="1:4" ht="15">
      <c r="A71" s="37"/>
      <c r="B71" s="37"/>
      <c r="C71" s="41"/>
      <c r="D71" s="41"/>
    </row>
  </sheetData>
  <mergeCells count="1">
    <mergeCell ref="A70:D70"/>
  </mergeCells>
  <printOptions/>
  <pageMargins left="0.75" right="0.75" top="1" bottom="1" header="0.5" footer="0.5"/>
  <pageSetup fitToHeight="1" fitToWidth="1" horizontalDpi="600" verticalDpi="600" orientation="portrait" paperSize="9" scale="67" r:id="rId1"/>
  <rowBreaks count="1" manualBreakCount="1">
    <brk id="41" max="3" man="1"/>
  </rowBreaks>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G26" sqref="G26"/>
    </sheetView>
  </sheetViews>
  <sheetFormatPr defaultColWidth="9.140625" defaultRowHeight="12.75"/>
  <cols>
    <col min="1" max="1" width="23.28125" style="0" customWidth="1"/>
    <col min="2" max="2" width="10.57421875" style="0" customWidth="1"/>
    <col min="3" max="3" width="9.00390625" style="0" customWidth="1"/>
    <col min="4" max="4" width="12.7109375" style="0" customWidth="1"/>
    <col min="5" max="5" width="10.8515625" style="0" customWidth="1"/>
    <col min="6" max="7" width="10.57421875" style="0" customWidth="1"/>
    <col min="8" max="8" width="12.57421875" style="0" customWidth="1"/>
    <col min="9" max="9" width="9.7109375" style="0" customWidth="1"/>
  </cols>
  <sheetData>
    <row r="1" ht="15">
      <c r="A1" s="37" t="s">
        <v>111</v>
      </c>
    </row>
    <row r="2" ht="15">
      <c r="A2" s="37" t="s">
        <v>112</v>
      </c>
    </row>
    <row r="3" ht="15">
      <c r="A3" s="37" t="s">
        <v>113</v>
      </c>
    </row>
    <row r="5" spans="1:9" ht="12.75">
      <c r="A5" s="50"/>
      <c r="B5" s="51"/>
      <c r="C5" s="136" t="s">
        <v>114</v>
      </c>
      <c r="D5" s="136"/>
      <c r="E5" s="136"/>
      <c r="F5" s="136"/>
      <c r="G5" s="136"/>
      <c r="H5" s="52" t="s">
        <v>115</v>
      </c>
      <c r="I5" s="53"/>
    </row>
    <row r="6" spans="1:9" ht="12.75">
      <c r="A6" s="54"/>
      <c r="B6" s="55" t="s">
        <v>116</v>
      </c>
      <c r="C6" s="55" t="s">
        <v>116</v>
      </c>
      <c r="D6" s="55" t="s">
        <v>117</v>
      </c>
      <c r="E6" s="55" t="s">
        <v>118</v>
      </c>
      <c r="F6" s="55" t="s">
        <v>119</v>
      </c>
      <c r="G6" s="55" t="s">
        <v>30</v>
      </c>
      <c r="H6" s="55" t="s">
        <v>120</v>
      </c>
      <c r="I6" s="56"/>
    </row>
    <row r="7" spans="1:9" ht="12.75">
      <c r="A7" s="54" t="s">
        <v>121</v>
      </c>
      <c r="B7" s="55" t="s">
        <v>122</v>
      </c>
      <c r="C7" s="55" t="s">
        <v>123</v>
      </c>
      <c r="D7" s="55" t="s">
        <v>124</v>
      </c>
      <c r="E7" s="55" t="s">
        <v>125</v>
      </c>
      <c r="F7" s="55" t="s">
        <v>126</v>
      </c>
      <c r="G7" s="55"/>
      <c r="H7" s="55" t="s">
        <v>127</v>
      </c>
      <c r="I7" s="56" t="s">
        <v>128</v>
      </c>
    </row>
    <row r="8" spans="1:9" ht="12.75">
      <c r="A8" s="54"/>
      <c r="B8" s="55"/>
      <c r="C8" s="55"/>
      <c r="D8" s="55"/>
      <c r="E8" s="55"/>
      <c r="F8" s="55" t="s">
        <v>125</v>
      </c>
      <c r="G8" s="55"/>
      <c r="H8" s="55"/>
      <c r="I8" s="56"/>
    </row>
    <row r="9" spans="1:9" ht="12.75">
      <c r="A9" s="57"/>
      <c r="B9" s="58" t="s">
        <v>129</v>
      </c>
      <c r="C9" s="58" t="s">
        <v>129</v>
      </c>
      <c r="D9" s="58" t="s">
        <v>129</v>
      </c>
      <c r="E9" s="58" t="s">
        <v>129</v>
      </c>
      <c r="F9" s="58" t="s">
        <v>129</v>
      </c>
      <c r="G9" s="58" t="s">
        <v>129</v>
      </c>
      <c r="H9" s="58" t="s">
        <v>129</v>
      </c>
      <c r="I9" s="59" t="s">
        <v>129</v>
      </c>
    </row>
    <row r="11" spans="1:9" ht="12.75">
      <c r="A11" t="s">
        <v>130</v>
      </c>
      <c r="B11" s="60">
        <v>60001</v>
      </c>
      <c r="C11" s="60">
        <v>273</v>
      </c>
      <c r="D11" s="60">
        <v>1458</v>
      </c>
      <c r="E11" s="60">
        <v>700</v>
      </c>
      <c r="F11" s="60">
        <v>-442</v>
      </c>
      <c r="G11" s="60">
        <v>59999</v>
      </c>
      <c r="H11" s="60">
        <v>28205</v>
      </c>
      <c r="I11" s="60">
        <f>SUM(B11:H11)</f>
        <v>150194</v>
      </c>
    </row>
    <row r="12" spans="2:9" ht="12.75">
      <c r="B12" s="60"/>
      <c r="C12" s="60"/>
      <c r="D12" s="60"/>
      <c r="E12" s="60"/>
      <c r="F12" s="60"/>
      <c r="G12" s="60"/>
      <c r="H12" s="60"/>
      <c r="I12" s="60"/>
    </row>
    <row r="13" spans="1:9" ht="12.75">
      <c r="A13" t="s">
        <v>131</v>
      </c>
      <c r="B13" s="60"/>
      <c r="C13" s="60"/>
      <c r="D13" s="60"/>
      <c r="E13" s="60"/>
      <c r="F13" s="60"/>
      <c r="G13" s="60"/>
      <c r="H13" s="60"/>
      <c r="I13" s="60"/>
    </row>
    <row r="14" spans="1:9" ht="12.75">
      <c r="A14" t="s">
        <v>132</v>
      </c>
      <c r="B14" s="60"/>
      <c r="C14" s="60"/>
      <c r="D14" s="60"/>
      <c r="E14" s="60"/>
      <c r="F14" s="60">
        <v>29</v>
      </c>
      <c r="G14" s="60"/>
      <c r="H14" s="60"/>
      <c r="I14" s="60">
        <f>SUM(B14:H14)</f>
        <v>29</v>
      </c>
    </row>
    <row r="15" spans="2:9" ht="12.75">
      <c r="B15" s="60"/>
      <c r="C15" s="60"/>
      <c r="D15" s="60"/>
      <c r="E15" s="60"/>
      <c r="F15" s="60"/>
      <c r="G15" s="60"/>
      <c r="H15" s="60"/>
      <c r="I15" s="60"/>
    </row>
    <row r="16" spans="1:9" ht="12.75">
      <c r="A16" t="s">
        <v>133</v>
      </c>
      <c r="B16" s="60"/>
      <c r="C16" s="60"/>
      <c r="D16" s="60"/>
      <c r="E16" s="60"/>
      <c r="F16" s="60">
        <v>281</v>
      </c>
      <c r="G16" s="60"/>
      <c r="H16" s="60"/>
      <c r="I16" s="60">
        <f>SUM(B16:H16)</f>
        <v>281</v>
      </c>
    </row>
    <row r="17" spans="2:9" ht="12.75">
      <c r="B17" s="60"/>
      <c r="C17" s="60"/>
      <c r="D17" s="60"/>
      <c r="E17" s="60"/>
      <c r="F17" s="60"/>
      <c r="G17" s="60"/>
      <c r="H17" s="60"/>
      <c r="I17" s="60"/>
    </row>
    <row r="18" spans="1:9" ht="12.75">
      <c r="A18" t="s">
        <v>134</v>
      </c>
      <c r="B18" s="60"/>
      <c r="C18" s="60"/>
      <c r="D18" s="60">
        <v>246</v>
      </c>
      <c r="E18" s="60"/>
      <c r="F18" s="60"/>
      <c r="G18" s="60"/>
      <c r="H18" s="60"/>
      <c r="I18" s="60">
        <f>SUM(B18:H18)</f>
        <v>246</v>
      </c>
    </row>
    <row r="19" spans="2:9" ht="12.75">
      <c r="B19" s="60"/>
      <c r="C19" s="60"/>
      <c r="D19" s="60"/>
      <c r="E19" s="60"/>
      <c r="F19" s="60"/>
      <c r="G19" s="60"/>
      <c r="H19" s="60"/>
      <c r="I19" s="60"/>
    </row>
    <row r="20" spans="1:9" ht="12.75">
      <c r="A20" t="s">
        <v>62</v>
      </c>
      <c r="B20" s="60"/>
      <c r="C20" s="60"/>
      <c r="D20" s="60"/>
      <c r="E20" s="60"/>
      <c r="F20" s="60"/>
      <c r="G20" s="60"/>
      <c r="H20" s="60">
        <v>1632</v>
      </c>
      <c r="I20" s="60">
        <f>SUM(B20:H20)</f>
        <v>1632</v>
      </c>
    </row>
    <row r="21" spans="2:9" ht="12.75">
      <c r="B21" s="60"/>
      <c r="C21" s="60"/>
      <c r="D21" s="60"/>
      <c r="E21" s="60"/>
      <c r="H21" s="60"/>
      <c r="I21" s="60"/>
    </row>
    <row r="22" spans="1:9" ht="12.75">
      <c r="A22" t="s">
        <v>135</v>
      </c>
      <c r="B22" s="60"/>
      <c r="C22" s="60"/>
      <c r="D22" s="60"/>
      <c r="E22" s="60"/>
      <c r="H22" s="60"/>
      <c r="I22" s="60"/>
    </row>
    <row r="23" spans="1:9" ht="12.75">
      <c r="A23" t="s">
        <v>136</v>
      </c>
      <c r="B23" s="60"/>
      <c r="C23" s="60"/>
      <c r="D23" s="60"/>
      <c r="E23" s="60"/>
      <c r="H23" s="60"/>
      <c r="I23" s="60"/>
    </row>
    <row r="24" spans="1:9" ht="12.75">
      <c r="A24" s="61" t="s">
        <v>137</v>
      </c>
      <c r="B24" s="60"/>
      <c r="C24" s="60"/>
      <c r="D24" s="60"/>
      <c r="E24" s="60"/>
      <c r="F24" s="60"/>
      <c r="G24" s="60"/>
      <c r="H24" s="60">
        <v>-2160</v>
      </c>
      <c r="I24" s="60">
        <f>SUM(B24:H24)</f>
        <v>-2160</v>
      </c>
    </row>
    <row r="25" spans="2:9" ht="12.75">
      <c r="B25" s="60"/>
      <c r="C25" s="60"/>
      <c r="D25" s="60"/>
      <c r="E25" s="60"/>
      <c r="F25" s="60"/>
      <c r="G25" s="60"/>
      <c r="H25" s="60"/>
      <c r="I25" s="60"/>
    </row>
    <row r="26" spans="1:9" ht="13.5" thickBot="1">
      <c r="A26" t="s">
        <v>138</v>
      </c>
      <c r="B26" s="62">
        <f aca="true" t="shared" si="0" ref="B26:I26">SUM(B11:B25)</f>
        <v>60001</v>
      </c>
      <c r="C26" s="62">
        <f t="shared" si="0"/>
        <v>273</v>
      </c>
      <c r="D26" s="62">
        <f t="shared" si="0"/>
        <v>1704</v>
      </c>
      <c r="E26" s="62">
        <f t="shared" si="0"/>
        <v>700</v>
      </c>
      <c r="F26" s="62">
        <f t="shared" si="0"/>
        <v>-132</v>
      </c>
      <c r="G26" s="62">
        <f t="shared" si="0"/>
        <v>59999</v>
      </c>
      <c r="H26" s="62">
        <f t="shared" si="0"/>
        <v>27677</v>
      </c>
      <c r="I26" s="62">
        <f t="shared" si="0"/>
        <v>150222</v>
      </c>
    </row>
    <row r="27" spans="2:9" ht="12.75">
      <c r="B27" s="63"/>
      <c r="C27" s="63"/>
      <c r="D27" s="63"/>
      <c r="E27" s="63"/>
      <c r="F27" s="63"/>
      <c r="G27" s="63"/>
      <c r="H27" s="63"/>
      <c r="I27" s="63"/>
    </row>
    <row r="28" spans="2:9" ht="12.75">
      <c r="B28" s="63"/>
      <c r="C28" s="63"/>
      <c r="D28" s="63"/>
      <c r="E28" s="63"/>
      <c r="F28" s="63"/>
      <c r="G28" s="63"/>
      <c r="H28" s="63"/>
      <c r="I28" s="63"/>
    </row>
    <row r="29" spans="2:9" ht="12.75">
      <c r="B29" s="63"/>
      <c r="C29" s="63"/>
      <c r="D29" s="63"/>
      <c r="E29" s="63"/>
      <c r="F29" s="63"/>
      <c r="G29" s="63"/>
      <c r="H29" s="63"/>
      <c r="I29" s="63"/>
    </row>
    <row r="30" spans="2:9" ht="12.75">
      <c r="B30" s="63"/>
      <c r="C30" s="63"/>
      <c r="D30" s="63"/>
      <c r="E30" s="63"/>
      <c r="F30" s="63"/>
      <c r="G30" s="63"/>
      <c r="H30" s="63"/>
      <c r="I30" s="63"/>
    </row>
    <row r="31" spans="2:9" ht="12.75">
      <c r="B31" s="63"/>
      <c r="C31" s="63"/>
      <c r="D31" s="63"/>
      <c r="E31" s="63"/>
      <c r="F31" s="63"/>
      <c r="G31" s="63"/>
      <c r="H31" s="63"/>
      <c r="I31" s="63"/>
    </row>
    <row r="32" spans="2:9" ht="12.75">
      <c r="B32" s="63"/>
      <c r="C32" s="63"/>
      <c r="D32" s="63"/>
      <c r="E32" s="63"/>
      <c r="F32" s="63"/>
      <c r="G32" s="63"/>
      <c r="H32" s="63"/>
      <c r="I32" s="63"/>
    </row>
    <row r="33" spans="1:9" ht="30" customHeight="1">
      <c r="A33" s="132" t="s">
        <v>139</v>
      </c>
      <c r="B33" s="134"/>
      <c r="C33" s="134"/>
      <c r="D33" s="134"/>
      <c r="E33" s="134"/>
      <c r="F33" s="134"/>
      <c r="G33" s="134"/>
      <c r="H33" s="134"/>
      <c r="I33" s="134"/>
    </row>
    <row r="34" spans="1:9" ht="15">
      <c r="A34" s="1"/>
      <c r="F34" s="64"/>
      <c r="G34" s="64"/>
      <c r="I34" s="65"/>
    </row>
    <row r="36" ht="12.75">
      <c r="I36" s="65"/>
    </row>
  </sheetData>
  <mergeCells count="2">
    <mergeCell ref="A33:I33"/>
    <mergeCell ref="C5:G5"/>
  </mergeCells>
  <printOptions/>
  <pageMargins left="0.75" right="0.75" top="1" bottom="1" header="0.5" footer="0.5"/>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150"/>
  <sheetViews>
    <sheetView tabSelected="1" workbookViewId="0" topLeftCell="A1">
      <selection activeCell="G10" sqref="G10"/>
    </sheetView>
  </sheetViews>
  <sheetFormatPr defaultColWidth="9.140625" defaultRowHeight="12.75"/>
  <cols>
    <col min="1" max="1" width="4.7109375" style="69" customWidth="1"/>
    <col min="2" max="2" width="11.8515625" style="83" customWidth="1"/>
    <col min="3" max="3" width="9.140625" style="83" customWidth="1"/>
    <col min="4" max="4" width="25.00390625" style="83" customWidth="1"/>
    <col min="5" max="5" width="14.57421875" style="83" customWidth="1"/>
    <col min="6" max="6" width="6.57421875" style="83" customWidth="1"/>
    <col min="7" max="7" width="14.28125" style="83" customWidth="1"/>
    <col min="8" max="8" width="3.28125" style="83" customWidth="1"/>
    <col min="9" max="9" width="13.00390625" style="83" customWidth="1"/>
    <col min="10" max="10" width="13.7109375" style="83" customWidth="1"/>
    <col min="11" max="11" width="9.421875" style="83" customWidth="1"/>
    <col min="12" max="16384" width="9.140625" style="83" customWidth="1"/>
  </cols>
  <sheetData>
    <row r="1" spans="1:10" ht="12.75">
      <c r="A1" s="67" t="s">
        <v>140</v>
      </c>
      <c r="I1" s="113"/>
      <c r="J1" s="113"/>
    </row>
    <row r="2" spans="1:10" ht="12.75">
      <c r="A2" s="66" t="s">
        <v>141</v>
      </c>
      <c r="B2" s="67"/>
      <c r="I2" s="113"/>
      <c r="J2" s="113"/>
    </row>
    <row r="3" ht="12.75">
      <c r="A3" s="67"/>
    </row>
    <row r="4" spans="1:7" ht="12.75">
      <c r="A4" s="68" t="s">
        <v>142</v>
      </c>
      <c r="B4" s="67" t="s">
        <v>143</v>
      </c>
      <c r="C4" s="114"/>
      <c r="D4" s="114"/>
      <c r="E4" s="114"/>
      <c r="F4" s="114"/>
      <c r="G4" s="114"/>
    </row>
    <row r="5" spans="2:11" ht="76.5" customHeight="1">
      <c r="B5" s="137" t="s">
        <v>261</v>
      </c>
      <c r="C5" s="137"/>
      <c r="D5" s="137"/>
      <c r="E5" s="137"/>
      <c r="F5" s="137"/>
      <c r="G5" s="137"/>
      <c r="H5" s="137"/>
      <c r="I5" s="137"/>
      <c r="J5" s="113"/>
      <c r="K5" s="113"/>
    </row>
    <row r="6" spans="2:11" ht="12.75">
      <c r="B6" s="115"/>
      <c r="C6" s="115"/>
      <c r="D6" s="115"/>
      <c r="E6" s="115"/>
      <c r="F6" s="115"/>
      <c r="G6" s="115"/>
      <c r="H6" s="115"/>
      <c r="I6" s="115"/>
      <c r="J6" s="113"/>
      <c r="K6" s="113"/>
    </row>
    <row r="7" spans="2:11" ht="12.75">
      <c r="B7" s="137" t="s">
        <v>144</v>
      </c>
      <c r="C7" s="137"/>
      <c r="D7" s="137"/>
      <c r="E7" s="137"/>
      <c r="F7" s="137"/>
      <c r="G7" s="137"/>
      <c r="H7" s="137"/>
      <c r="I7" s="137"/>
      <c r="J7" s="113"/>
      <c r="K7" s="113"/>
    </row>
    <row r="8" spans="2:11" ht="12.75">
      <c r="B8" s="115"/>
      <c r="C8" s="115"/>
      <c r="D8" s="115"/>
      <c r="E8" s="115"/>
      <c r="F8" s="115"/>
      <c r="G8" s="116"/>
      <c r="H8" s="116"/>
      <c r="I8" s="116"/>
      <c r="J8" s="113"/>
      <c r="K8" s="113"/>
    </row>
    <row r="9" spans="2:11" ht="25.5">
      <c r="B9" s="144" t="s">
        <v>145</v>
      </c>
      <c r="C9" s="144"/>
      <c r="D9" s="137"/>
      <c r="E9" s="71" t="s">
        <v>146</v>
      </c>
      <c r="F9" s="70"/>
      <c r="G9" s="131" t="s">
        <v>147</v>
      </c>
      <c r="H9" s="71"/>
      <c r="I9" s="71" t="s">
        <v>148</v>
      </c>
      <c r="J9" s="113"/>
      <c r="K9" s="113"/>
    </row>
    <row r="10" spans="2:11" ht="12.75">
      <c r="B10" s="144" t="s">
        <v>149</v>
      </c>
      <c r="C10" s="144"/>
      <c r="D10" s="70"/>
      <c r="E10" s="71" t="s">
        <v>129</v>
      </c>
      <c r="F10" s="71"/>
      <c r="G10" s="71" t="s">
        <v>129</v>
      </c>
      <c r="H10" s="71"/>
      <c r="I10" s="71" t="s">
        <v>129</v>
      </c>
      <c r="J10" s="113"/>
      <c r="K10" s="113"/>
    </row>
    <row r="11" spans="2:11" ht="12.75">
      <c r="B11" s="115"/>
      <c r="C11" s="115"/>
      <c r="D11" s="115"/>
      <c r="E11" s="115"/>
      <c r="F11" s="115"/>
      <c r="G11" s="115"/>
      <c r="H11" s="115"/>
      <c r="I11" s="115"/>
      <c r="J11" s="113"/>
      <c r="K11" s="113"/>
    </row>
    <row r="12" spans="2:11" ht="14.25" customHeight="1">
      <c r="B12" s="83" t="s">
        <v>150</v>
      </c>
      <c r="C12" s="79"/>
      <c r="D12" s="115"/>
      <c r="E12" s="79">
        <v>90195</v>
      </c>
      <c r="F12" s="117"/>
      <c r="G12" s="79">
        <v>59999</v>
      </c>
      <c r="H12" s="79"/>
      <c r="I12" s="79">
        <v>150194</v>
      </c>
      <c r="J12" s="113"/>
      <c r="K12" s="113"/>
    </row>
    <row r="13" spans="2:11" ht="12.75">
      <c r="B13" s="83" t="s">
        <v>30</v>
      </c>
      <c r="C13" s="79"/>
      <c r="D13" s="115"/>
      <c r="E13" s="79">
        <v>59999</v>
      </c>
      <c r="F13" s="117"/>
      <c r="G13" s="79">
        <v>-59999</v>
      </c>
      <c r="H13" s="117"/>
      <c r="I13" s="117">
        <v>0</v>
      </c>
      <c r="J13" s="113"/>
      <c r="K13" s="113"/>
    </row>
    <row r="14" spans="2:11" ht="12.75">
      <c r="B14" s="72"/>
      <c r="C14" s="113"/>
      <c r="D14" s="113"/>
      <c r="E14" s="113"/>
      <c r="F14" s="113"/>
      <c r="G14" s="113"/>
      <c r="H14" s="113"/>
      <c r="I14" s="113"/>
      <c r="J14" s="113"/>
      <c r="K14" s="113"/>
    </row>
    <row r="15" spans="1:2" ht="12.75">
      <c r="A15" s="68" t="s">
        <v>151</v>
      </c>
      <c r="B15" s="67" t="s">
        <v>152</v>
      </c>
    </row>
    <row r="16" ht="12.75">
      <c r="B16" s="83" t="s">
        <v>270</v>
      </c>
    </row>
    <row r="18" spans="1:2" ht="12.75">
      <c r="A18" s="68" t="s">
        <v>153</v>
      </c>
      <c r="B18" s="38" t="s">
        <v>154</v>
      </c>
    </row>
    <row r="19" ht="12.75">
      <c r="B19" s="83" t="s">
        <v>155</v>
      </c>
    </row>
    <row r="21" spans="1:9" ht="12.75">
      <c r="A21" s="73" t="s">
        <v>156</v>
      </c>
      <c r="B21" s="142" t="s">
        <v>157</v>
      </c>
      <c r="C21" s="143"/>
      <c r="D21" s="143"/>
      <c r="E21" s="143"/>
      <c r="F21" s="143"/>
      <c r="G21" s="143"/>
      <c r="H21" s="143"/>
      <c r="I21" s="143"/>
    </row>
    <row r="22" spans="2:9" ht="27" customHeight="1">
      <c r="B22" s="137" t="s">
        <v>158</v>
      </c>
      <c r="C22" s="137"/>
      <c r="D22" s="137"/>
      <c r="E22" s="137"/>
      <c r="F22" s="137"/>
      <c r="G22" s="137"/>
      <c r="H22" s="137"/>
      <c r="I22" s="137"/>
    </row>
    <row r="24" spans="1:9" ht="12.75">
      <c r="A24" s="73" t="s">
        <v>159</v>
      </c>
      <c r="B24" s="142" t="s">
        <v>160</v>
      </c>
      <c r="C24" s="143"/>
      <c r="D24" s="143"/>
      <c r="E24" s="143"/>
      <c r="F24" s="143"/>
      <c r="G24" s="143"/>
      <c r="H24" s="143"/>
      <c r="I24" s="143"/>
    </row>
    <row r="25" spans="2:9" ht="41.25" customHeight="1">
      <c r="B25" s="137" t="s">
        <v>161</v>
      </c>
      <c r="C25" s="137"/>
      <c r="D25" s="137"/>
      <c r="E25" s="137"/>
      <c r="F25" s="137"/>
      <c r="G25" s="137"/>
      <c r="H25" s="137"/>
      <c r="I25" s="137"/>
    </row>
    <row r="27" spans="1:2" ht="12.75">
      <c r="A27" s="68" t="s">
        <v>162</v>
      </c>
      <c r="B27" s="38" t="s">
        <v>163</v>
      </c>
    </row>
    <row r="28" spans="2:9" ht="25.5" customHeight="1">
      <c r="B28" s="137" t="s">
        <v>164</v>
      </c>
      <c r="C28" s="137"/>
      <c r="D28" s="137"/>
      <c r="E28" s="137"/>
      <c r="F28" s="137"/>
      <c r="G28" s="137"/>
      <c r="H28" s="137"/>
      <c r="I28" s="137"/>
    </row>
    <row r="30" spans="1:2" ht="12.75">
      <c r="A30" s="68" t="s">
        <v>165</v>
      </c>
      <c r="B30" s="38" t="s">
        <v>166</v>
      </c>
    </row>
    <row r="31" spans="2:9" ht="25.5" customHeight="1">
      <c r="B31" s="137" t="s">
        <v>167</v>
      </c>
      <c r="C31" s="137"/>
      <c r="D31" s="137"/>
      <c r="E31" s="137"/>
      <c r="F31" s="137"/>
      <c r="G31" s="137"/>
      <c r="H31" s="137"/>
      <c r="I31" s="137"/>
    </row>
    <row r="32" ht="12.75">
      <c r="B32" s="38"/>
    </row>
    <row r="33" spans="1:9" ht="12.75">
      <c r="A33" s="68" t="s">
        <v>168</v>
      </c>
      <c r="B33" s="38" t="s">
        <v>169</v>
      </c>
      <c r="E33" s="118"/>
      <c r="I33" s="118"/>
    </row>
    <row r="34" spans="2:9" ht="38.25">
      <c r="B34" s="38" t="s">
        <v>170</v>
      </c>
      <c r="E34" s="74"/>
      <c r="G34" s="75" t="s">
        <v>171</v>
      </c>
      <c r="H34" s="74"/>
      <c r="I34" s="71" t="s">
        <v>172</v>
      </c>
    </row>
    <row r="35" spans="5:9" ht="12.75">
      <c r="E35" s="74"/>
      <c r="G35" s="75" t="s">
        <v>129</v>
      </c>
      <c r="H35" s="74"/>
      <c r="I35" s="75" t="s">
        <v>129</v>
      </c>
    </row>
    <row r="36" spans="2:9" ht="12.75">
      <c r="B36" s="83" t="s">
        <v>173</v>
      </c>
      <c r="E36" s="119"/>
      <c r="G36" s="120"/>
      <c r="H36" s="119"/>
      <c r="I36" s="120"/>
    </row>
    <row r="37" spans="2:9" ht="12.75">
      <c r="B37" s="83" t="s">
        <v>174</v>
      </c>
      <c r="E37" s="79"/>
      <c r="G37" s="79">
        <v>238293</v>
      </c>
      <c r="H37" s="119"/>
      <c r="I37" s="79">
        <v>15973</v>
      </c>
    </row>
    <row r="38" spans="2:9" ht="12.75">
      <c r="B38" s="83" t="s">
        <v>175</v>
      </c>
      <c r="E38" s="79"/>
      <c r="G38" s="79">
        <v>0</v>
      </c>
      <c r="H38" s="121"/>
      <c r="I38" s="79">
        <v>-5985</v>
      </c>
    </row>
    <row r="39" spans="2:9" ht="12.75">
      <c r="B39" s="83" t="s">
        <v>176</v>
      </c>
      <c r="E39" s="79"/>
      <c r="G39" s="79">
        <v>6925</v>
      </c>
      <c r="H39" s="119"/>
      <c r="I39" s="79">
        <v>-1460</v>
      </c>
    </row>
    <row r="40" spans="2:9" ht="12.75">
      <c r="B40" s="83" t="s">
        <v>177</v>
      </c>
      <c r="E40" s="79"/>
      <c r="G40" s="79">
        <v>112</v>
      </c>
      <c r="H40" s="119"/>
      <c r="I40" s="79">
        <v>29</v>
      </c>
    </row>
    <row r="41" spans="2:9" ht="12.75">
      <c r="B41" s="83" t="s">
        <v>178</v>
      </c>
      <c r="E41" s="79"/>
      <c r="G41" s="79">
        <v>149</v>
      </c>
      <c r="H41" s="119"/>
      <c r="I41" s="79">
        <v>-132</v>
      </c>
    </row>
    <row r="42" spans="5:9" ht="13.5" thickBot="1">
      <c r="E42" s="76"/>
      <c r="G42" s="77">
        <f>SUM(G37:G41)</f>
        <v>245479</v>
      </c>
      <c r="H42" s="76"/>
      <c r="I42" s="128">
        <f>SUM(I37:I41)</f>
        <v>8425</v>
      </c>
    </row>
    <row r="43" spans="5:9" ht="13.5" thickTop="1">
      <c r="E43" s="118"/>
      <c r="H43" s="118"/>
      <c r="I43" s="118"/>
    </row>
    <row r="44" spans="1:2" ht="12.75">
      <c r="A44" s="68" t="s">
        <v>179</v>
      </c>
      <c r="B44" s="38" t="s">
        <v>180</v>
      </c>
    </row>
    <row r="45" spans="2:9" ht="25.5" customHeight="1">
      <c r="B45" s="137" t="s">
        <v>181</v>
      </c>
      <c r="C45" s="137"/>
      <c r="D45" s="137"/>
      <c r="E45" s="137"/>
      <c r="F45" s="137"/>
      <c r="G45" s="137"/>
      <c r="H45" s="137"/>
      <c r="I45" s="137"/>
    </row>
    <row r="47" spans="1:2" ht="12.75">
      <c r="A47" s="68" t="s">
        <v>182</v>
      </c>
      <c r="B47" s="38" t="s">
        <v>183</v>
      </c>
    </row>
    <row r="48" spans="2:9" ht="25.5" customHeight="1">
      <c r="B48" s="137" t="s">
        <v>184</v>
      </c>
      <c r="C48" s="137"/>
      <c r="D48" s="137"/>
      <c r="E48" s="137"/>
      <c r="F48" s="137"/>
      <c r="G48" s="137"/>
      <c r="H48" s="137"/>
      <c r="I48" s="137"/>
    </row>
    <row r="50" spans="1:2" ht="12.75">
      <c r="A50" s="68" t="s">
        <v>185</v>
      </c>
      <c r="B50" s="38" t="s">
        <v>186</v>
      </c>
    </row>
    <row r="51" spans="2:9" ht="51" customHeight="1">
      <c r="B51" s="137" t="s">
        <v>262</v>
      </c>
      <c r="C51" s="137"/>
      <c r="D51" s="137"/>
      <c r="E51" s="137"/>
      <c r="F51" s="137"/>
      <c r="G51" s="137"/>
      <c r="H51" s="137"/>
      <c r="I51" s="137"/>
    </row>
    <row r="52" spans="2:9" ht="12.75">
      <c r="B52" s="72"/>
      <c r="C52" s="113"/>
      <c r="D52" s="113"/>
      <c r="E52" s="113"/>
      <c r="F52" s="113"/>
      <c r="G52" s="113"/>
      <c r="H52" s="113"/>
      <c r="I52" s="113"/>
    </row>
    <row r="53" spans="1:2" ht="12.75">
      <c r="A53" s="68" t="s">
        <v>187</v>
      </c>
      <c r="B53" s="38" t="s">
        <v>188</v>
      </c>
    </row>
    <row r="54" spans="2:9" ht="25.5" customHeight="1">
      <c r="B54" s="137" t="s">
        <v>189</v>
      </c>
      <c r="C54" s="137"/>
      <c r="D54" s="137"/>
      <c r="E54" s="137"/>
      <c r="F54" s="137"/>
      <c r="G54" s="137"/>
      <c r="H54" s="137"/>
      <c r="I54" s="137"/>
    </row>
    <row r="56" spans="1:2" ht="12.75">
      <c r="A56" s="66" t="s">
        <v>190</v>
      </c>
      <c r="B56" s="66" t="s">
        <v>191</v>
      </c>
    </row>
    <row r="58" spans="1:2" ht="12.75">
      <c r="A58" s="68" t="s">
        <v>192</v>
      </c>
      <c r="B58" s="38" t="s">
        <v>193</v>
      </c>
    </row>
    <row r="59" spans="2:9" ht="63.75" customHeight="1">
      <c r="B59" s="137" t="s">
        <v>263</v>
      </c>
      <c r="C59" s="137"/>
      <c r="D59" s="137"/>
      <c r="E59" s="137"/>
      <c r="F59" s="137"/>
      <c r="G59" s="137"/>
      <c r="H59" s="137"/>
      <c r="I59" s="137"/>
    </row>
    <row r="61" spans="1:2" ht="12.75">
      <c r="A61" s="68" t="s">
        <v>194</v>
      </c>
      <c r="B61" s="38" t="s">
        <v>195</v>
      </c>
    </row>
    <row r="62" spans="2:9" ht="51" customHeight="1">
      <c r="B62" s="137" t="s">
        <v>274</v>
      </c>
      <c r="C62" s="137"/>
      <c r="D62" s="137"/>
      <c r="E62" s="137"/>
      <c r="F62" s="137"/>
      <c r="G62" s="137"/>
      <c r="H62" s="137"/>
      <c r="I62" s="137"/>
    </row>
    <row r="64" spans="1:2" ht="12.75">
      <c r="A64" s="68" t="s">
        <v>196</v>
      </c>
      <c r="B64" s="38" t="s">
        <v>197</v>
      </c>
    </row>
    <row r="65" spans="2:9" ht="38.25" customHeight="1">
      <c r="B65" s="137" t="s">
        <v>198</v>
      </c>
      <c r="C65" s="137"/>
      <c r="D65" s="137"/>
      <c r="E65" s="137"/>
      <c r="F65" s="137"/>
      <c r="G65" s="137"/>
      <c r="H65" s="137"/>
      <c r="I65" s="137"/>
    </row>
    <row r="67" spans="1:2" ht="12.75">
      <c r="A67" s="68" t="s">
        <v>199</v>
      </c>
      <c r="B67" s="38" t="s">
        <v>200</v>
      </c>
    </row>
    <row r="68" spans="2:9" ht="63.75" customHeight="1">
      <c r="B68" s="137" t="s">
        <v>264</v>
      </c>
      <c r="C68" s="137"/>
      <c r="D68" s="137"/>
      <c r="E68" s="137"/>
      <c r="F68" s="137"/>
      <c r="G68" s="137"/>
      <c r="H68" s="137"/>
      <c r="I68" s="137"/>
    </row>
    <row r="70" spans="1:2" ht="12.75">
      <c r="A70" s="68" t="s">
        <v>201</v>
      </c>
      <c r="B70" s="38" t="s">
        <v>202</v>
      </c>
    </row>
    <row r="71" spans="1:9" ht="32.25" customHeight="1">
      <c r="A71" s="68"/>
      <c r="G71" s="71" t="s">
        <v>203</v>
      </c>
      <c r="H71" s="78"/>
      <c r="I71" s="71" t="s">
        <v>204</v>
      </c>
    </row>
    <row r="72" spans="2:10" ht="12.75">
      <c r="B72" s="83" t="s">
        <v>205</v>
      </c>
      <c r="G72" s="75" t="s">
        <v>206</v>
      </c>
      <c r="H72" s="74"/>
      <c r="I72" s="75" t="s">
        <v>206</v>
      </c>
      <c r="J72" s="74"/>
    </row>
    <row r="73" spans="2:10" ht="12.75">
      <c r="B73" s="83" t="s">
        <v>207</v>
      </c>
      <c r="G73" s="122">
        <v>1846</v>
      </c>
      <c r="H73" s="123"/>
      <c r="I73" s="120">
        <v>5171</v>
      </c>
      <c r="J73" s="119"/>
    </row>
    <row r="74" spans="2:10" ht="12.75">
      <c r="B74" s="83" t="s">
        <v>208</v>
      </c>
      <c r="G74" s="122">
        <v>428</v>
      </c>
      <c r="H74" s="123"/>
      <c r="I74" s="123">
        <v>428</v>
      </c>
      <c r="J74" s="121"/>
    </row>
    <row r="75" spans="2:10" ht="12.75">
      <c r="B75" s="83" t="s">
        <v>275</v>
      </c>
      <c r="G75" s="123">
        <v>229</v>
      </c>
      <c r="H75" s="123"/>
      <c r="I75" s="79">
        <v>188</v>
      </c>
      <c r="J75" s="79"/>
    </row>
    <row r="76" spans="2:10" ht="12.75">
      <c r="B76" s="83" t="s">
        <v>276</v>
      </c>
      <c r="G76" s="124">
        <v>105</v>
      </c>
      <c r="H76" s="123"/>
      <c r="I76" s="80">
        <v>105</v>
      </c>
      <c r="J76" s="79"/>
    </row>
    <row r="77" spans="7:10" ht="12.75">
      <c r="G77" s="120">
        <f>SUM(G73:G76)</f>
        <v>2608</v>
      </c>
      <c r="H77" s="119"/>
      <c r="I77" s="120">
        <f>SUM(I73:I76)</f>
        <v>5892</v>
      </c>
      <c r="J77" s="119"/>
    </row>
    <row r="78" spans="2:10" ht="12.75">
      <c r="B78" s="83" t="s">
        <v>209</v>
      </c>
      <c r="G78" s="79">
        <v>245</v>
      </c>
      <c r="H78" s="79"/>
      <c r="I78" s="79">
        <v>244</v>
      </c>
      <c r="J78" s="79"/>
    </row>
    <row r="79" spans="7:10" ht="13.5" thickBot="1">
      <c r="G79" s="77">
        <f>SUM(G77:G78)</f>
        <v>2853</v>
      </c>
      <c r="H79" s="76"/>
      <c r="I79" s="77">
        <f>SUM(I77:I78)</f>
        <v>6136</v>
      </c>
      <c r="J79" s="76"/>
    </row>
    <row r="80" spans="7:10" ht="13.5" thickTop="1">
      <c r="G80" s="76"/>
      <c r="H80" s="76"/>
      <c r="I80" s="76"/>
      <c r="J80" s="76"/>
    </row>
    <row r="81" spans="2:10" ht="25.5" customHeight="1">
      <c r="B81" s="137" t="s">
        <v>210</v>
      </c>
      <c r="C81" s="137"/>
      <c r="D81" s="137"/>
      <c r="E81" s="137"/>
      <c r="F81" s="137"/>
      <c r="G81" s="137"/>
      <c r="H81" s="137"/>
      <c r="I81" s="137"/>
      <c r="J81" s="76"/>
    </row>
    <row r="82" ht="12.75">
      <c r="J82" s="118"/>
    </row>
    <row r="83" spans="1:2" ht="12.75">
      <c r="A83" s="68" t="s">
        <v>211</v>
      </c>
      <c r="B83" s="81" t="s">
        <v>212</v>
      </c>
    </row>
    <row r="84" spans="2:9" ht="25.5" customHeight="1">
      <c r="B84" s="137" t="s">
        <v>213</v>
      </c>
      <c r="C84" s="137"/>
      <c r="D84" s="137"/>
      <c r="E84" s="137"/>
      <c r="F84" s="137"/>
      <c r="G84" s="137"/>
      <c r="H84" s="137"/>
      <c r="I84" s="137"/>
    </row>
    <row r="86" spans="1:2" ht="12.75">
      <c r="A86" s="68" t="s">
        <v>214</v>
      </c>
      <c r="B86" s="38" t="s">
        <v>215</v>
      </c>
    </row>
    <row r="87" ht="12.75">
      <c r="B87" s="83" t="s">
        <v>216</v>
      </c>
    </row>
    <row r="89" spans="1:2" ht="12.75">
      <c r="A89" s="68" t="s">
        <v>217</v>
      </c>
      <c r="B89" s="38" t="s">
        <v>218</v>
      </c>
    </row>
    <row r="90" spans="1:9" ht="38.25" customHeight="1">
      <c r="A90" s="82">
        <v>1</v>
      </c>
      <c r="B90" s="137" t="s">
        <v>265</v>
      </c>
      <c r="C90" s="137"/>
      <c r="D90" s="137"/>
      <c r="E90" s="137"/>
      <c r="F90" s="137"/>
      <c r="G90" s="137"/>
      <c r="H90" s="137"/>
      <c r="I90" s="137"/>
    </row>
    <row r="91" ht="12.75">
      <c r="A91" s="82"/>
    </row>
    <row r="92" spans="1:2" ht="12.75">
      <c r="A92" s="68" t="s">
        <v>217</v>
      </c>
      <c r="B92" s="38" t="s">
        <v>219</v>
      </c>
    </row>
    <row r="93" ht="12.75">
      <c r="A93" s="82"/>
    </row>
    <row r="94" spans="1:9" ht="76.5" customHeight="1">
      <c r="A94" s="82">
        <v>2</v>
      </c>
      <c r="B94" s="137" t="s">
        <v>266</v>
      </c>
      <c r="C94" s="137"/>
      <c r="D94" s="137"/>
      <c r="E94" s="137"/>
      <c r="F94" s="137"/>
      <c r="G94" s="137"/>
      <c r="H94" s="137"/>
      <c r="I94" s="137"/>
    </row>
    <row r="95" ht="12.75">
      <c r="A95" s="82"/>
    </row>
    <row r="96" spans="1:9" ht="51" customHeight="1">
      <c r="A96" s="82">
        <v>3</v>
      </c>
      <c r="B96" s="137" t="s">
        <v>267</v>
      </c>
      <c r="C96" s="137"/>
      <c r="D96" s="137"/>
      <c r="E96" s="137"/>
      <c r="F96" s="137"/>
      <c r="G96" s="137"/>
      <c r="H96" s="137"/>
      <c r="I96" s="137"/>
    </row>
    <row r="97" spans="1:11" ht="12.75">
      <c r="A97" s="82"/>
      <c r="B97" s="113"/>
      <c r="C97" s="113"/>
      <c r="D97" s="113"/>
      <c r="E97" s="113"/>
      <c r="F97" s="113"/>
      <c r="G97" s="113"/>
      <c r="H97" s="113"/>
      <c r="I97" s="113"/>
      <c r="J97" s="113"/>
      <c r="K97" s="113"/>
    </row>
    <row r="98" spans="2:11" ht="25.5" customHeight="1">
      <c r="B98" s="137" t="s">
        <v>220</v>
      </c>
      <c r="C98" s="137"/>
      <c r="D98" s="137"/>
      <c r="E98" s="137"/>
      <c r="F98" s="137"/>
      <c r="G98" s="137"/>
      <c r="H98" s="137"/>
      <c r="I98" s="137"/>
      <c r="J98" s="125"/>
      <c r="K98" s="125"/>
    </row>
    <row r="99" spans="2:11" ht="12.75">
      <c r="B99" s="113"/>
      <c r="C99" s="113"/>
      <c r="D99" s="113"/>
      <c r="E99" s="113"/>
      <c r="F99" s="113"/>
      <c r="G99" s="113"/>
      <c r="H99" s="113"/>
      <c r="I99" s="113"/>
      <c r="J99" s="125"/>
      <c r="K99" s="125"/>
    </row>
    <row r="100" spans="1:11" ht="12.75" customHeight="1">
      <c r="A100" s="82">
        <v>4</v>
      </c>
      <c r="B100" s="83" t="s">
        <v>221</v>
      </c>
      <c r="C100" s="113"/>
      <c r="D100" s="113"/>
      <c r="E100" s="113"/>
      <c r="F100" s="113"/>
      <c r="G100" s="113"/>
      <c r="H100" s="113"/>
      <c r="I100" s="113"/>
      <c r="J100" s="98"/>
      <c r="K100" s="113"/>
    </row>
    <row r="101" spans="1:13" ht="36.75" customHeight="1">
      <c r="A101" s="83"/>
      <c r="B101" s="84" t="s">
        <v>222</v>
      </c>
      <c r="C101" s="85"/>
      <c r="D101" s="85"/>
      <c r="E101" s="86" t="s">
        <v>223</v>
      </c>
      <c r="F101" s="86"/>
      <c r="G101" s="86" t="s">
        <v>224</v>
      </c>
      <c r="H101" s="86"/>
      <c r="I101" s="87" t="s">
        <v>225</v>
      </c>
      <c r="J101" s="129"/>
      <c r="K101" s="125"/>
      <c r="L101" s="125"/>
      <c r="M101" s="125"/>
    </row>
    <row r="102" spans="1:13" ht="12.75">
      <c r="A102" s="83"/>
      <c r="B102" s="88"/>
      <c r="C102" s="89"/>
      <c r="D102" s="89"/>
      <c r="E102" s="90" t="s">
        <v>226</v>
      </c>
      <c r="F102" s="90"/>
      <c r="G102" s="90" t="s">
        <v>226</v>
      </c>
      <c r="H102" s="90"/>
      <c r="I102" s="91" t="s">
        <v>226</v>
      </c>
      <c r="J102" s="129"/>
      <c r="K102" s="125"/>
      <c r="L102" s="125"/>
      <c r="M102" s="125"/>
    </row>
    <row r="103" spans="1:13" ht="32.25" customHeight="1">
      <c r="A103" s="83"/>
      <c r="B103" s="140" t="s">
        <v>227</v>
      </c>
      <c r="C103" s="141"/>
      <c r="D103" s="141"/>
      <c r="E103" s="92">
        <v>39996000</v>
      </c>
      <c r="F103" s="93"/>
      <c r="G103" s="92">
        <v>29329333</v>
      </c>
      <c r="H103" s="92"/>
      <c r="I103" s="94">
        <f>+E103-G103</f>
        <v>10666667</v>
      </c>
      <c r="J103" s="130"/>
      <c r="K103" s="125"/>
      <c r="L103" s="125"/>
      <c r="M103" s="125"/>
    </row>
    <row r="104" spans="1:13" ht="12.75">
      <c r="A104" s="83"/>
      <c r="B104" s="95"/>
      <c r="C104" s="96"/>
      <c r="D104" s="96"/>
      <c r="E104" s="96"/>
      <c r="F104" s="96"/>
      <c r="G104" s="96"/>
      <c r="H104" s="96"/>
      <c r="I104" s="97"/>
      <c r="J104" s="95"/>
      <c r="K104" s="125"/>
      <c r="L104" s="125"/>
      <c r="M104" s="125"/>
    </row>
    <row r="105" spans="1:13" ht="32.25" customHeight="1">
      <c r="A105" s="83"/>
      <c r="B105" s="138" t="s">
        <v>228</v>
      </c>
      <c r="C105" s="139"/>
      <c r="D105" s="139"/>
      <c r="E105" s="99">
        <v>6742696</v>
      </c>
      <c r="F105" s="96"/>
      <c r="G105" s="99">
        <f>+E105</f>
        <v>6742696</v>
      </c>
      <c r="H105" s="99"/>
      <c r="I105" s="100">
        <f>+E105-G105</f>
        <v>0</v>
      </c>
      <c r="J105" s="130"/>
      <c r="K105" s="125"/>
      <c r="L105" s="125"/>
      <c r="M105" s="125"/>
    </row>
    <row r="106" spans="1:13" ht="12.75">
      <c r="A106" s="83"/>
      <c r="B106" s="95"/>
      <c r="C106" s="96"/>
      <c r="D106" s="96"/>
      <c r="E106" s="99"/>
      <c r="F106" s="96"/>
      <c r="G106" s="99"/>
      <c r="H106" s="99"/>
      <c r="I106" s="100"/>
      <c r="J106" s="130"/>
      <c r="K106" s="125"/>
      <c r="L106" s="125"/>
      <c r="M106" s="125"/>
    </row>
    <row r="107" spans="1:13" ht="12.75">
      <c r="A107" s="83"/>
      <c r="B107" s="138" t="s">
        <v>229</v>
      </c>
      <c r="C107" s="139"/>
      <c r="D107" s="139"/>
      <c r="E107" s="99">
        <v>11759804</v>
      </c>
      <c r="F107" s="96"/>
      <c r="G107" s="99"/>
      <c r="H107" s="99"/>
      <c r="I107" s="100"/>
      <c r="J107" s="130"/>
      <c r="K107" s="125"/>
      <c r="L107" s="125"/>
      <c r="M107" s="125"/>
    </row>
    <row r="108" spans="1:13" ht="12.75">
      <c r="A108" s="83"/>
      <c r="B108" s="95"/>
      <c r="C108" s="96"/>
      <c r="D108" s="96"/>
      <c r="E108" s="99" t="s">
        <v>230</v>
      </c>
      <c r="F108" s="96"/>
      <c r="G108" s="99"/>
      <c r="H108" s="99"/>
      <c r="I108" s="100"/>
      <c r="J108" s="130"/>
      <c r="K108" s="125"/>
      <c r="L108" s="125"/>
      <c r="M108" s="125"/>
    </row>
    <row r="109" spans="1:13" ht="12.75">
      <c r="A109" s="83"/>
      <c r="B109" s="95"/>
      <c r="C109" s="96"/>
      <c r="D109" s="96"/>
      <c r="E109" s="99">
        <v>12028979</v>
      </c>
      <c r="F109" s="96"/>
      <c r="G109" s="99">
        <f>+E109</f>
        <v>12028979</v>
      </c>
      <c r="H109" s="99"/>
      <c r="I109" s="100">
        <f>+E109-G109</f>
        <v>0</v>
      </c>
      <c r="J109" s="130"/>
      <c r="K109" s="125"/>
      <c r="L109" s="125"/>
      <c r="M109" s="125"/>
    </row>
    <row r="110" spans="1:13" ht="12.75">
      <c r="A110" s="83"/>
      <c r="B110" s="95"/>
      <c r="C110" s="96"/>
      <c r="D110" s="96"/>
      <c r="E110" s="99"/>
      <c r="F110" s="96"/>
      <c r="G110" s="99"/>
      <c r="H110" s="99"/>
      <c r="I110" s="100"/>
      <c r="J110" s="130"/>
      <c r="K110" s="125"/>
      <c r="L110" s="125"/>
      <c r="M110" s="125"/>
    </row>
    <row r="111" spans="1:13" ht="12.75">
      <c r="A111" s="83"/>
      <c r="B111" s="138" t="s">
        <v>231</v>
      </c>
      <c r="C111" s="139"/>
      <c r="D111" s="139"/>
      <c r="E111" s="99">
        <v>1500000</v>
      </c>
      <c r="F111" s="96"/>
      <c r="G111" s="99"/>
      <c r="H111" s="99"/>
      <c r="I111" s="100"/>
      <c r="J111" s="130"/>
      <c r="K111" s="125"/>
      <c r="L111" s="125"/>
      <c r="M111" s="125"/>
    </row>
    <row r="112" spans="1:13" ht="12.75">
      <c r="A112" s="83"/>
      <c r="B112" s="95"/>
      <c r="C112" s="96"/>
      <c r="D112" s="96"/>
      <c r="E112" s="99" t="s">
        <v>232</v>
      </c>
      <c r="F112" s="96"/>
      <c r="G112" s="99"/>
      <c r="H112" s="99"/>
      <c r="I112" s="100"/>
      <c r="J112" s="130"/>
      <c r="K112" s="125"/>
      <c r="L112" s="125"/>
      <c r="M112" s="125"/>
    </row>
    <row r="113" spans="1:13" ht="12.75">
      <c r="A113" s="83"/>
      <c r="B113" s="95"/>
      <c r="C113" s="96"/>
      <c r="D113" s="96"/>
      <c r="E113" s="101">
        <v>1230825</v>
      </c>
      <c r="F113" s="102"/>
      <c r="G113" s="101">
        <f>+E113</f>
        <v>1230825</v>
      </c>
      <c r="H113" s="102"/>
      <c r="I113" s="103">
        <f>+E113-G113</f>
        <v>0</v>
      </c>
      <c r="J113" s="130"/>
      <c r="K113" s="125"/>
      <c r="L113" s="125"/>
      <c r="M113" s="125"/>
    </row>
    <row r="114" spans="1:13" ht="12.75">
      <c r="A114" s="83"/>
      <c r="B114" s="104"/>
      <c r="C114" s="102"/>
      <c r="D114" s="102"/>
      <c r="E114" s="101">
        <f>+E113+E109+E105+E103</f>
        <v>59998500</v>
      </c>
      <c r="F114" s="102"/>
      <c r="G114" s="101">
        <f>SUM(G103:G113)</f>
        <v>49331833</v>
      </c>
      <c r="H114" s="102"/>
      <c r="I114" s="105">
        <f>SUM(I103:I113)</f>
        <v>10666667</v>
      </c>
      <c r="J114" s="130"/>
      <c r="K114" s="125"/>
      <c r="L114" s="125"/>
      <c r="M114" s="125"/>
    </row>
    <row r="115" spans="1:13" ht="12.75">
      <c r="A115" s="83"/>
      <c r="B115" s="106" t="s">
        <v>233</v>
      </c>
      <c r="C115" s="106"/>
      <c r="D115" s="107"/>
      <c r="E115" s="107"/>
      <c r="F115" s="108"/>
      <c r="G115" s="107"/>
      <c r="H115" s="108"/>
      <c r="I115" s="107"/>
      <c r="J115" s="96"/>
      <c r="K115" s="125"/>
      <c r="L115" s="125"/>
      <c r="M115" s="125"/>
    </row>
    <row r="116" spans="2:11" ht="12.75" customHeight="1">
      <c r="B116" s="113"/>
      <c r="C116" s="113"/>
      <c r="D116" s="113"/>
      <c r="E116" s="113"/>
      <c r="F116" s="113"/>
      <c r="G116" s="113"/>
      <c r="H116" s="113"/>
      <c r="I116" s="113"/>
      <c r="J116" s="113"/>
      <c r="K116" s="113"/>
    </row>
    <row r="117" spans="1:8" ht="12.75" customHeight="1">
      <c r="A117" s="68" t="s">
        <v>234</v>
      </c>
      <c r="B117" s="38" t="s">
        <v>235</v>
      </c>
      <c r="H117" s="118"/>
    </row>
    <row r="118" spans="2:8" ht="12.75">
      <c r="B118" s="83" t="s">
        <v>236</v>
      </c>
      <c r="G118" s="75" t="s">
        <v>206</v>
      </c>
      <c r="H118" s="74"/>
    </row>
    <row r="119" spans="3:8" ht="12.75">
      <c r="C119" s="83" t="s">
        <v>237</v>
      </c>
      <c r="G119" s="108">
        <v>68019</v>
      </c>
      <c r="H119" s="99"/>
    </row>
    <row r="120" spans="3:8" ht="12.75" customHeight="1">
      <c r="C120" s="83" t="s">
        <v>238</v>
      </c>
      <c r="G120" s="108">
        <v>4908</v>
      </c>
      <c r="H120" s="99"/>
    </row>
    <row r="121" spans="7:8" ht="13.5" thickBot="1">
      <c r="G121" s="109">
        <f>+G119+G120</f>
        <v>72927</v>
      </c>
      <c r="H121" s="110"/>
    </row>
    <row r="123" spans="1:2" ht="12.75">
      <c r="A123" s="68" t="s">
        <v>239</v>
      </c>
      <c r="B123" s="38" t="s">
        <v>240</v>
      </c>
    </row>
    <row r="124" ht="12.75" customHeight="1">
      <c r="B124" s="83" t="s">
        <v>241</v>
      </c>
    </row>
    <row r="126" spans="1:2" ht="12.75">
      <c r="A126" s="68" t="s">
        <v>242</v>
      </c>
      <c r="B126" s="38" t="s">
        <v>243</v>
      </c>
    </row>
    <row r="127" spans="2:9" ht="25.5" customHeight="1">
      <c r="B127" s="137" t="s">
        <v>244</v>
      </c>
      <c r="C127" s="137"/>
      <c r="D127" s="137"/>
      <c r="E127" s="137"/>
      <c r="F127" s="137"/>
      <c r="G127" s="137"/>
      <c r="H127" s="137"/>
      <c r="I127" s="137"/>
    </row>
    <row r="129" spans="1:2" ht="12.75">
      <c r="A129" s="68" t="s">
        <v>245</v>
      </c>
      <c r="B129" s="38" t="s">
        <v>246</v>
      </c>
    </row>
    <row r="130" spans="2:11" ht="37.5" customHeight="1">
      <c r="B130" s="137" t="s">
        <v>268</v>
      </c>
      <c r="C130" s="137"/>
      <c r="D130" s="137"/>
      <c r="E130" s="137"/>
      <c r="F130" s="137"/>
      <c r="G130" s="137"/>
      <c r="H130" s="137"/>
      <c r="I130" s="137"/>
      <c r="J130" s="78"/>
      <c r="K130" s="125"/>
    </row>
    <row r="131" ht="12.75">
      <c r="J131" s="118"/>
    </row>
    <row r="132" spans="1:10" ht="12.75">
      <c r="A132" s="68" t="s">
        <v>247</v>
      </c>
      <c r="B132" s="38" t="s">
        <v>248</v>
      </c>
      <c r="J132" s="118"/>
    </row>
    <row r="133" spans="2:11" ht="38.25" customHeight="1">
      <c r="B133" s="38" t="s">
        <v>249</v>
      </c>
      <c r="G133" s="71" t="s">
        <v>250</v>
      </c>
      <c r="J133" s="78"/>
      <c r="K133" s="125"/>
    </row>
    <row r="134" spans="7:10" ht="12.75">
      <c r="G134" s="75" t="s">
        <v>206</v>
      </c>
      <c r="J134" s="74"/>
    </row>
    <row r="135" spans="7:10" ht="12.75">
      <c r="G135" s="75"/>
      <c r="J135" s="74"/>
    </row>
    <row r="136" spans="2:10" ht="12.75">
      <c r="B136" s="83" t="s">
        <v>251</v>
      </c>
      <c r="G136" s="111">
        <v>1632</v>
      </c>
      <c r="J136" s="126"/>
    </row>
    <row r="137" ht="12.75">
      <c r="J137" s="118"/>
    </row>
    <row r="138" spans="2:10" ht="12.75">
      <c r="B138" s="83" t="s">
        <v>252</v>
      </c>
      <c r="G138" s="111">
        <v>60001</v>
      </c>
      <c r="J138" s="126"/>
    </row>
    <row r="139" ht="12.75">
      <c r="J139" s="118"/>
    </row>
    <row r="140" spans="2:10" ht="13.5" thickBot="1">
      <c r="B140" s="83" t="s">
        <v>253</v>
      </c>
      <c r="G140" s="112">
        <v>2.72</v>
      </c>
      <c r="J140" s="127"/>
    </row>
    <row r="141" ht="12.75">
      <c r="J141" s="118"/>
    </row>
    <row r="142" spans="2:10" ht="25.5" customHeight="1">
      <c r="B142" s="137" t="s">
        <v>254</v>
      </c>
      <c r="C142" s="137"/>
      <c r="D142" s="137"/>
      <c r="E142" s="137"/>
      <c r="F142" s="137"/>
      <c r="G142" s="137"/>
      <c r="H142" s="137"/>
      <c r="I142" s="137"/>
      <c r="J142" s="113"/>
    </row>
    <row r="144" spans="2:9" ht="25.5" customHeight="1">
      <c r="B144" s="137" t="s">
        <v>255</v>
      </c>
      <c r="C144" s="137"/>
      <c r="D144" s="137"/>
      <c r="E144" s="137"/>
      <c r="F144" s="137"/>
      <c r="G144" s="137"/>
      <c r="H144" s="137"/>
      <c r="I144" s="137"/>
    </row>
    <row r="146" spans="1:2" ht="12.75">
      <c r="A146" s="69" t="s">
        <v>256</v>
      </c>
      <c r="B146" s="38" t="s">
        <v>257</v>
      </c>
    </row>
    <row r="147" ht="12.75">
      <c r="B147" s="83" t="s">
        <v>258</v>
      </c>
    </row>
    <row r="149" spans="1:2" ht="12.75">
      <c r="A149" s="69" t="s">
        <v>259</v>
      </c>
      <c r="B149" s="38" t="s">
        <v>260</v>
      </c>
    </row>
    <row r="150" spans="2:11" ht="36.75" customHeight="1">
      <c r="B150" s="137" t="s">
        <v>269</v>
      </c>
      <c r="C150" s="137"/>
      <c r="D150" s="137"/>
      <c r="E150" s="137"/>
      <c r="F150" s="137"/>
      <c r="G150" s="137"/>
      <c r="H150" s="137"/>
      <c r="I150" s="137"/>
      <c r="J150" s="125"/>
      <c r="K150" s="125"/>
    </row>
  </sheetData>
  <mergeCells count="33">
    <mergeCell ref="B5:I5"/>
    <mergeCell ref="B21:I21"/>
    <mergeCell ref="B22:I22"/>
    <mergeCell ref="B24:I24"/>
    <mergeCell ref="B10:C10"/>
    <mergeCell ref="B9:D9"/>
    <mergeCell ref="B7:I7"/>
    <mergeCell ref="B25:I25"/>
    <mergeCell ref="B28:I28"/>
    <mergeCell ref="B31:I31"/>
    <mergeCell ref="B45:I45"/>
    <mergeCell ref="B48:I48"/>
    <mergeCell ref="B51:I51"/>
    <mergeCell ref="B54:I54"/>
    <mergeCell ref="B59:I59"/>
    <mergeCell ref="B98:I98"/>
    <mergeCell ref="B103:D103"/>
    <mergeCell ref="B150:I150"/>
    <mergeCell ref="B107:D107"/>
    <mergeCell ref="B111:D111"/>
    <mergeCell ref="B127:I127"/>
    <mergeCell ref="B130:I130"/>
    <mergeCell ref="B144:I144"/>
    <mergeCell ref="B62:I62"/>
    <mergeCell ref="B65:I65"/>
    <mergeCell ref="B105:D105"/>
    <mergeCell ref="B142:I142"/>
    <mergeCell ref="B81:I81"/>
    <mergeCell ref="B90:I90"/>
    <mergeCell ref="B84:I84"/>
    <mergeCell ref="B68:I68"/>
    <mergeCell ref="B94:I94"/>
    <mergeCell ref="B96:I96"/>
  </mergeCells>
  <printOptions/>
  <pageMargins left="0.75" right="0.75" top="1" bottom="1" header="0.5" footer="0.5"/>
  <pageSetup fitToHeight="0" fitToWidth="1" horizontalDpi="600" verticalDpi="600" orientation="portrait" paperSize="9" scale="86" r:id="rId1"/>
  <rowBreaks count="3" manualBreakCount="3">
    <brk id="49" max="8" man="1"/>
    <brk id="90" max="8" man="1"/>
    <brk id="1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dc:creator>
  <cp:keywords/>
  <dc:description/>
  <cp:lastModifiedBy>M &amp; C Services Sdn Bhd</cp:lastModifiedBy>
  <cp:lastPrinted>2003-02-27T12:55:27Z</cp:lastPrinted>
  <dcterms:created xsi:type="dcterms:W3CDTF">2003-02-26T21:38:11Z</dcterms:created>
  <dcterms:modified xsi:type="dcterms:W3CDTF">2003-02-27T13:01:24Z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