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695" tabRatio="707" firstSheet="2" activeTab="2"/>
  </bookViews>
  <sheets>
    <sheet name="Ystatemt" sheetId="1" state="hidden" r:id="rId1"/>
    <sheet name="announcepnl" sheetId="2" state="hidden" r:id="rId2"/>
    <sheet name="Income Statement" sheetId="3" r:id="rId3"/>
    <sheet name="Balance Sheet" sheetId="4" r:id="rId4"/>
    <sheet name="consoBS" sheetId="5" state="hidden" r:id="rId5"/>
    <sheet name="Equity Statement" sheetId="6" r:id="rId6"/>
    <sheet name="Cash Flow" sheetId="7" r:id="rId7"/>
    <sheet name="Sheet14" sheetId="8" r:id="rId8"/>
    <sheet name="Sheet15" sheetId="9" r:id="rId9"/>
    <sheet name="Sheet16" sheetId="10" r:id="rId10"/>
    <sheet name="Sheet17" sheetId="11" r:id="rId11"/>
    <sheet name="Sheet18" sheetId="12" r:id="rId12"/>
    <sheet name="Sheet19" sheetId="13" r:id="rId13"/>
  </sheets>
  <definedNames>
    <definedName name="_xlnm.Print_Area" localSheetId="1">'announcepnl'!$A:$IV</definedName>
    <definedName name="_xlnm.Print_Area" localSheetId="3">'Balance Sheet'!$A$1:$H$61</definedName>
    <definedName name="_xlnm.Print_Area" localSheetId="6">'Cash Flow'!$A$1:$D$50</definedName>
    <definedName name="_xlnm.Print_Area" localSheetId="5">'Equity Statement'!$A:$IV</definedName>
  </definedNames>
  <calcPr fullCalcOnLoad="1"/>
</workbook>
</file>

<file path=xl/sharedStrings.xml><?xml version="1.0" encoding="utf-8"?>
<sst xmlns="http://schemas.openxmlformats.org/spreadsheetml/2006/main" count="304" uniqueCount="182">
  <si>
    <t>THONG GUAN INDUSTRIES BERHAD</t>
  </si>
  <si>
    <t>Total</t>
  </si>
  <si>
    <t>CONSOLIDATED BALANCE SHEET</t>
  </si>
  <si>
    <t>FIXED ASSETS</t>
  </si>
  <si>
    <t>Interest In Subsidiary Companies</t>
  </si>
  <si>
    <t>CURRENT ASSETS</t>
  </si>
  <si>
    <t>Stocks</t>
  </si>
  <si>
    <t>Trade Debtors</t>
  </si>
  <si>
    <t>Other Debtors,Deposits &amp; Prepayments</t>
  </si>
  <si>
    <t>Amount Due From Related/Holding Companies</t>
  </si>
  <si>
    <t>Cash And Bank Balances</t>
  </si>
  <si>
    <t>CURRENT LIABILITIES</t>
  </si>
  <si>
    <t>Trade Creditors</t>
  </si>
  <si>
    <t>Other Creditors &amp; Accruals</t>
  </si>
  <si>
    <t>Amount Due To Related/Holding Companies</t>
  </si>
  <si>
    <t>Bank Borrowings</t>
  </si>
  <si>
    <t>Provision For Taxation</t>
  </si>
  <si>
    <t>NET CURRENT ASSETS/(LIABILITIES)</t>
  </si>
  <si>
    <t>CAPITAL EMPLOYED</t>
  </si>
  <si>
    <t>Share Capital</t>
  </si>
  <si>
    <t>Revaluation / Capital Reserve</t>
  </si>
  <si>
    <t>Unappropriated Profits</t>
  </si>
  <si>
    <t>Term Loan</t>
  </si>
  <si>
    <t>Deferred Taxation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</si>
  <si>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</si>
  <si>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</si>
  <si>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</si>
  <si>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</si>
  <si>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</si>
  <si>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</si>
  <si>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</si>
  <si>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</si>
  <si>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</si>
  <si>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</si>
  <si>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</si>
  <si>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</si>
  <si>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</si>
  <si>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</si>
  <si>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</si>
  <si>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 xml:space="preserve">Exceptional items </t>
  </si>
  <si>
    <t>(e)</t>
  </si>
  <si>
    <t>(f)</t>
  </si>
  <si>
    <t>(g)</t>
  </si>
  <si>
    <t>(h)</t>
  </si>
  <si>
    <t>(i)</t>
  </si>
  <si>
    <t>(j)</t>
  </si>
  <si>
    <t>(k)</t>
  </si>
  <si>
    <t>Weighted average number of shares in issue ('000)</t>
  </si>
  <si>
    <t>Basic (based on the weighted average number of</t>
  </si>
  <si>
    <t>shares of RM1.00 each) (sen)</t>
  </si>
  <si>
    <t>Fully diluted (based on the weighted average</t>
  </si>
  <si>
    <t>number of shares of RM1.00 each) (sen)</t>
  </si>
  <si>
    <t xml:space="preserve">As at Preceeding </t>
  </si>
  <si>
    <t>Financial</t>
  </si>
  <si>
    <t>As at end of</t>
  </si>
  <si>
    <t>Year End</t>
  </si>
  <si>
    <t>Amount Due To Directors</t>
  </si>
  <si>
    <t xml:space="preserve">Proposed Dividend </t>
  </si>
  <si>
    <t>Share Premium Account</t>
  </si>
  <si>
    <t>Hire Purchase And Lease Obligations</t>
  </si>
  <si>
    <t>Net tangible assets per stock (sen)</t>
  </si>
  <si>
    <t>Revenue</t>
  </si>
  <si>
    <t xml:space="preserve">Other income </t>
  </si>
  <si>
    <t>Profit/(loss) before finance cost, depreciation</t>
  </si>
  <si>
    <t xml:space="preserve">and amortisation, exceptional items, income </t>
  </si>
  <si>
    <t>tax, minority interest and extraordinary items</t>
  </si>
  <si>
    <t>Finance cost</t>
  </si>
  <si>
    <t xml:space="preserve">Profit/(loss) before income tax, minority </t>
  </si>
  <si>
    <t>interests and extraordinary items</t>
  </si>
  <si>
    <t>Share of profits and losses of associated</t>
  </si>
  <si>
    <t>companies</t>
  </si>
  <si>
    <t>Profit/(loss) before income tax, minority</t>
  </si>
  <si>
    <t>Income tax</t>
  </si>
  <si>
    <t>Profit/(loss) after income tax before</t>
  </si>
  <si>
    <t>deducting minority interest</t>
  </si>
  <si>
    <t>(ii)</t>
  </si>
  <si>
    <t>Pre-acquisition profit/(loss), if applicable</t>
  </si>
  <si>
    <t>Net profit/(loss) from ordinary activities</t>
  </si>
  <si>
    <t>attributable to members of the company</t>
  </si>
  <si>
    <t>(l)</t>
  </si>
  <si>
    <t>Extraordinary items</t>
  </si>
  <si>
    <t>(iii)</t>
  </si>
  <si>
    <t>of the company</t>
  </si>
  <si>
    <t>(m)</t>
  </si>
  <si>
    <t>Extraordinary items attributable to members</t>
  </si>
  <si>
    <t>Net profit/(loss) attributable to members of the</t>
  </si>
  <si>
    <t>company</t>
  </si>
  <si>
    <t>Minority interests</t>
  </si>
  <si>
    <t>Earnings per share based on 2(m) above after deducting</t>
  </si>
  <si>
    <t>any provision for preference dividend, if any :-</t>
  </si>
  <si>
    <t>Taxation</t>
  </si>
  <si>
    <t>Profit before taxation</t>
  </si>
  <si>
    <t>UNAUDITED CONSOLIDATED RESULTS FOR THE NINE MONTHS ENDED 30 SEPTEMBER 2002</t>
  </si>
  <si>
    <t>30 Sep 2002</t>
  </si>
  <si>
    <t>30 Sep 2001</t>
  </si>
  <si>
    <t>(Three quarters to</t>
  </si>
  <si>
    <t>30 Sep 2002)</t>
  </si>
  <si>
    <t>30 Sep 2001)</t>
  </si>
  <si>
    <t>At 1 January 2002</t>
  </si>
  <si>
    <t>Dividend paid :-</t>
  </si>
  <si>
    <t>Final 5% tax exempt</t>
  </si>
  <si>
    <t>At 30 September 2002</t>
  </si>
  <si>
    <t>Fixed Deposits With Licenced Bank</t>
  </si>
  <si>
    <t>Interest income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</si>
  <si>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</si>
  <si>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</si>
  <si>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</si>
  <si>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</si>
  <si>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</si>
  <si>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Bank borrowings</t>
  </si>
  <si>
    <t>Provision for taxation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</si>
  <si>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</si>
  <si>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</si>
  <si>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</si>
  <si>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</si>
  <si>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</si>
  <si>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</si>
  <si>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30 September 2002</t>
  </si>
  <si>
    <t>31 December 2001</t>
  </si>
  <si>
    <t>Financial Report for the year ended 31 December 2001</t>
  </si>
  <si>
    <t>PROPERTY, PLANT AND EQUIPMENT</t>
  </si>
  <si>
    <t>Operating profit</t>
  </si>
  <si>
    <t>Profit after taxation</t>
  </si>
  <si>
    <t>Net profit for the period</t>
  </si>
  <si>
    <t>CONDENSED CONSOLIDATED INCOME STATEMENT</t>
  </si>
  <si>
    <t>FOR THE QUARTER ENDED 30 SEPTEMBER 2002</t>
  </si>
  <si>
    <t>Cost of sales</t>
  </si>
  <si>
    <t>Gross profit</t>
  </si>
  <si>
    <t>Operating expenses</t>
  </si>
  <si>
    <t>Other operating income</t>
  </si>
  <si>
    <t>Basic earnings per ordinary share (sen)</t>
  </si>
  <si>
    <t>(Three quarters</t>
  </si>
  <si>
    <t>to 30 Sep 2002)</t>
  </si>
  <si>
    <t>to 30 Sep 2001)</t>
  </si>
  <si>
    <t>Report for the year ended 31 December 2001</t>
  </si>
  <si>
    <t>CONDENSED CONSOLIDATED CASH FLOW STATEMENT</t>
  </si>
  <si>
    <t>Net cash inflow from operating activities</t>
  </si>
  <si>
    <t xml:space="preserve"> 30 September 2002</t>
  </si>
  <si>
    <t>Net cash outflow from investing activities</t>
  </si>
  <si>
    <t>Net cash outflow from financing activities</t>
  </si>
  <si>
    <t>Net decrease in cash and cash equivalents</t>
  </si>
  <si>
    <t>Cash and cash equivalents at 1 January 2002</t>
  </si>
  <si>
    <t xml:space="preserve">The Condensed Consolidated Income Statements should be read in conjunction with the Annual Financial </t>
  </si>
  <si>
    <t>The Condensed Consolidated Balance Sheet should be read in conjunction with the Annual</t>
  </si>
  <si>
    <t>At 1 January 2001</t>
  </si>
  <si>
    <t>At 30 September 2001</t>
  </si>
  <si>
    <t>Non-distributable</t>
  </si>
  <si>
    <t>Distributable</t>
  </si>
  <si>
    <t xml:space="preserve">Issuance pursuant to the exercise of option </t>
  </si>
  <si>
    <t>under ESOS</t>
  </si>
  <si>
    <t>Bonus issue/(Capitalisation for bonus issue)</t>
  </si>
  <si>
    <t>Net profit after tax for the nine months period</t>
  </si>
  <si>
    <t>Share</t>
  </si>
  <si>
    <t>Capital</t>
  </si>
  <si>
    <t>Premium</t>
  </si>
  <si>
    <t>Retained</t>
  </si>
  <si>
    <t>Profits</t>
  </si>
  <si>
    <t>Interest expense</t>
  </si>
  <si>
    <t>(Company No. 324203-K)</t>
  </si>
  <si>
    <t>(Incorporated in Malaysia)</t>
  </si>
  <si>
    <t>INTERIM FINANCIAL REPORT ON CONSOLIDATED RESULTS</t>
  </si>
  <si>
    <t>FOR THE THIRD QUARTER ENDED 30 SEPTEMBER 2002</t>
  </si>
  <si>
    <t>(The figures have not been audited)</t>
  </si>
  <si>
    <t>*****************************************************************************************</t>
  </si>
  <si>
    <t>Current Quarter</t>
  </si>
  <si>
    <t>As at Preceding</t>
  </si>
  <si>
    <t>Financial Year End</t>
  </si>
  <si>
    <t>Nine months period ended 30 September 2002</t>
  </si>
  <si>
    <t>Nine months period ended 30 September 2001</t>
  </si>
  <si>
    <t>The Condensed Consolidated Cash Flow Statement should be read in conjunction with</t>
  </si>
  <si>
    <t>the Annual Financial Report for the year ended 31 December 2001</t>
  </si>
  <si>
    <t>CONDENSED CONSOLIDATED STATEMENT OF CHANGES IN EQUITY</t>
  </si>
  <si>
    <t>The Condensed Consolidated Statement of Changes in Equity should be read in conjunction with the Annual</t>
  </si>
  <si>
    <t>Diluted earnings per ordinary share (sen)</t>
  </si>
  <si>
    <t>There are no comparative figures as this is the first interim financial report prepared in</t>
  </si>
  <si>
    <t>accordance with MASB 26 Interim Financial Reporting</t>
  </si>
  <si>
    <t>Notes :</t>
  </si>
  <si>
    <t>Cash and cash equivalents in the cash flow statement  comprise of :-</t>
  </si>
  <si>
    <t xml:space="preserve">        Cash and bank balances</t>
  </si>
  <si>
    <t xml:space="preserve">        Bank overdraft</t>
  </si>
  <si>
    <t>Cash and cash equivalents at 30 September 2002</t>
  </si>
  <si>
    <t>NET CURRENT ASSETS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</si>
</sst>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&quot;#,##0;\-&quot;?&quot;#,##0"/>
    <numFmt numFmtId="165" formatCode="&quot;?&quot;#,##0;[Red]\-&quot;?&quot;#,##0"/>
    <numFmt numFmtId="166" formatCode="&quot;?&quot;#,##0.00;\-&quot;?&quot;#,##0.00"/>
    <numFmt numFmtId="167" formatCode="&quot;?&quot;#,##0.00;[Red]\-&quot;?&quot;#,##0.00"/>
    <numFmt numFmtId="168" formatCode="_-&quot;?&quot;* #,##0_-;\-&quot;?&quot;* #,##0_-;_-&quot;?&quot;* &quot;-&quot;_-;_-@_-"/>
    <numFmt numFmtId="169" formatCode="_-&quot;?&quot;* #,##0.00_-;\-&quot;?&quot;* #,##0.00_-;_-&quot;?&quot;* &quot;-&quot;??_-;_-@_-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0.0"/>
    <numFmt numFmtId="179" formatCode="_(* #,##0.0_);_(* \(#,##0.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_(* #,##0.000_);_(* \(#,##0.000\);_(* &quot;-&quot;_);_(@_)"/>
    <numFmt numFmtId="185" formatCode="_(* #,##0.0000_);_(* \(#,##0.0000\);_(* &quot;-&quot;_);_(@_)"/>
    <numFmt numFmtId="186" formatCode="_(* #,##0.00000_);_(* \(#,##0.00000\);_(* &quot;-&quot;_);_(@_)"/>
    <numFmt numFmtId="187" formatCode="_(* #,##0.000000_);_(* \(#,##0.000000\);_(* &quot;-&quot;_);_(@_)"/>
    <numFmt numFmtId="188" formatCode="_(* #,##0.0000000_);_(* \(#,##0.0000000\);_(* &quot;-&quot;_);_(@_)"/>
    <numFmt numFmtId="189" formatCode="_(* #,##0.00000000_);_(* \(#,##0.00000000\);_(* &quot;-&quot;_);_(@_)"/>
    <numFmt numFmtId="190" formatCode="_(* #,##0.000000000_);_(* \(#,##0.000000000\);_(* &quot;-&quot;_);_(@_)"/>
    <numFmt numFmtId="191" formatCode="_(* #,##0.0000000000_);_(* \(#,##0.0000000000\);_(* &quot;-&quot;_);_(@_)"/>
    <numFmt numFmtId="192" formatCode="_(* #,##0.00000000000_);_(* \(#,##0.00000000000\);_(* &quot;-&quot;_);_(@_)"/>
    <numFmt numFmtId="193" formatCode="_(* #,##0.000000000000_);_(* \(#,##0.000000000000\);_(* &quot;-&quot;_);_(@_)"/>
    <numFmt numFmtId="194" formatCode="_-* #,##0.0_-;\-* #,##0.0_-;_-* &quot;-&quot;??_-;_-@_-"/>
    <numFmt numFmtId="195" formatCode="_-* #,##0_-;\-* #,##0_-;_-* &quot;-&quot;??_-;_-@_-"/>
    <numFmt numFmtId="196" formatCode="_-* #,##0.0_-;\-* #,##0.0_-;_-* &quot;-&quot;_-;_-@_-"/>
    <numFmt numFmtId="197" formatCode="_-* #,##0.00_-;\-* #,##0.00_-;_-* &quot;-&quot;_-;_-@_-"/>
    <numFmt numFmtId="198" formatCode="_(* #,##0.000_);_(* \(#,##0.000\);_(* &quot;-&quot;??_);_(@_)"/>
    <numFmt numFmtId="199" formatCode="_(* #,##0.0000_);_(* \(#,##0.0000\);_(* &quot;-&quot;??_);_(@_)"/>
    <numFmt numFmtId="200" formatCode="_(* #,##0_);_(* \(#,##0\);_(* &quot;-&quot;??_);_(@_)"/>
    <numFmt numFmtId="201" formatCode="0.0%"/>
    <numFmt numFmtId="202" formatCode="#,##0.0"/>
    <numFmt numFmtId="203" formatCode="_(* #,##0.0_);_(* \(#,##0.0\);_(* &quot;-&quot;?_);_(@_)"/>
    <numFmt numFmtId="204" formatCode="_(* #,##0.000_);_(* \(#,##0.000\);_(* &quot;-&quot;?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00000000_);_(* \(#,##0.000000000\);_(* &quot;-&quot;??_);_(@_)"/>
    <numFmt numFmtId="210" formatCode="0.000"/>
    <numFmt numFmtId="211" formatCode="0.0000"/>
    <numFmt numFmtId="212" formatCode="0.00000"/>
    <numFmt numFmtId="213" formatCode="0.00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41" fontId="5" fillId="0" borderId="5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1" fontId="5" fillId="0" borderId="6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41" fontId="7" fillId="0" borderId="6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41" fontId="7" fillId="0" borderId="0" xfId="0" applyNumberFormat="1" applyFont="1" applyBorder="1" applyAlignment="1">
      <alignment/>
    </xf>
    <xf numFmtId="15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1" fontId="5" fillId="0" borderId="6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200" fontId="5" fillId="0" borderId="0" xfId="0" applyNumberFormat="1" applyFont="1" applyAlignment="1">
      <alignment/>
    </xf>
    <xf numFmtId="200" fontId="5" fillId="0" borderId="0" xfId="0" applyNumberFormat="1" applyFont="1" applyAlignment="1">
      <alignment horizontal="right"/>
    </xf>
    <xf numFmtId="200" fontId="7" fillId="0" borderId="0" xfId="15" applyNumberFormat="1" applyFont="1" applyBorder="1" applyAlignment="1">
      <alignment/>
    </xf>
    <xf numFmtId="200" fontId="5" fillId="0" borderId="0" xfId="15" applyNumberFormat="1" applyFont="1" applyAlignment="1">
      <alignment/>
    </xf>
    <xf numFmtId="178" fontId="0" fillId="0" borderId="0" xfId="0" applyNumberFormat="1" applyBorder="1" applyAlignment="1">
      <alignment/>
    </xf>
    <xf numFmtId="41" fontId="7" fillId="0" borderId="7" xfId="0" applyNumberFormat="1" applyFont="1" applyBorder="1" applyAlignment="1">
      <alignment/>
    </xf>
    <xf numFmtId="41" fontId="7" fillId="0" borderId="4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200" fontId="5" fillId="0" borderId="5" xfId="15" applyNumberFormat="1" applyFont="1" applyBorder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43" fontId="5" fillId="0" borderId="0" xfId="15" applyNumberFormat="1" applyFont="1" applyAlignment="1">
      <alignment/>
    </xf>
    <xf numFmtId="200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210" fontId="0" fillId="0" borderId="0" xfId="0" applyNumberFormat="1" applyBorder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5" xfId="0" applyNumberFormat="1" applyFont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41" fontId="6" fillId="2" borderId="5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41" fontId="5" fillId="2" borderId="6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00" fontId="13" fillId="0" borderId="0" xfId="15" applyNumberFormat="1" applyFont="1" applyAlignment="1">
      <alignment horizontal="center"/>
    </xf>
    <xf numFmtId="200" fontId="5" fillId="2" borderId="0" xfId="15" applyNumberFormat="1" applyFont="1" applyFill="1" applyAlignment="1">
      <alignment/>
    </xf>
    <xf numFmtId="200" fontId="5" fillId="2" borderId="4" xfId="15" applyNumberFormat="1" applyFont="1" applyFill="1" applyBorder="1" applyAlignment="1">
      <alignment/>
    </xf>
    <xf numFmtId="41" fontId="5" fillId="0" borderId="8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200" fontId="5" fillId="2" borderId="0" xfId="0" applyNumberFormat="1" applyFont="1" applyFill="1" applyBorder="1" applyAlignment="1">
      <alignment/>
    </xf>
    <xf numFmtId="200" fontId="5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2" borderId="4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9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8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200" fontId="5" fillId="0" borderId="0" xfId="15" applyNumberFormat="1" applyFont="1" applyBorder="1" applyAlignment="1">
      <alignment horizontal="center"/>
    </xf>
    <xf numFmtId="200" fontId="5" fillId="0" borderId="6" xfId="15" applyNumberFormat="1" applyFont="1" applyBorder="1" applyAlignment="1">
      <alignment/>
    </xf>
    <xf numFmtId="200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81" fontId="5" fillId="2" borderId="6" xfId="0" applyNumberFormat="1" applyFont="1" applyFill="1" applyBorder="1" applyAlignment="1">
      <alignment/>
    </xf>
    <xf numFmtId="43" fontId="5" fillId="2" borderId="6" xfId="15" applyFont="1" applyFill="1" applyBorder="1" applyAlignment="1">
      <alignment/>
    </xf>
    <xf numFmtId="200" fontId="6" fillId="0" borderId="4" xfId="15" applyNumberFormat="1" applyFont="1" applyBorder="1" applyAlignment="1">
      <alignment horizontal="center"/>
    </xf>
    <xf numFmtId="200" fontId="6" fillId="2" borderId="5" xfId="15" applyNumberFormat="1" applyFont="1" applyFill="1" applyBorder="1" applyAlignment="1">
      <alignment/>
    </xf>
    <xf numFmtId="200" fontId="6" fillId="2" borderId="0" xfId="15" applyNumberFormat="1" applyFont="1" applyFill="1" applyAlignment="1">
      <alignment/>
    </xf>
    <xf numFmtId="41" fontId="6" fillId="2" borderId="6" xfId="0" applyNumberFormat="1" applyFont="1" applyFill="1" applyBorder="1" applyAlignment="1">
      <alignment/>
    </xf>
    <xf numFmtId="41" fontId="6" fillId="0" borderId="6" xfId="0" applyNumberFormat="1" applyFont="1" applyBorder="1" applyAlignment="1">
      <alignment/>
    </xf>
    <xf numFmtId="41" fontId="6" fillId="2" borderId="0" xfId="0" applyNumberFormat="1" applyFont="1" applyFill="1" applyAlignment="1">
      <alignment/>
    </xf>
    <xf numFmtId="200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2"/>
  <sheetViews>
    <sheetView workbookViewId="0" topLeftCell="A1">
      <selection activeCell="B18" sqref="B17:B18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3.7109375" style="0" customWidth="1"/>
    <col min="4" max="4" width="13.28125" style="0" customWidth="1"/>
    <col min="5" max="5" width="3.7109375" style="0" customWidth="1"/>
    <col min="6" max="6" width="13.28125" style="0" customWidth="1"/>
    <col min="7" max="7" width="3.7109375" style="0" customWidth="1"/>
    <col min="8" max="8" width="13.28125" style="0" customWidth="1"/>
    <col min="9" max="9" width="3.7109375" style="0" customWidth="1"/>
    <col min="10" max="10" width="13.28125" style="0" customWidth="1"/>
    <col min="11" max="11" width="2.7109375" style="0" customWidth="1"/>
  </cols>
  <sheetData>
    <row r="1" spans="1:10" ht="18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" customHeight="1">
      <c r="A2" s="110" t="s">
        <v>158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" customHeight="1">
      <c r="A3" s="110" t="s">
        <v>159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5.75">
      <c r="A4" s="20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82" t="s">
        <v>163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6.5">
      <c r="A6" s="81" t="s">
        <v>160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6.5">
      <c r="A7" s="81" t="s">
        <v>161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3.5">
      <c r="A8" s="79" t="s">
        <v>162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8.75" customHeight="1">
      <c r="A9" s="82" t="s">
        <v>163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9.5" customHeight="1">
      <c r="A10" s="20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20" t="s">
        <v>124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" customFormat="1" ht="13.5" customHeight="1">
      <c r="A12" s="113" t="s">
        <v>125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="1" customFormat="1" ht="13.5" customHeight="1"/>
    <row r="14" s="1" customFormat="1" ht="13.5" customHeight="1"/>
    <row r="15" spans="4:11" s="1" customFormat="1" ht="15.75">
      <c r="D15" s="50" t="s">
        <v>24</v>
      </c>
      <c r="E15" s="50"/>
      <c r="F15" s="50"/>
      <c r="G15" s="42"/>
      <c r="H15" s="50" t="s">
        <v>25</v>
      </c>
      <c r="I15" s="50"/>
      <c r="J15" s="50"/>
      <c r="K15" s="42"/>
    </row>
    <row r="16" spans="4:11" s="3" customFormat="1" ht="12.75">
      <c r="D16" s="47"/>
      <c r="E16" s="47"/>
      <c r="F16" s="47" t="s">
        <v>26</v>
      </c>
      <c r="G16" s="47"/>
      <c r="H16" s="47"/>
      <c r="I16" s="47"/>
      <c r="J16" s="47" t="s">
        <v>26</v>
      </c>
      <c r="K16" s="47"/>
    </row>
    <row r="17" spans="4:11" s="3" customFormat="1" ht="12.75">
      <c r="D17" s="47" t="s">
        <v>27</v>
      </c>
      <c r="E17" s="47"/>
      <c r="F17" s="47" t="s">
        <v>28</v>
      </c>
      <c r="G17" s="47"/>
      <c r="H17" s="47" t="s">
        <v>27</v>
      </c>
      <c r="I17" s="47"/>
      <c r="J17" s="47" t="s">
        <v>28</v>
      </c>
      <c r="K17" s="47"/>
    </row>
    <row r="18" spans="4:11" s="3" customFormat="1" ht="12.75">
      <c r="D18" s="47" t="s">
        <v>29</v>
      </c>
      <c r="E18" s="47"/>
      <c r="F18" s="47" t="s">
        <v>29</v>
      </c>
      <c r="G18" s="47"/>
      <c r="H18" s="47" t="s">
        <v>30</v>
      </c>
      <c r="I18" s="47"/>
      <c r="J18" s="47" t="s">
        <v>31</v>
      </c>
      <c r="K18" s="47"/>
    </row>
    <row r="19" spans="4:11" s="3" customFormat="1" ht="12.75">
      <c r="D19" s="47"/>
      <c r="E19" s="47"/>
      <c r="F19" s="47"/>
      <c r="G19" s="47"/>
      <c r="H19" s="47" t="s">
        <v>131</v>
      </c>
      <c r="I19" s="47"/>
      <c r="J19" s="47" t="s">
        <v>131</v>
      </c>
      <c r="K19" s="47"/>
    </row>
    <row r="20" spans="4:11" s="3" customFormat="1" ht="12.75">
      <c r="D20" s="48" t="s">
        <v>93</v>
      </c>
      <c r="E20" s="47"/>
      <c r="F20" s="48" t="s">
        <v>94</v>
      </c>
      <c r="G20" s="47"/>
      <c r="H20" s="48" t="s">
        <v>132</v>
      </c>
      <c r="I20" s="47"/>
      <c r="J20" s="48" t="s">
        <v>133</v>
      </c>
      <c r="K20" s="47"/>
    </row>
    <row r="21" spans="1:10" ht="23.25" customHeight="1">
      <c r="A21" s="1"/>
      <c r="B21" s="1"/>
      <c r="C21" s="1"/>
      <c r="D21" s="18" t="s">
        <v>32</v>
      </c>
      <c r="E21" s="25"/>
      <c r="F21" s="18" t="s">
        <v>32</v>
      </c>
      <c r="G21" s="25"/>
      <c r="H21" s="18" t="s">
        <v>32</v>
      </c>
      <c r="I21" s="25"/>
      <c r="J21" s="18" t="s">
        <v>32</v>
      </c>
    </row>
    <row r="22" spans="1:10" ht="18.75" customHeight="1">
      <c r="A22" s="1"/>
      <c r="B22" s="1"/>
      <c r="C22" s="5"/>
      <c r="D22" s="45"/>
      <c r="E22" s="5"/>
      <c r="F22" s="4"/>
      <c r="G22" s="5"/>
      <c r="H22" s="45"/>
      <c r="I22" s="5"/>
      <c r="J22" s="4"/>
    </row>
    <row r="23" spans="1:10" ht="15.75">
      <c r="A23" s="42" t="s">
        <v>61</v>
      </c>
      <c r="B23" s="42"/>
      <c r="C23" s="51"/>
      <c r="D23" s="53" t="e">
        <f>+H23-77936672/1000</f>
        <v>#REF!</v>
      </c>
      <c r="E23" s="10"/>
      <c r="F23" s="10">
        <f>+J23-66146176/1000</f>
        <v>36913.744999999995</v>
      </c>
      <c r="G23" s="10"/>
      <c r="H23" s="53" t="e">
        <f>+#REF!/1000</f>
        <v>#REF!</v>
      </c>
      <c r="I23" s="10"/>
      <c r="J23" s="10">
        <f>103059921/1000</f>
        <v>103059.921</v>
      </c>
    </row>
    <row r="24" spans="1:10" ht="15.75" customHeight="1">
      <c r="A24" s="1"/>
      <c r="B24" s="1"/>
      <c r="C24" s="5"/>
      <c r="D24" s="44"/>
      <c r="E24" s="5"/>
      <c r="F24" s="5"/>
      <c r="G24" s="5"/>
      <c r="H24" s="44"/>
      <c r="I24" s="5"/>
      <c r="J24" s="5"/>
    </row>
    <row r="25" spans="1:10" ht="15.75" customHeight="1">
      <c r="A25" s="1" t="s">
        <v>126</v>
      </c>
      <c r="B25" s="1"/>
      <c r="C25" s="5"/>
      <c r="D25" s="53" t="e">
        <f>-(-H25-(61949238/1000))</f>
        <v>#REF!</v>
      </c>
      <c r="E25" s="5"/>
      <c r="F25" s="10">
        <f>-(-J25-(51526201/1000))</f>
        <v>-30743.483999999997</v>
      </c>
      <c r="G25" s="5"/>
      <c r="H25" s="44" t="e">
        <f>-#REF!/1000</f>
        <v>#REF!</v>
      </c>
      <c r="I25" s="5"/>
      <c r="J25" s="5">
        <f>-82269685/1000</f>
        <v>-82269.685</v>
      </c>
    </row>
    <row r="26" spans="1:10" ht="15.75" customHeight="1">
      <c r="A26" s="1"/>
      <c r="B26" s="1"/>
      <c r="C26" s="5"/>
      <c r="D26" s="54"/>
      <c r="E26" s="5"/>
      <c r="F26" s="9"/>
      <c r="G26" s="5"/>
      <c r="H26" s="54"/>
      <c r="I26" s="5"/>
      <c r="J26" s="9"/>
    </row>
    <row r="27" spans="1:10" ht="15.75" customHeight="1">
      <c r="A27" s="1" t="s">
        <v>127</v>
      </c>
      <c r="B27" s="1"/>
      <c r="C27" s="5"/>
      <c r="D27" s="44" t="e">
        <f>D23+D25</f>
        <v>#REF!</v>
      </c>
      <c r="E27" s="5"/>
      <c r="F27" s="5">
        <f>F23+F25</f>
        <v>6170.260999999999</v>
      </c>
      <c r="G27" s="5"/>
      <c r="H27" s="44" t="e">
        <f>H23+H25</f>
        <v>#REF!</v>
      </c>
      <c r="I27" s="5"/>
      <c r="J27" s="5">
        <f>J23+J25</f>
        <v>20790.236000000004</v>
      </c>
    </row>
    <row r="28" spans="1:10" ht="15.75" customHeight="1">
      <c r="A28" s="1"/>
      <c r="B28" s="1"/>
      <c r="C28" s="5"/>
      <c r="D28" s="44"/>
      <c r="E28" s="5"/>
      <c r="F28" s="5"/>
      <c r="G28" s="5"/>
      <c r="H28" s="44"/>
      <c r="I28" s="5"/>
      <c r="J28" s="5"/>
    </row>
    <row r="29" spans="1:10" ht="15.75" customHeight="1">
      <c r="A29" s="1" t="s">
        <v>128</v>
      </c>
      <c r="B29" s="1"/>
      <c r="C29" s="5"/>
      <c r="D29" s="53" t="e">
        <f>-(-H29-(9707663-786626)/1000)</f>
        <v>#REF!</v>
      </c>
      <c r="E29" s="5"/>
      <c r="F29" s="10">
        <f>-(-J29-(9357912-853261)/1000)</f>
        <v>-4341.610000000001</v>
      </c>
      <c r="G29" s="5"/>
      <c r="H29" s="71" t="e">
        <f>-(#REF!+#REF!+#REF!)/1000</f>
        <v>#REF!</v>
      </c>
      <c r="I29" s="5"/>
      <c r="J29" s="5">
        <f>-(7540844+4237309+1068108)/1000</f>
        <v>-12846.261</v>
      </c>
    </row>
    <row r="30" spans="1:10" ht="15.75" customHeight="1">
      <c r="A30" s="1"/>
      <c r="B30" s="1"/>
      <c r="C30" s="5"/>
      <c r="D30" s="53"/>
      <c r="E30" s="5"/>
      <c r="F30" s="10"/>
      <c r="G30" s="5"/>
      <c r="H30" s="44"/>
      <c r="I30" s="5"/>
      <c r="J30" s="5"/>
    </row>
    <row r="31" spans="1:10" ht="15.75" customHeight="1">
      <c r="A31" s="1" t="s">
        <v>129</v>
      </c>
      <c r="B31" s="1"/>
      <c r="C31" s="5"/>
      <c r="D31" s="53" t="e">
        <f>H31-(190839-51341)/1000</f>
        <v>#REF!</v>
      </c>
      <c r="E31" s="5"/>
      <c r="F31" s="10">
        <f>J31-(242015-5003)/1000</f>
        <v>61.26600000000002</v>
      </c>
      <c r="G31" s="5"/>
      <c r="H31" s="70" t="e">
        <f>+#REF!/1000</f>
        <v>#REF!</v>
      </c>
      <c r="I31" s="5"/>
      <c r="J31" s="5">
        <f>(305800-7522)/1000</f>
        <v>298.278</v>
      </c>
    </row>
    <row r="32" spans="1:10" ht="15.75" customHeight="1">
      <c r="A32" s="1"/>
      <c r="B32" s="1"/>
      <c r="C32" s="5"/>
      <c r="D32" s="54"/>
      <c r="E32" s="5"/>
      <c r="F32" s="9"/>
      <c r="G32" s="5"/>
      <c r="H32" s="56"/>
      <c r="I32" s="5"/>
      <c r="J32" s="9"/>
    </row>
    <row r="33" spans="1:10" ht="15.75" customHeight="1">
      <c r="A33" s="42" t="s">
        <v>121</v>
      </c>
      <c r="B33" s="1"/>
      <c r="C33" s="5"/>
      <c r="D33" s="44" t="e">
        <f>SUM(D27:D32)</f>
        <v>#REF!</v>
      </c>
      <c r="E33" s="5"/>
      <c r="F33" s="5">
        <f>SUM(F27:F32)</f>
        <v>1889.916999999998</v>
      </c>
      <c r="G33" s="5"/>
      <c r="H33" s="44" t="e">
        <f>SUM(H27:H32)</f>
        <v>#REF!</v>
      </c>
      <c r="I33" s="5"/>
      <c r="J33" s="5">
        <f>SUM(J27:J32)</f>
        <v>8242.253000000004</v>
      </c>
    </row>
    <row r="34" spans="1:10" ht="15.75" customHeight="1">
      <c r="A34" s="1"/>
      <c r="B34" s="1"/>
      <c r="C34" s="5"/>
      <c r="D34" s="44"/>
      <c r="E34" s="5"/>
      <c r="F34" s="5"/>
      <c r="G34" s="5"/>
      <c r="H34" s="44"/>
      <c r="I34" s="5"/>
      <c r="J34" s="5"/>
    </row>
    <row r="35" spans="1:10" ht="15.75">
      <c r="A35" s="1" t="s">
        <v>157</v>
      </c>
      <c r="B35" s="1"/>
      <c r="C35" s="5"/>
      <c r="D35" s="44" t="e">
        <f>-(-H35-786626/1000)</f>
        <v>#REF!</v>
      </c>
      <c r="E35" s="5"/>
      <c r="F35" s="5">
        <f>-(-J35-(853261/1000))</f>
        <v>-443.0340000000001</v>
      </c>
      <c r="G35" s="5"/>
      <c r="H35" s="44" t="e">
        <f>-#REF!/1000</f>
        <v>#REF!</v>
      </c>
      <c r="I35" s="5"/>
      <c r="J35" s="5">
        <f>-1296295/1000</f>
        <v>-1296.295</v>
      </c>
    </row>
    <row r="36" spans="1:10" ht="15.75">
      <c r="A36" s="1"/>
      <c r="B36" s="1"/>
      <c r="C36" s="5"/>
      <c r="D36" s="72"/>
      <c r="E36" s="73"/>
      <c r="F36" s="73"/>
      <c r="G36" s="73"/>
      <c r="H36" s="72"/>
      <c r="I36" s="73"/>
      <c r="J36" s="73"/>
    </row>
    <row r="37" spans="1:10" ht="15.75">
      <c r="A37" s="1" t="s">
        <v>103</v>
      </c>
      <c r="B37" s="1"/>
      <c r="C37" s="5"/>
      <c r="D37" s="63" t="e">
        <f>H37-51341/1000</f>
        <v>#REF!</v>
      </c>
      <c r="E37" s="73"/>
      <c r="F37" s="10">
        <f>J37-5003/1000</f>
        <v>2.519</v>
      </c>
      <c r="G37" s="73"/>
      <c r="H37" s="63" t="e">
        <f>+#REF!/1000</f>
        <v>#REF!</v>
      </c>
      <c r="I37" s="73"/>
      <c r="J37" s="32">
        <v>7.522</v>
      </c>
    </row>
    <row r="38" spans="1:10" ht="15.75">
      <c r="A38" s="1"/>
      <c r="B38" s="1"/>
      <c r="C38" s="5"/>
      <c r="D38" s="74"/>
      <c r="E38" s="73"/>
      <c r="F38" s="75"/>
      <c r="G38" s="73"/>
      <c r="H38" s="74"/>
      <c r="I38" s="73"/>
      <c r="J38" s="75"/>
    </row>
    <row r="39" spans="1:10" ht="15.75">
      <c r="A39" s="42" t="s">
        <v>91</v>
      </c>
      <c r="B39" s="1"/>
      <c r="C39" s="5"/>
      <c r="D39" s="44" t="e">
        <f>SUM(D33:D38)</f>
        <v>#REF!</v>
      </c>
      <c r="E39" s="5"/>
      <c r="F39" s="5">
        <f>SUM(F33:F38)</f>
        <v>1449.401999999998</v>
      </c>
      <c r="G39" s="5"/>
      <c r="H39" s="44" t="e">
        <f>SUM(H33:H38)</f>
        <v>#REF!</v>
      </c>
      <c r="I39" s="5"/>
      <c r="J39" s="5">
        <f>SUM(J33:J38)</f>
        <v>6953.480000000004</v>
      </c>
    </row>
    <row r="40" spans="1:10" ht="15.75">
      <c r="A40" s="1"/>
      <c r="B40" s="1"/>
      <c r="C40" s="5"/>
      <c r="D40" s="53"/>
      <c r="E40" s="5"/>
      <c r="F40" s="10"/>
      <c r="G40" s="5"/>
      <c r="H40" s="53"/>
      <c r="I40" s="5"/>
      <c r="J40" s="10"/>
    </row>
    <row r="41" spans="1:10" ht="15.75">
      <c r="A41" s="1" t="s">
        <v>90</v>
      </c>
      <c r="B41" s="1"/>
      <c r="C41" s="5"/>
      <c r="D41" s="44" t="e">
        <f>-(-H41-643830/1000)</f>
        <v>#REF!</v>
      </c>
      <c r="E41" s="5"/>
      <c r="F41" s="5">
        <f>-(-J41-722788/1000)</f>
        <v>-49.249000000000024</v>
      </c>
      <c r="G41" s="5"/>
      <c r="H41" s="44" t="e">
        <f>+#REF!/1000</f>
        <v>#REF!</v>
      </c>
      <c r="I41" s="5"/>
      <c r="J41" s="5">
        <f>-772037/1000</f>
        <v>-772.037</v>
      </c>
    </row>
    <row r="42" spans="3:10" ht="15.75">
      <c r="C42" s="5"/>
      <c r="D42" s="54"/>
      <c r="E42" s="5"/>
      <c r="F42" s="9"/>
      <c r="G42" s="5"/>
      <c r="H42" s="54"/>
      <c r="I42" s="5"/>
      <c r="J42" s="9"/>
    </row>
    <row r="43" spans="1:10" ht="15.75">
      <c r="A43" s="42" t="s">
        <v>122</v>
      </c>
      <c r="B43" s="1"/>
      <c r="C43" s="5"/>
      <c r="D43" s="53" t="e">
        <f>D39+D41</f>
        <v>#REF!</v>
      </c>
      <c r="E43" s="5"/>
      <c r="F43" s="10">
        <f>F39+F41</f>
        <v>1400.152999999998</v>
      </c>
      <c r="G43" s="5"/>
      <c r="H43" s="53" t="e">
        <f>H39+H41</f>
        <v>#REF!</v>
      </c>
      <c r="I43" s="5"/>
      <c r="J43" s="10">
        <f>J39+J41</f>
        <v>6181.443000000004</v>
      </c>
    </row>
    <row r="44" spans="1:10" ht="15.75">
      <c r="A44" s="1"/>
      <c r="B44" s="1"/>
      <c r="C44" s="5"/>
      <c r="D44" s="53"/>
      <c r="E44" s="5"/>
      <c r="F44" s="10"/>
      <c r="G44" s="5"/>
      <c r="H44" s="53"/>
      <c r="I44" s="5"/>
      <c r="J44" s="10"/>
    </row>
    <row r="45" spans="1:10" ht="15.75">
      <c r="A45" s="1" t="s">
        <v>87</v>
      </c>
      <c r="B45" s="1"/>
      <c r="C45" s="5"/>
      <c r="D45" s="53">
        <v>0</v>
      </c>
      <c r="E45" s="10"/>
      <c r="F45" s="10">
        <v>0</v>
      </c>
      <c r="G45" s="10"/>
      <c r="H45" s="53">
        <v>0</v>
      </c>
      <c r="I45" s="10"/>
      <c r="J45" s="10">
        <v>0</v>
      </c>
    </row>
    <row r="46" spans="1:10" ht="15.75">
      <c r="A46" s="1"/>
      <c r="B46" s="1"/>
      <c r="C46" s="5"/>
      <c r="D46" s="54"/>
      <c r="E46" s="5"/>
      <c r="F46" s="9"/>
      <c r="G46" s="5"/>
      <c r="H46" s="54"/>
      <c r="I46" s="5"/>
      <c r="J46" s="9"/>
    </row>
    <row r="47" spans="1:10" ht="16.5" thickBot="1">
      <c r="A47" s="42" t="s">
        <v>123</v>
      </c>
      <c r="B47" s="1"/>
      <c r="C47" s="5"/>
      <c r="D47" s="55" t="e">
        <f>D43+D45</f>
        <v>#REF!</v>
      </c>
      <c r="E47" s="51"/>
      <c r="F47" s="52">
        <f>F43+F45</f>
        <v>1400.152999999998</v>
      </c>
      <c r="G47" s="51"/>
      <c r="H47" s="55" t="e">
        <f>H43+H45</f>
        <v>#REF!</v>
      </c>
      <c r="I47" s="51"/>
      <c r="J47" s="52">
        <f>J43+J45</f>
        <v>6181.443000000004</v>
      </c>
    </row>
    <row r="48" spans="1:10" ht="16.5" thickTop="1">
      <c r="A48" s="1"/>
      <c r="B48" s="1"/>
      <c r="C48" s="5"/>
      <c r="D48" s="53"/>
      <c r="E48" s="5"/>
      <c r="F48" s="10"/>
      <c r="G48" s="5"/>
      <c r="H48" s="53"/>
      <c r="I48" s="5"/>
      <c r="J48" s="10"/>
    </row>
    <row r="49" spans="1:10" ht="15.75">
      <c r="A49" s="1"/>
      <c r="B49" s="1"/>
      <c r="C49" s="5"/>
      <c r="D49" s="53"/>
      <c r="E49" s="5"/>
      <c r="F49" s="10"/>
      <c r="G49" s="5"/>
      <c r="H49" s="53"/>
      <c r="I49" s="5"/>
      <c r="J49" s="10"/>
    </row>
    <row r="50" spans="1:10" ht="16.5" thickBot="1">
      <c r="A50" s="1" t="s">
        <v>130</v>
      </c>
      <c r="B50" s="1"/>
      <c r="C50" s="5"/>
      <c r="D50" s="57"/>
      <c r="E50" s="5"/>
      <c r="F50" s="27">
        <v>5.07</v>
      </c>
      <c r="G50" s="5"/>
      <c r="H50" s="57"/>
      <c r="I50" s="5"/>
      <c r="J50" s="27">
        <v>22.4</v>
      </c>
    </row>
    <row r="51" spans="1:10" ht="16.5" thickTop="1">
      <c r="A51" s="1"/>
      <c r="B51" s="1"/>
      <c r="C51" s="5"/>
      <c r="D51" s="53"/>
      <c r="E51" s="5"/>
      <c r="F51" s="17"/>
      <c r="G51" s="5"/>
      <c r="H51" s="53"/>
      <c r="I51" s="5"/>
      <c r="J51" s="10"/>
    </row>
    <row r="52" spans="1:10" ht="16.5" thickBot="1">
      <c r="A52" s="1" t="s">
        <v>130</v>
      </c>
      <c r="B52" s="1"/>
      <c r="C52" s="5"/>
      <c r="D52" s="57"/>
      <c r="E52" s="5"/>
      <c r="F52" s="27">
        <v>5.04</v>
      </c>
      <c r="G52" s="5"/>
      <c r="H52" s="57"/>
      <c r="I52" s="5"/>
      <c r="J52" s="27">
        <v>22.3</v>
      </c>
    </row>
    <row r="53" spans="1:10" ht="16.5" thickTop="1">
      <c r="A53" s="1"/>
      <c r="B53" s="1"/>
      <c r="C53" s="5"/>
      <c r="D53" s="10"/>
      <c r="E53" s="5"/>
      <c r="F53" s="10"/>
      <c r="G53" s="5"/>
      <c r="H53" s="10"/>
      <c r="I53" s="5"/>
      <c r="J53" s="10"/>
    </row>
    <row r="54" spans="1:10" ht="15.75">
      <c r="A54" s="1"/>
      <c r="B54" s="1"/>
      <c r="C54" s="5"/>
      <c r="D54" s="10"/>
      <c r="E54" s="5"/>
      <c r="F54" s="10"/>
      <c r="G54" s="5"/>
      <c r="H54" s="10"/>
      <c r="I54" s="5"/>
      <c r="J54" s="10"/>
    </row>
    <row r="55" spans="1:10" ht="15.75">
      <c r="A55" s="112" t="s">
        <v>142</v>
      </c>
      <c r="B55" s="112"/>
      <c r="C55" s="112"/>
      <c r="D55" s="112"/>
      <c r="E55" s="112"/>
      <c r="F55" s="112"/>
      <c r="G55" s="112"/>
      <c r="H55" s="112"/>
      <c r="I55" s="112"/>
      <c r="J55" s="112"/>
    </row>
    <row r="56" spans="1:10" ht="15.75">
      <c r="A56" s="112" t="s">
        <v>134</v>
      </c>
      <c r="B56" s="112"/>
      <c r="C56" s="112"/>
      <c r="D56" s="112"/>
      <c r="E56" s="112"/>
      <c r="F56" s="112"/>
      <c r="G56" s="112"/>
      <c r="H56" s="112"/>
      <c r="I56" s="112"/>
      <c r="J56" s="112"/>
    </row>
    <row r="57" spans="1:10" ht="15.75">
      <c r="A57" s="1"/>
      <c r="B57" s="1"/>
      <c r="C57" s="5"/>
      <c r="D57" s="5"/>
      <c r="E57" s="5"/>
      <c r="F57" s="5"/>
      <c r="G57" s="5"/>
      <c r="H57" s="5"/>
      <c r="I57" s="5"/>
      <c r="J57" s="5"/>
    </row>
    <row r="58" spans="1:10" ht="15.75">
      <c r="A58" s="1"/>
      <c r="B58" s="1"/>
      <c r="C58" s="5"/>
      <c r="D58" s="5"/>
      <c r="E58" s="5"/>
      <c r="F58" s="5"/>
      <c r="G58" s="5"/>
      <c r="H58" s="5"/>
      <c r="I58" s="5"/>
      <c r="J58" s="5"/>
    </row>
    <row r="59" spans="1:10" ht="15.75">
      <c r="A59" s="1"/>
      <c r="B59" s="1"/>
      <c r="C59" s="5"/>
      <c r="D59" s="5"/>
      <c r="E59" s="5"/>
      <c r="F59" s="5"/>
      <c r="G59" s="5"/>
      <c r="H59" s="5"/>
      <c r="I59" s="5"/>
      <c r="J59" s="5"/>
    </row>
    <row r="60" spans="1:10" ht="15.75">
      <c r="A60" s="1"/>
      <c r="B60" s="1"/>
      <c r="C60" s="5"/>
      <c r="D60" s="5"/>
      <c r="E60" s="5"/>
      <c r="F60" s="5"/>
      <c r="G60" s="5"/>
      <c r="H60" s="5"/>
      <c r="I60" s="5"/>
      <c r="J60" s="5"/>
    </row>
    <row r="61" spans="1:10" ht="15.75">
      <c r="A61" s="1"/>
      <c r="B61" s="1"/>
      <c r="C61" s="5"/>
      <c r="D61" s="5"/>
      <c r="E61" s="5"/>
      <c r="F61" s="5"/>
      <c r="G61" s="5"/>
      <c r="H61" s="5"/>
      <c r="I61" s="5"/>
      <c r="J61" s="5"/>
    </row>
    <row r="62" spans="1:10" ht="15.75">
      <c r="A62" s="1"/>
      <c r="B62" s="1"/>
      <c r="C62" s="5"/>
      <c r="D62" s="5"/>
      <c r="E62" s="5"/>
      <c r="F62" s="5"/>
      <c r="G62" s="5"/>
      <c r="H62" s="5"/>
      <c r="I62" s="5"/>
      <c r="J62" s="5"/>
    </row>
    <row r="63" spans="1:10" ht="15.75">
      <c r="A63" s="1"/>
      <c r="B63" s="1"/>
      <c r="C63" s="5"/>
      <c r="D63" s="5"/>
      <c r="E63" s="5"/>
      <c r="F63" s="5"/>
      <c r="G63" s="5"/>
      <c r="H63" s="5"/>
      <c r="I63" s="5"/>
      <c r="J63" s="5"/>
    </row>
    <row r="64" spans="1:10" ht="15.75">
      <c r="A64" s="1"/>
      <c r="B64" s="1"/>
      <c r="C64" s="5"/>
      <c r="D64" s="5"/>
      <c r="E64" s="5"/>
      <c r="F64" s="5"/>
      <c r="G64" s="5"/>
      <c r="H64" s="5"/>
      <c r="I64" s="5"/>
      <c r="J64" s="5"/>
    </row>
    <row r="65" spans="1:10" ht="15.75">
      <c r="A65" s="1"/>
      <c r="B65" s="1"/>
      <c r="C65" s="5"/>
      <c r="D65" s="5"/>
      <c r="E65" s="5"/>
      <c r="F65" s="5"/>
      <c r="G65" s="5"/>
      <c r="H65" s="5"/>
      <c r="I65" s="5"/>
      <c r="J65" s="5"/>
    </row>
    <row r="66" spans="1:10" ht="15.75">
      <c r="A66" s="1"/>
      <c r="B66" s="1"/>
      <c r="C66" s="5"/>
      <c r="D66" s="5"/>
      <c r="E66" s="5"/>
      <c r="F66" s="5"/>
      <c r="G66" s="5"/>
      <c r="H66" s="5"/>
      <c r="I66" s="5"/>
      <c r="J66" s="5"/>
    </row>
    <row r="67" spans="1:10" ht="15.75">
      <c r="A67" s="1"/>
      <c r="B67" s="1"/>
      <c r="C67" s="5"/>
      <c r="D67" s="5"/>
      <c r="E67" s="5"/>
      <c r="F67" s="5"/>
      <c r="G67" s="5"/>
      <c r="H67" s="5"/>
      <c r="I67" s="5"/>
      <c r="J67" s="5"/>
    </row>
    <row r="68" spans="1:10" ht="15.75">
      <c r="A68" s="1"/>
      <c r="B68" s="1"/>
      <c r="C68" s="5"/>
      <c r="D68" s="5"/>
      <c r="E68" s="5"/>
      <c r="F68" s="5"/>
      <c r="G68" s="5"/>
      <c r="H68" s="5"/>
      <c r="I68" s="5"/>
      <c r="J68" s="5"/>
    </row>
    <row r="69" spans="1:10" ht="15.75">
      <c r="A69" s="1"/>
      <c r="B69" s="1"/>
      <c r="C69" s="5"/>
      <c r="D69" s="5"/>
      <c r="E69" s="5"/>
      <c r="F69" s="5"/>
      <c r="G69" s="5"/>
      <c r="H69" s="5"/>
      <c r="I69" s="5"/>
      <c r="J69" s="5"/>
    </row>
    <row r="70" spans="1:10" ht="15.75">
      <c r="A70" s="1"/>
      <c r="B70" s="1"/>
      <c r="C70" s="5"/>
      <c r="D70" s="5"/>
      <c r="E70" s="5"/>
      <c r="F70" s="5"/>
      <c r="G70" s="5"/>
      <c r="H70" s="5"/>
      <c r="I70" s="5"/>
      <c r="J70" s="5"/>
    </row>
    <row r="71" spans="1:10" ht="15.75">
      <c r="A71" s="1"/>
      <c r="B71" s="1"/>
      <c r="C71" s="5"/>
      <c r="D71" s="5"/>
      <c r="E71" s="5"/>
      <c r="F71" s="5"/>
      <c r="G71" s="5"/>
      <c r="H71" s="5"/>
      <c r="I71" s="5"/>
      <c r="J71" s="5"/>
    </row>
    <row r="72" spans="1:10" ht="15.75">
      <c r="A72" s="1"/>
      <c r="B72" s="1"/>
      <c r="C72" s="5"/>
      <c r="D72" s="5"/>
      <c r="E72" s="5"/>
      <c r="F72" s="5"/>
      <c r="G72" s="5"/>
      <c r="H72" s="5"/>
      <c r="I72" s="5"/>
      <c r="J72" s="5"/>
    </row>
    <row r="73" spans="1:10" ht="15.75">
      <c r="A73" s="1"/>
      <c r="B73" s="1"/>
      <c r="C73" s="5"/>
      <c r="D73" s="5"/>
      <c r="E73" s="5"/>
      <c r="F73" s="5"/>
      <c r="G73" s="5"/>
      <c r="H73" s="5"/>
      <c r="I73" s="5"/>
      <c r="J73" s="5"/>
    </row>
    <row r="74" spans="1:10" ht="15.75">
      <c r="A74" s="1"/>
      <c r="B74" s="1"/>
      <c r="C74" s="5"/>
      <c r="D74" s="5"/>
      <c r="E74" s="5"/>
      <c r="F74" s="5"/>
      <c r="G74" s="5"/>
      <c r="H74" s="5"/>
      <c r="I74" s="5"/>
      <c r="J74" s="5"/>
    </row>
    <row r="75" spans="1:10" ht="15.75">
      <c r="A75" s="1"/>
      <c r="B75" s="1"/>
      <c r="C75" s="5"/>
      <c r="D75" s="5"/>
      <c r="E75" s="5"/>
      <c r="F75" s="5"/>
      <c r="G75" s="5"/>
      <c r="H75" s="5"/>
      <c r="I75" s="5"/>
      <c r="J75" s="5"/>
    </row>
    <row r="76" spans="1:10" ht="15.75">
      <c r="A76" s="1"/>
      <c r="B76" s="1"/>
      <c r="C76" s="5"/>
      <c r="D76" s="5"/>
      <c r="E76" s="5"/>
      <c r="F76" s="5"/>
      <c r="G76" s="5"/>
      <c r="H76" s="5"/>
      <c r="I76" s="5"/>
      <c r="J76" s="5"/>
    </row>
    <row r="77" spans="1:10" ht="15.75">
      <c r="A77" s="1"/>
      <c r="B77" s="1"/>
      <c r="C77" s="5"/>
      <c r="D77" s="5"/>
      <c r="E77" s="5"/>
      <c r="F77" s="5"/>
      <c r="G77" s="5"/>
      <c r="H77" s="5"/>
      <c r="I77" s="5"/>
      <c r="J77" s="5"/>
    </row>
    <row r="78" spans="1:10" ht="15.75">
      <c r="A78" s="1"/>
      <c r="B78" s="1"/>
      <c r="C78" s="5"/>
      <c r="D78" s="5"/>
      <c r="E78" s="5"/>
      <c r="F78" s="5"/>
      <c r="G78" s="5"/>
      <c r="H78" s="5"/>
      <c r="I78" s="5"/>
      <c r="J78" s="5"/>
    </row>
    <row r="79" spans="1:10" ht="15.75">
      <c r="A79" s="1"/>
      <c r="B79" s="1"/>
      <c r="C79" s="5"/>
      <c r="D79" s="5"/>
      <c r="E79" s="5"/>
      <c r="F79" s="5"/>
      <c r="G79" s="5"/>
      <c r="H79" s="5"/>
      <c r="I79" s="5"/>
      <c r="J79" s="5"/>
    </row>
    <row r="80" spans="1:10" ht="15.75">
      <c r="A80" s="1"/>
      <c r="B80" s="1"/>
      <c r="C80" s="5"/>
      <c r="D80" s="5"/>
      <c r="E80" s="5"/>
      <c r="F80" s="5"/>
      <c r="G80" s="5"/>
      <c r="H80" s="5"/>
      <c r="I80" s="5"/>
      <c r="J80" s="5"/>
    </row>
    <row r="81" spans="1:10" ht="15.75">
      <c r="A81" s="1"/>
      <c r="B81" s="1"/>
      <c r="C81" s="5"/>
      <c r="D81" s="5"/>
      <c r="E81" s="5"/>
      <c r="F81" s="5"/>
      <c r="G81" s="5"/>
      <c r="H81" s="5"/>
      <c r="I81" s="5"/>
      <c r="J81" s="5"/>
    </row>
    <row r="82" spans="1:10" ht="15.75">
      <c r="A82" s="1"/>
      <c r="B82" s="1"/>
      <c r="C82" s="5"/>
      <c r="D82" s="5"/>
      <c r="E82" s="5"/>
      <c r="F82" s="5"/>
      <c r="G82" s="5"/>
      <c r="H82" s="5"/>
      <c r="I82" s="5"/>
      <c r="J82" s="5"/>
    </row>
    <row r="83" spans="1:10" ht="15.75">
      <c r="A83" s="1"/>
      <c r="B83" s="1"/>
      <c r="C83" s="5"/>
      <c r="D83" s="5"/>
      <c r="E83" s="5"/>
      <c r="F83" s="5"/>
      <c r="G83" s="5"/>
      <c r="H83" s="5"/>
      <c r="I83" s="5"/>
      <c r="J83" s="5"/>
    </row>
    <row r="84" spans="1:10" ht="15.75">
      <c r="A84" s="1"/>
      <c r="B84" s="1"/>
      <c r="C84" s="5"/>
      <c r="D84" s="5"/>
      <c r="E84" s="5"/>
      <c r="F84" s="5"/>
      <c r="G84" s="5"/>
      <c r="H84" s="5"/>
      <c r="I84" s="5"/>
      <c r="J84" s="5"/>
    </row>
    <row r="85" spans="1:10" ht="15.75">
      <c r="A85" s="1"/>
      <c r="B85" s="1"/>
      <c r="C85" s="5"/>
      <c r="D85" s="5"/>
      <c r="E85" s="5"/>
      <c r="F85" s="5"/>
      <c r="G85" s="5"/>
      <c r="H85" s="5"/>
      <c r="I85" s="5"/>
      <c r="J85" s="5"/>
    </row>
    <row r="86" spans="1:10" ht="15.75">
      <c r="A86" s="1"/>
      <c r="B86" s="1"/>
      <c r="C86" s="5"/>
      <c r="D86" s="5"/>
      <c r="E86" s="5"/>
      <c r="F86" s="5"/>
      <c r="G86" s="5"/>
      <c r="H86" s="5"/>
      <c r="I86" s="5"/>
      <c r="J86" s="5"/>
    </row>
    <row r="87" spans="1:10" ht="15.75">
      <c r="A87" s="1"/>
      <c r="B87" s="1"/>
      <c r="C87" s="5"/>
      <c r="D87" s="5"/>
      <c r="E87" s="5"/>
      <c r="F87" s="5"/>
      <c r="G87" s="5"/>
      <c r="H87" s="5"/>
      <c r="I87" s="5"/>
      <c r="J87" s="5"/>
    </row>
    <row r="88" spans="1:10" ht="15.75">
      <c r="A88" s="1"/>
      <c r="B88" s="1"/>
      <c r="C88" s="5"/>
      <c r="D88" s="5"/>
      <c r="E88" s="5"/>
      <c r="F88" s="5"/>
      <c r="G88" s="5"/>
      <c r="H88" s="5"/>
      <c r="I88" s="5"/>
      <c r="J88" s="5"/>
    </row>
    <row r="89" spans="1:10" ht="15.75">
      <c r="A89" s="1"/>
      <c r="B89" s="1"/>
      <c r="C89" s="5"/>
      <c r="D89" s="5"/>
      <c r="E89" s="5"/>
      <c r="F89" s="5"/>
      <c r="G89" s="5"/>
      <c r="H89" s="5"/>
      <c r="I89" s="5"/>
      <c r="J89" s="5"/>
    </row>
    <row r="90" spans="1:10" ht="15.75">
      <c r="A90" s="1"/>
      <c r="B90" s="1"/>
      <c r="C90" s="5"/>
      <c r="D90" s="5"/>
      <c r="E90" s="5"/>
      <c r="F90" s="5"/>
      <c r="G90" s="5"/>
      <c r="H90" s="5"/>
      <c r="I90" s="5"/>
      <c r="J90" s="5"/>
    </row>
    <row r="91" spans="1:10" ht="15.75">
      <c r="A91" s="1"/>
      <c r="B91" s="1"/>
      <c r="C91" s="5"/>
      <c r="D91" s="5"/>
      <c r="E91" s="5"/>
      <c r="F91" s="5"/>
      <c r="G91" s="5"/>
      <c r="H91" s="5"/>
      <c r="I91" s="5"/>
      <c r="J91" s="5"/>
    </row>
    <row r="92" spans="1:10" ht="15.75">
      <c r="A92" s="1"/>
      <c r="B92" s="1"/>
      <c r="C92" s="5"/>
      <c r="D92" s="5"/>
      <c r="E92" s="5"/>
      <c r="F92" s="5"/>
      <c r="G92" s="5"/>
      <c r="H92" s="5"/>
      <c r="I92" s="5"/>
      <c r="J92" s="5"/>
    </row>
    <row r="93" spans="1:10" ht="15.75">
      <c r="A93" s="1"/>
      <c r="B93" s="1"/>
      <c r="C93" s="5"/>
      <c r="D93" s="5"/>
      <c r="E93" s="5"/>
      <c r="F93" s="5"/>
      <c r="G93" s="5"/>
      <c r="H93" s="5"/>
      <c r="I93" s="5"/>
      <c r="J93" s="5"/>
    </row>
    <row r="94" spans="1:10" ht="15.75">
      <c r="A94" s="1"/>
      <c r="B94" s="1"/>
      <c r="C94" s="5"/>
      <c r="D94" s="5"/>
      <c r="E94" s="5"/>
      <c r="F94" s="5"/>
      <c r="G94" s="5"/>
      <c r="H94" s="5"/>
      <c r="I94" s="5"/>
      <c r="J94" s="5"/>
    </row>
    <row r="95" spans="1:10" ht="15.75">
      <c r="A95" s="1"/>
      <c r="B95" s="1"/>
      <c r="C95" s="5"/>
      <c r="D95" s="5"/>
      <c r="E95" s="5"/>
      <c r="F95" s="5"/>
      <c r="G95" s="5"/>
      <c r="H95" s="5"/>
      <c r="I95" s="5"/>
      <c r="J95" s="5"/>
    </row>
    <row r="96" spans="1:10" ht="15.75">
      <c r="A96" s="1"/>
      <c r="B96" s="1"/>
      <c r="C96" s="5"/>
      <c r="D96" s="5"/>
      <c r="E96" s="5"/>
      <c r="F96" s="5"/>
      <c r="G96" s="5"/>
      <c r="H96" s="5"/>
      <c r="I96" s="5"/>
      <c r="J96" s="5"/>
    </row>
    <row r="97" spans="1:10" ht="15.75">
      <c r="A97" s="1"/>
      <c r="B97" s="1"/>
      <c r="C97" s="5"/>
      <c r="D97" s="5"/>
      <c r="E97" s="5"/>
      <c r="F97" s="5"/>
      <c r="G97" s="5"/>
      <c r="H97" s="5"/>
      <c r="I97" s="5"/>
      <c r="J97" s="5"/>
    </row>
    <row r="98" spans="1:10" ht="15.75">
      <c r="A98" s="1"/>
      <c r="B98" s="1"/>
      <c r="C98" s="5"/>
      <c r="D98" s="5"/>
      <c r="E98" s="5"/>
      <c r="F98" s="5"/>
      <c r="G98" s="5"/>
      <c r="H98" s="5"/>
      <c r="I98" s="5"/>
      <c r="J98" s="5"/>
    </row>
    <row r="99" spans="1:10" ht="15.75">
      <c r="A99" s="1"/>
      <c r="B99" s="1"/>
      <c r="C99" s="5"/>
      <c r="D99" s="5"/>
      <c r="E99" s="5"/>
      <c r="F99" s="5"/>
      <c r="G99" s="5"/>
      <c r="H99" s="5"/>
      <c r="I99" s="5"/>
      <c r="J99" s="5"/>
    </row>
    <row r="100" spans="1:10" ht="15.75">
      <c r="A100" s="1"/>
      <c r="B100" s="1"/>
      <c r="C100" s="5"/>
      <c r="D100" s="5"/>
      <c r="E100" s="5"/>
      <c r="F100" s="5"/>
      <c r="G100" s="5"/>
      <c r="H100" s="5"/>
      <c r="I100" s="5"/>
      <c r="J100" s="5"/>
    </row>
    <row r="101" spans="1:10" ht="15.75">
      <c r="A101" s="1"/>
      <c r="B101" s="1"/>
      <c r="C101" s="5"/>
      <c r="D101" s="5"/>
      <c r="E101" s="5"/>
      <c r="F101" s="5"/>
      <c r="G101" s="5"/>
      <c r="H101" s="5"/>
      <c r="I101" s="5"/>
      <c r="J101" s="5"/>
    </row>
    <row r="102" spans="1:10" ht="15.75">
      <c r="A102" s="1"/>
      <c r="B102" s="1"/>
      <c r="C102" s="5"/>
      <c r="D102" s="5"/>
      <c r="E102" s="5"/>
      <c r="F102" s="5"/>
      <c r="G102" s="5"/>
      <c r="H102" s="5"/>
      <c r="I102" s="5"/>
      <c r="J102" s="5"/>
    </row>
    <row r="103" spans="1:10" ht="15.75">
      <c r="A103" s="1"/>
      <c r="B103" s="1"/>
      <c r="C103" s="5"/>
      <c r="D103" s="5"/>
      <c r="E103" s="5"/>
      <c r="F103" s="5"/>
      <c r="G103" s="5"/>
      <c r="H103" s="5"/>
      <c r="I103" s="5"/>
      <c r="J103" s="5"/>
    </row>
    <row r="104" spans="1:10" ht="15.75">
      <c r="A104" s="1"/>
      <c r="B104" s="1"/>
      <c r="C104" s="5"/>
      <c r="D104" s="5"/>
      <c r="E104" s="5"/>
      <c r="F104" s="5"/>
      <c r="G104" s="5"/>
      <c r="H104" s="5"/>
      <c r="I104" s="5"/>
      <c r="J104" s="5"/>
    </row>
    <row r="105" spans="1:10" ht="15.75">
      <c r="A105" s="1"/>
      <c r="B105" s="1"/>
      <c r="C105" s="5"/>
      <c r="D105" s="5"/>
      <c r="E105" s="5"/>
      <c r="F105" s="5"/>
      <c r="G105" s="5"/>
      <c r="H105" s="5"/>
      <c r="I105" s="5"/>
      <c r="J105" s="5"/>
    </row>
    <row r="106" spans="1:10" ht="15.75">
      <c r="A106" s="1"/>
      <c r="B106" s="1"/>
      <c r="C106" s="5"/>
      <c r="D106" s="5"/>
      <c r="E106" s="5"/>
      <c r="F106" s="5"/>
      <c r="G106" s="5"/>
      <c r="H106" s="5"/>
      <c r="I106" s="5"/>
      <c r="J106" s="5"/>
    </row>
    <row r="107" spans="1:10" ht="15.75">
      <c r="A107" s="1"/>
      <c r="B107" s="1"/>
      <c r="C107" s="5"/>
      <c r="D107" s="5"/>
      <c r="E107" s="5"/>
      <c r="F107" s="5"/>
      <c r="G107" s="5"/>
      <c r="H107" s="5"/>
      <c r="I107" s="5"/>
      <c r="J107" s="5"/>
    </row>
    <row r="108" spans="1:10" ht="15.75">
      <c r="A108" s="1"/>
      <c r="B108" s="1"/>
      <c r="C108" s="5"/>
      <c r="D108" s="5"/>
      <c r="E108" s="5"/>
      <c r="F108" s="5"/>
      <c r="G108" s="5"/>
      <c r="H108" s="5"/>
      <c r="I108" s="5"/>
      <c r="J108" s="5"/>
    </row>
    <row r="109" spans="1:10" ht="15.75">
      <c r="A109" s="1"/>
      <c r="B109" s="1"/>
      <c r="C109" s="5"/>
      <c r="D109" s="5"/>
      <c r="E109" s="5"/>
      <c r="F109" s="5"/>
      <c r="G109" s="5"/>
      <c r="H109" s="5"/>
      <c r="I109" s="5"/>
      <c r="J109" s="5"/>
    </row>
    <row r="110" spans="1:10" ht="15.75">
      <c r="A110" s="1"/>
      <c r="B110" s="1"/>
      <c r="C110" s="5"/>
      <c r="D110" s="5"/>
      <c r="E110" s="5"/>
      <c r="F110" s="5"/>
      <c r="G110" s="5"/>
      <c r="H110" s="5"/>
      <c r="I110" s="5"/>
      <c r="J110" s="5"/>
    </row>
    <row r="111" spans="1:10" ht="15.75">
      <c r="A111" s="1"/>
      <c r="B111" s="1"/>
      <c r="C111" s="5"/>
      <c r="D111" s="5"/>
      <c r="E111" s="5"/>
      <c r="F111" s="5"/>
      <c r="G111" s="5"/>
      <c r="H111" s="5"/>
      <c r="I111" s="5"/>
      <c r="J111" s="5"/>
    </row>
    <row r="112" spans="1:10" ht="15.75">
      <c r="A112" s="1"/>
      <c r="B112" s="1"/>
      <c r="C112" s="5"/>
      <c r="D112" s="5"/>
      <c r="E112" s="5"/>
      <c r="F112" s="5"/>
      <c r="G112" s="5"/>
      <c r="H112" s="5"/>
      <c r="I112" s="5"/>
      <c r="J112" s="5"/>
    </row>
    <row r="113" spans="1:10" ht="15.75">
      <c r="A113" s="1"/>
      <c r="B113" s="1"/>
      <c r="C113" s="5"/>
      <c r="D113" s="5"/>
      <c r="E113" s="5"/>
      <c r="F113" s="5"/>
      <c r="G113" s="5"/>
      <c r="H113" s="5"/>
      <c r="I113" s="5"/>
      <c r="J113" s="5"/>
    </row>
    <row r="114" spans="1:10" ht="15.75">
      <c r="A114" s="1"/>
      <c r="B114" s="1"/>
      <c r="C114" s="5"/>
      <c r="D114" s="5"/>
      <c r="E114" s="5"/>
      <c r="F114" s="5"/>
      <c r="G114" s="5"/>
      <c r="H114" s="5"/>
      <c r="I114" s="5"/>
      <c r="J114" s="5"/>
    </row>
    <row r="115" spans="1:10" ht="15.75">
      <c r="A115" s="1"/>
      <c r="B115" s="1"/>
      <c r="C115" s="5"/>
      <c r="D115" s="5"/>
      <c r="E115" s="5"/>
      <c r="F115" s="5"/>
      <c r="G115" s="5"/>
      <c r="H115" s="5"/>
      <c r="I115" s="5"/>
      <c r="J115" s="5"/>
    </row>
    <row r="116" spans="1:10" ht="15.75">
      <c r="A116" s="1"/>
      <c r="B116" s="1"/>
      <c r="C116" s="5"/>
      <c r="D116" s="5"/>
      <c r="E116" s="5"/>
      <c r="F116" s="5"/>
      <c r="G116" s="5"/>
      <c r="H116" s="5"/>
      <c r="I116" s="5"/>
      <c r="J116" s="5"/>
    </row>
    <row r="117" spans="1:10" ht="15.75">
      <c r="A117" s="1"/>
      <c r="B117" s="1"/>
      <c r="C117" s="5"/>
      <c r="D117" s="5"/>
      <c r="E117" s="5"/>
      <c r="F117" s="5"/>
      <c r="G117" s="5"/>
      <c r="H117" s="5"/>
      <c r="I117" s="5"/>
      <c r="J117" s="5"/>
    </row>
    <row r="118" spans="1:10" ht="15.75">
      <c r="A118" s="1"/>
      <c r="B118" s="1"/>
      <c r="C118" s="5"/>
      <c r="D118" s="5"/>
      <c r="E118" s="5"/>
      <c r="F118" s="5"/>
      <c r="G118" s="5"/>
      <c r="H118" s="5"/>
      <c r="I118" s="5"/>
      <c r="J118" s="5"/>
    </row>
    <row r="119" spans="1:10" ht="15.75">
      <c r="A119" s="1"/>
      <c r="B119" s="1"/>
      <c r="C119" s="5"/>
      <c r="D119" s="5"/>
      <c r="E119" s="5"/>
      <c r="F119" s="5"/>
      <c r="G119" s="5"/>
      <c r="H119" s="5"/>
      <c r="I119" s="5"/>
      <c r="J119" s="5"/>
    </row>
    <row r="120" spans="1:10" ht="15.75">
      <c r="A120" s="1"/>
      <c r="B120" s="1"/>
      <c r="C120" s="5"/>
      <c r="D120" s="5"/>
      <c r="E120" s="5"/>
      <c r="F120" s="5"/>
      <c r="G120" s="5"/>
      <c r="H120" s="5"/>
      <c r="I120" s="5"/>
      <c r="J120" s="5"/>
    </row>
    <row r="121" spans="1:10" ht="15.75">
      <c r="A121" s="1"/>
      <c r="B121" s="1"/>
      <c r="C121" s="5"/>
      <c r="D121" s="5"/>
      <c r="E121" s="5"/>
      <c r="F121" s="5"/>
      <c r="G121" s="5"/>
      <c r="H121" s="5"/>
      <c r="I121" s="5"/>
      <c r="J121" s="5"/>
    </row>
    <row r="122" spans="1:10" ht="15.75">
      <c r="A122" s="1"/>
      <c r="B122" s="1"/>
      <c r="C122" s="5"/>
      <c r="D122" s="5"/>
      <c r="E122" s="5"/>
      <c r="F122" s="5"/>
      <c r="G122" s="5"/>
      <c r="H122" s="5"/>
      <c r="I122" s="5"/>
      <c r="J122" s="5"/>
    </row>
    <row r="123" spans="1:10" ht="15.75">
      <c r="A123" s="1"/>
      <c r="B123" s="1"/>
      <c r="C123" s="5"/>
      <c r="D123" s="5"/>
      <c r="E123" s="5"/>
      <c r="F123" s="5"/>
      <c r="G123" s="5"/>
      <c r="H123" s="5"/>
      <c r="I123" s="5"/>
      <c r="J123" s="5"/>
    </row>
    <row r="124" spans="1:10" ht="15.75">
      <c r="A124" s="1"/>
      <c r="B124" s="1"/>
      <c r="C124" s="5"/>
      <c r="D124" s="5"/>
      <c r="E124" s="5"/>
      <c r="F124" s="5"/>
      <c r="G124" s="5"/>
      <c r="H124" s="5"/>
      <c r="I124" s="5"/>
      <c r="J124" s="5"/>
    </row>
    <row r="125" spans="1:10" ht="15.75">
      <c r="A125" s="1"/>
      <c r="B125" s="1"/>
      <c r="C125" s="5"/>
      <c r="D125" s="5"/>
      <c r="E125" s="5"/>
      <c r="F125" s="5"/>
      <c r="G125" s="5"/>
      <c r="H125" s="5"/>
      <c r="I125" s="5"/>
      <c r="J125" s="5"/>
    </row>
    <row r="126" spans="1:10" ht="15.75">
      <c r="A126" s="1"/>
      <c r="B126" s="1"/>
      <c r="C126" s="5"/>
      <c r="D126" s="5"/>
      <c r="E126" s="5"/>
      <c r="F126" s="5"/>
      <c r="G126" s="5"/>
      <c r="H126" s="5"/>
      <c r="I126" s="5"/>
      <c r="J126" s="5"/>
    </row>
    <row r="127" spans="1:10" ht="15.75">
      <c r="A127" s="1"/>
      <c r="B127" s="1"/>
      <c r="C127" s="5"/>
      <c r="D127" s="5"/>
      <c r="E127" s="5"/>
      <c r="F127" s="5"/>
      <c r="G127" s="5"/>
      <c r="H127" s="5"/>
      <c r="I127" s="5"/>
      <c r="J127" s="5"/>
    </row>
    <row r="128" spans="1:10" ht="15.75">
      <c r="A128" s="1"/>
      <c r="B128" s="1"/>
      <c r="C128" s="5"/>
      <c r="D128" s="5"/>
      <c r="E128" s="5"/>
      <c r="F128" s="5"/>
      <c r="G128" s="5"/>
      <c r="H128" s="5"/>
      <c r="I128" s="5"/>
      <c r="J128" s="5"/>
    </row>
    <row r="129" spans="1:10" ht="15.75">
      <c r="A129" s="1"/>
      <c r="B129" s="1"/>
      <c r="C129" s="5"/>
      <c r="D129" s="5"/>
      <c r="E129" s="5"/>
      <c r="F129" s="5"/>
      <c r="G129" s="5"/>
      <c r="H129" s="5"/>
      <c r="I129" s="5"/>
      <c r="J129" s="5"/>
    </row>
    <row r="130" spans="1:10" ht="15.75">
      <c r="A130" s="1"/>
      <c r="B130" s="1"/>
      <c r="C130" s="5"/>
      <c r="D130" s="5"/>
      <c r="E130" s="5"/>
      <c r="F130" s="5"/>
      <c r="G130" s="5"/>
      <c r="H130" s="5"/>
      <c r="I130" s="5"/>
      <c r="J130" s="5"/>
    </row>
    <row r="131" spans="1:10" ht="15.75">
      <c r="A131" s="1"/>
      <c r="B131" s="1"/>
      <c r="C131" s="5"/>
      <c r="D131" s="5"/>
      <c r="E131" s="5"/>
      <c r="F131" s="5"/>
      <c r="G131" s="5"/>
      <c r="H131" s="5"/>
      <c r="I131" s="5"/>
      <c r="J131" s="5"/>
    </row>
    <row r="132" spans="1:10" ht="15.75">
      <c r="A132" s="1"/>
      <c r="B132" s="1"/>
      <c r="C132" s="5"/>
      <c r="D132" s="5"/>
      <c r="E132" s="5"/>
      <c r="F132" s="5"/>
      <c r="G132" s="5"/>
      <c r="H132" s="5"/>
      <c r="I132" s="5"/>
      <c r="J132" s="5"/>
    </row>
    <row r="133" spans="1:10" ht="15.75">
      <c r="A133" s="1"/>
      <c r="B133" s="1"/>
      <c r="C133" s="5"/>
      <c r="D133" s="5"/>
      <c r="E133" s="5"/>
      <c r="F133" s="5"/>
      <c r="G133" s="5"/>
      <c r="H133" s="5"/>
      <c r="I133" s="5"/>
      <c r="J133" s="5"/>
    </row>
    <row r="134" spans="1:10" ht="15.75">
      <c r="A134" s="1"/>
      <c r="B134" s="1"/>
      <c r="C134" s="5"/>
      <c r="D134" s="5"/>
      <c r="E134" s="5"/>
      <c r="F134" s="5"/>
      <c r="G134" s="5"/>
      <c r="H134" s="5"/>
      <c r="I134" s="5"/>
      <c r="J134" s="5"/>
    </row>
    <row r="135" spans="1:10" ht="15.75">
      <c r="A135" s="1"/>
      <c r="B135" s="1"/>
      <c r="C135" s="5"/>
      <c r="D135" s="5"/>
      <c r="E135" s="5"/>
      <c r="F135" s="5"/>
      <c r="G135" s="5"/>
      <c r="H135" s="5"/>
      <c r="I135" s="5"/>
      <c r="J135" s="5"/>
    </row>
    <row r="136" spans="1:10" ht="15.75">
      <c r="A136" s="1"/>
      <c r="B136" s="1"/>
      <c r="C136" s="5"/>
      <c r="D136" s="5"/>
      <c r="E136" s="5"/>
      <c r="F136" s="5"/>
      <c r="G136" s="5"/>
      <c r="H136" s="5"/>
      <c r="I136" s="5"/>
      <c r="J136" s="5"/>
    </row>
    <row r="137" spans="1:10" ht="15.75">
      <c r="A137" s="1"/>
      <c r="B137" s="1"/>
      <c r="C137" s="5"/>
      <c r="D137" s="5"/>
      <c r="E137" s="5"/>
      <c r="F137" s="5"/>
      <c r="G137" s="5"/>
      <c r="H137" s="5"/>
      <c r="I137" s="5"/>
      <c r="J137" s="5"/>
    </row>
    <row r="138" spans="1:10" ht="15.75">
      <c r="A138" s="1"/>
      <c r="B138" s="1"/>
      <c r="C138" s="5"/>
      <c r="D138" s="5"/>
      <c r="E138" s="5"/>
      <c r="F138" s="5"/>
      <c r="G138" s="5"/>
      <c r="H138" s="5"/>
      <c r="I138" s="5"/>
      <c r="J138" s="5"/>
    </row>
    <row r="139" spans="1:10" ht="15.75">
      <c r="A139" s="1"/>
      <c r="B139" s="1"/>
      <c r="C139" s="5"/>
      <c r="D139" s="5"/>
      <c r="E139" s="5"/>
      <c r="F139" s="5"/>
      <c r="G139" s="5"/>
      <c r="H139" s="5"/>
      <c r="I139" s="5"/>
      <c r="J139" s="5"/>
    </row>
    <row r="140" spans="1:10" ht="15.75">
      <c r="A140" s="1"/>
      <c r="B140" s="1"/>
      <c r="C140" s="5"/>
      <c r="D140" s="5"/>
      <c r="E140" s="5"/>
      <c r="F140" s="5"/>
      <c r="G140" s="5"/>
      <c r="H140" s="5"/>
      <c r="I140" s="5"/>
      <c r="J140" s="5"/>
    </row>
    <row r="141" spans="1:10" ht="15.75">
      <c r="A141" s="1"/>
      <c r="B141" s="1"/>
      <c r="C141" s="5"/>
      <c r="D141" s="5"/>
      <c r="E141" s="5"/>
      <c r="F141" s="5"/>
      <c r="G141" s="5"/>
      <c r="H141" s="5"/>
      <c r="I141" s="5"/>
      <c r="J141" s="5"/>
    </row>
    <row r="142" spans="1:10" ht="15.75">
      <c r="A142" s="1"/>
      <c r="B142" s="1"/>
      <c r="C142" s="5"/>
      <c r="D142" s="5"/>
      <c r="E142" s="5"/>
      <c r="F142" s="5"/>
      <c r="G142" s="5"/>
      <c r="H142" s="5"/>
      <c r="I142" s="5"/>
      <c r="J142" s="5"/>
    </row>
    <row r="143" spans="1:10" ht="15.75">
      <c r="A143" s="1"/>
      <c r="B143" s="1"/>
      <c r="C143" s="5"/>
      <c r="D143" s="5"/>
      <c r="E143" s="5"/>
      <c r="F143" s="5"/>
      <c r="G143" s="5"/>
      <c r="H143" s="5"/>
      <c r="I143" s="5"/>
      <c r="J143" s="5"/>
    </row>
    <row r="144" spans="1:10" ht="15.75">
      <c r="A144" s="1"/>
      <c r="B144" s="1"/>
      <c r="C144" s="5"/>
      <c r="D144" s="5"/>
      <c r="E144" s="5"/>
      <c r="F144" s="5"/>
      <c r="G144" s="5"/>
      <c r="H144" s="5"/>
      <c r="I144" s="5"/>
      <c r="J144" s="5"/>
    </row>
    <row r="145" spans="1:10" ht="15.75">
      <c r="A145" s="1"/>
      <c r="B145" s="1"/>
      <c r="C145" s="5"/>
      <c r="D145" s="5"/>
      <c r="E145" s="5"/>
      <c r="F145" s="5"/>
      <c r="G145" s="5"/>
      <c r="H145" s="5"/>
      <c r="I145" s="5"/>
      <c r="J145" s="5"/>
    </row>
    <row r="146" spans="1:10" ht="15.75">
      <c r="A146" s="1"/>
      <c r="B146" s="1"/>
      <c r="C146" s="5"/>
      <c r="D146" s="5"/>
      <c r="E146" s="5"/>
      <c r="F146" s="5"/>
      <c r="G146" s="5"/>
      <c r="H146" s="5"/>
      <c r="I146" s="5"/>
      <c r="J146" s="5"/>
    </row>
    <row r="147" spans="1:10" ht="15.75">
      <c r="A147" s="1"/>
      <c r="B147" s="1"/>
      <c r="C147" s="5"/>
      <c r="D147" s="5"/>
      <c r="E147" s="5"/>
      <c r="F147" s="5"/>
      <c r="G147" s="5"/>
      <c r="H147" s="5"/>
      <c r="I147" s="5"/>
      <c r="J147" s="5"/>
    </row>
    <row r="148" spans="1:10" ht="15.75">
      <c r="A148" s="1"/>
      <c r="B148" s="1"/>
      <c r="C148" s="5"/>
      <c r="D148" s="5"/>
      <c r="E148" s="5"/>
      <c r="F148" s="5"/>
      <c r="G148" s="5"/>
      <c r="H148" s="5"/>
      <c r="I148" s="5"/>
      <c r="J148" s="5"/>
    </row>
    <row r="149" spans="1:10" ht="15.75">
      <c r="A149" s="1"/>
      <c r="B149" s="1"/>
      <c r="C149" s="5"/>
      <c r="D149" s="5"/>
      <c r="E149" s="5"/>
      <c r="F149" s="5"/>
      <c r="G149" s="5"/>
      <c r="H149" s="5"/>
      <c r="I149" s="5"/>
      <c r="J149" s="5"/>
    </row>
    <row r="150" spans="1:10" ht="15.75">
      <c r="A150" s="1"/>
      <c r="B150" s="1"/>
      <c r="C150" s="5"/>
      <c r="D150" s="5"/>
      <c r="E150" s="5"/>
      <c r="F150" s="5"/>
      <c r="G150" s="5"/>
      <c r="H150" s="5"/>
      <c r="I150" s="5"/>
      <c r="J150" s="5"/>
    </row>
    <row r="151" spans="1:10" ht="15.75">
      <c r="A151" s="1"/>
      <c r="B151" s="1"/>
      <c r="C151" s="5"/>
      <c r="D151" s="5"/>
      <c r="E151" s="5"/>
      <c r="F151" s="5"/>
      <c r="G151" s="5"/>
      <c r="H151" s="5"/>
      <c r="I151" s="5"/>
      <c r="J151" s="5"/>
    </row>
    <row r="152" spans="1:10" ht="15.75">
      <c r="A152" s="1"/>
      <c r="B152" s="1"/>
      <c r="C152" s="5"/>
      <c r="D152" s="5"/>
      <c r="E152" s="5"/>
      <c r="F152" s="5"/>
      <c r="G152" s="5"/>
      <c r="H152" s="5"/>
      <c r="I152" s="5"/>
      <c r="J152" s="5"/>
    </row>
    <row r="153" spans="1:10" ht="15.75">
      <c r="A153" s="1"/>
      <c r="B153" s="1"/>
      <c r="C153" s="5"/>
      <c r="D153" s="5"/>
      <c r="E153" s="5"/>
      <c r="F153" s="5"/>
      <c r="G153" s="5"/>
      <c r="H153" s="5"/>
      <c r="I153" s="5"/>
      <c r="J153" s="5"/>
    </row>
    <row r="154" spans="1:10" ht="15.75">
      <c r="A154" s="1"/>
      <c r="B154" s="1"/>
      <c r="C154" s="5"/>
      <c r="D154" s="5"/>
      <c r="E154" s="5"/>
      <c r="F154" s="5"/>
      <c r="G154" s="5"/>
      <c r="H154" s="5"/>
      <c r="I154" s="5"/>
      <c r="J154" s="5"/>
    </row>
    <row r="155" spans="1:10" ht="15.75">
      <c r="A155" s="1"/>
      <c r="B155" s="1"/>
      <c r="C155" s="5"/>
      <c r="D155" s="5"/>
      <c r="E155" s="5"/>
      <c r="F155" s="5"/>
      <c r="G155" s="5"/>
      <c r="H155" s="5"/>
      <c r="I155" s="5"/>
      <c r="J155" s="5"/>
    </row>
    <row r="156" spans="1:10" ht="15.75">
      <c r="A156" s="1"/>
      <c r="B156" s="1"/>
      <c r="C156" s="5"/>
      <c r="D156" s="5"/>
      <c r="E156" s="5"/>
      <c r="F156" s="5"/>
      <c r="G156" s="5"/>
      <c r="H156" s="5"/>
      <c r="I156" s="5"/>
      <c r="J156" s="5"/>
    </row>
    <row r="157" spans="1:10" ht="15.75">
      <c r="A157" s="1"/>
      <c r="B157" s="1"/>
      <c r="C157" s="5"/>
      <c r="D157" s="5"/>
      <c r="E157" s="5"/>
      <c r="F157" s="5"/>
      <c r="G157" s="5"/>
      <c r="H157" s="5"/>
      <c r="I157" s="5"/>
      <c r="J157" s="5"/>
    </row>
    <row r="158" spans="1:10" ht="15.75">
      <c r="A158" s="1"/>
      <c r="B158" s="1"/>
      <c r="C158" s="5"/>
      <c r="D158" s="5"/>
      <c r="E158" s="5"/>
      <c r="F158" s="5"/>
      <c r="G158" s="5"/>
      <c r="H158" s="5"/>
      <c r="I158" s="5"/>
      <c r="J158" s="5"/>
    </row>
    <row r="159" spans="1:10" ht="15.75">
      <c r="A159" s="1"/>
      <c r="B159" s="1"/>
      <c r="C159" s="5"/>
      <c r="D159" s="5"/>
      <c r="E159" s="5"/>
      <c r="F159" s="5"/>
      <c r="G159" s="5"/>
      <c r="H159" s="5"/>
      <c r="I159" s="5"/>
      <c r="J159" s="5"/>
    </row>
    <row r="160" spans="1:10" ht="15.75">
      <c r="A160" s="1"/>
      <c r="B160" s="1"/>
      <c r="C160" s="5"/>
      <c r="D160" s="5"/>
      <c r="E160" s="5"/>
      <c r="F160" s="5"/>
      <c r="G160" s="5"/>
      <c r="H160" s="5"/>
      <c r="I160" s="5"/>
      <c r="J160" s="5"/>
    </row>
    <row r="161" spans="1:10" ht="15.75">
      <c r="A161" s="1"/>
      <c r="B161" s="1"/>
      <c r="C161" s="5"/>
      <c r="D161" s="5"/>
      <c r="E161" s="5"/>
      <c r="F161" s="5"/>
      <c r="G161" s="5"/>
      <c r="H161" s="5"/>
      <c r="I161" s="5"/>
      <c r="J161" s="5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5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5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5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5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5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5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5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5.75">
      <c r="A952" s="1"/>
      <c r="B952" s="1"/>
      <c r="C952" s="1"/>
      <c r="D952" s="1"/>
      <c r="E952" s="1"/>
      <c r="F952" s="1"/>
      <c r="G952" s="1"/>
      <c r="H952" s="1"/>
      <c r="I952" s="1"/>
      <c r="J952" s="1"/>
    </row>
  </sheetData>
  <mergeCells count="6">
    <mergeCell ref="A2:J2"/>
    <mergeCell ref="A1:J1"/>
    <mergeCell ref="A55:J55"/>
    <mergeCell ref="A56:J56"/>
    <mergeCell ref="A12:J12"/>
    <mergeCell ref="A3:J3"/>
  </mergeCells>
  <printOptions/>
  <pageMargins left="0.75" right="0.25" top="0.75" bottom="0.75" header="0.5" footer="0.5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68"/>
  <sheetViews>
    <sheetView zoomScale="80" zoomScaleNormal="80" workbookViewId="0" topLeftCell="A1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4.28125" style="0" customWidth="1"/>
    <col min="4" max="4" width="41.00390625" style="0" customWidth="1"/>
    <col min="5" max="5" width="2.7109375" style="0" customWidth="1"/>
    <col min="6" max="6" width="14.7109375" style="0" customWidth="1"/>
    <col min="7" max="7" width="2.7109375" style="0" customWidth="1"/>
    <col min="8" max="8" width="14.7109375" style="0" customWidth="1"/>
    <col min="9" max="9" width="2.7109375" style="0" customWidth="1"/>
    <col min="10" max="10" width="14.7109375" style="0" customWidth="1"/>
    <col min="11" max="11" width="2.7109375" style="0" customWidth="1"/>
    <col min="12" max="12" width="14.7109375" style="0" customWidth="1"/>
    <col min="13" max="13" width="2.7109375" style="0" customWidth="1"/>
  </cols>
  <sheetData>
    <row r="1" spans="1:12" ht="15.75">
      <c r="A1" s="2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>
      <c r="A2" s="20" t="s">
        <v>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1" customFormat="1" ht="13.5" customHeight="1"/>
    <row r="4" spans="6:12" s="1" customFormat="1" ht="15.75">
      <c r="F4" s="22" t="s">
        <v>24</v>
      </c>
      <c r="G4" s="22"/>
      <c r="H4" s="22"/>
      <c r="J4" s="22" t="s">
        <v>25</v>
      </c>
      <c r="K4" s="22"/>
      <c r="L4" s="22"/>
    </row>
    <row r="5" spans="8:12" s="3" customFormat="1" ht="12.75">
      <c r="H5" s="3" t="s">
        <v>26</v>
      </c>
      <c r="L5" s="3" t="s">
        <v>26</v>
      </c>
    </row>
    <row r="6" spans="6:12" s="3" customFormat="1" ht="12.75">
      <c r="F6" s="3" t="s">
        <v>27</v>
      </c>
      <c r="H6" s="3" t="s">
        <v>28</v>
      </c>
      <c r="J6" s="3" t="s">
        <v>27</v>
      </c>
      <c r="L6" s="3" t="s">
        <v>28</v>
      </c>
    </row>
    <row r="7" spans="6:12" s="3" customFormat="1" ht="12.75">
      <c r="F7" s="3" t="s">
        <v>29</v>
      </c>
      <c r="H7" s="3" t="s">
        <v>29</v>
      </c>
      <c r="J7" s="3" t="s">
        <v>30</v>
      </c>
      <c r="L7" s="3" t="s">
        <v>31</v>
      </c>
    </row>
    <row r="8" spans="10:12" s="3" customFormat="1" ht="12.75">
      <c r="J8" s="3" t="s">
        <v>95</v>
      </c>
      <c r="L8" s="3" t="s">
        <v>95</v>
      </c>
    </row>
    <row r="9" spans="6:12" s="3" customFormat="1" ht="12.75">
      <c r="F9" s="21" t="s">
        <v>93</v>
      </c>
      <c r="H9" s="21" t="s">
        <v>94</v>
      </c>
      <c r="J9" s="21" t="s">
        <v>96</v>
      </c>
      <c r="L9" s="21" t="s">
        <v>97</v>
      </c>
    </row>
    <row r="10" spans="1:12" ht="15.75">
      <c r="A10" s="1"/>
      <c r="B10" s="1"/>
      <c r="C10" s="1"/>
      <c r="D10" s="1"/>
      <c r="E10" s="1"/>
      <c r="F10" s="18" t="s">
        <v>32</v>
      </c>
      <c r="G10" s="1"/>
      <c r="H10" s="18" t="s">
        <v>32</v>
      </c>
      <c r="I10" s="1"/>
      <c r="J10" s="18" t="s">
        <v>32</v>
      </c>
      <c r="K10" s="1"/>
      <c r="L10" s="18" t="s">
        <v>32</v>
      </c>
    </row>
    <row r="11" spans="1:12" ht="15.75">
      <c r="A11" s="1"/>
      <c r="B11" s="1"/>
      <c r="C11" s="1"/>
      <c r="D11" s="1"/>
      <c r="E11" s="5"/>
      <c r="F11" s="4"/>
      <c r="G11" s="5"/>
      <c r="H11" s="4"/>
      <c r="I11" s="5"/>
      <c r="J11" s="4"/>
      <c r="K11" s="5"/>
      <c r="L11" s="4"/>
    </row>
    <row r="12" spans="1:12" ht="16.5" thickBot="1">
      <c r="A12" s="2">
        <v>1</v>
      </c>
      <c r="B12" s="1" t="s">
        <v>33</v>
      </c>
      <c r="C12" s="1" t="s">
        <v>61</v>
      </c>
      <c r="D12" s="1"/>
      <c r="E12" s="5"/>
      <c r="F12" s="16" t="e">
        <f>+J12-77936672/1000</f>
        <v>#REF!</v>
      </c>
      <c r="G12" s="5"/>
      <c r="H12" s="16">
        <f>+L12-66146176/1000</f>
        <v>36913.744999999995</v>
      </c>
      <c r="I12" s="5"/>
      <c r="J12" s="16" t="e">
        <f>+#REF!/1000</f>
        <v>#REF!</v>
      </c>
      <c r="K12" s="5"/>
      <c r="L12" s="16">
        <f>103059921/1000</f>
        <v>103059.921</v>
      </c>
    </row>
    <row r="13" spans="1:12" ht="8.25" customHeight="1" thickTop="1">
      <c r="A13" s="1"/>
      <c r="B13" s="1"/>
      <c r="C13" s="1"/>
      <c r="D13" s="1"/>
      <c r="E13" s="5"/>
      <c r="F13" s="5"/>
      <c r="G13" s="5"/>
      <c r="H13" s="5"/>
      <c r="I13" s="5"/>
      <c r="J13" s="5"/>
      <c r="K13" s="5"/>
      <c r="L13" s="5"/>
    </row>
    <row r="14" spans="1:12" ht="16.5" thickBot="1">
      <c r="A14" s="1"/>
      <c r="B14" s="1" t="s">
        <v>34</v>
      </c>
      <c r="C14" s="1" t="s">
        <v>35</v>
      </c>
      <c r="D14" s="1"/>
      <c r="E14" s="5"/>
      <c r="F14" s="16">
        <v>0</v>
      </c>
      <c r="G14" s="5"/>
      <c r="H14" s="16">
        <v>0</v>
      </c>
      <c r="I14" s="5"/>
      <c r="J14" s="16">
        <v>0</v>
      </c>
      <c r="K14" s="5"/>
      <c r="L14" s="16">
        <v>0</v>
      </c>
    </row>
    <row r="15" spans="1:12" ht="8.25" customHeight="1" thickTop="1">
      <c r="A15" s="1"/>
      <c r="B15" s="1"/>
      <c r="C15" s="1"/>
      <c r="D15" s="1"/>
      <c r="E15" s="5"/>
      <c r="F15" s="10"/>
      <c r="G15" s="5"/>
      <c r="H15" s="10"/>
      <c r="I15" s="5"/>
      <c r="J15" s="10"/>
      <c r="K15" s="5"/>
      <c r="L15" s="10"/>
    </row>
    <row r="16" spans="1:12" ht="16.5" thickBot="1">
      <c r="A16" s="1"/>
      <c r="B16" s="1" t="s">
        <v>36</v>
      </c>
      <c r="C16" s="1" t="s">
        <v>62</v>
      </c>
      <c r="D16" s="1"/>
      <c r="E16" s="5"/>
      <c r="F16" s="16" t="e">
        <f>+J16-190839/1000</f>
        <v>#REF!</v>
      </c>
      <c r="G16" s="5"/>
      <c r="H16" s="16">
        <f>+L16-242015/1000</f>
        <v>63.785000000000025</v>
      </c>
      <c r="I16" s="5"/>
      <c r="J16" s="16" t="e">
        <f>+#REF!/1000</f>
        <v>#REF!</v>
      </c>
      <c r="K16" s="5"/>
      <c r="L16" s="16">
        <f>305800/1000</f>
        <v>305.8</v>
      </c>
    </row>
    <row r="17" spans="1:12" ht="16.5" thickTop="1">
      <c r="A17" s="1"/>
      <c r="B17" s="1"/>
      <c r="C17" s="1"/>
      <c r="D17" s="1"/>
      <c r="E17" s="5"/>
      <c r="F17" s="5"/>
      <c r="G17" s="5"/>
      <c r="H17" s="5"/>
      <c r="I17" s="5"/>
      <c r="J17" s="5"/>
      <c r="K17" s="5"/>
      <c r="L17" s="5"/>
    </row>
    <row r="18" spans="1:12" ht="15.75">
      <c r="A18" s="2">
        <v>2</v>
      </c>
      <c r="B18" s="1" t="s">
        <v>33</v>
      </c>
      <c r="C18" s="1" t="s">
        <v>63</v>
      </c>
      <c r="D18" s="1"/>
      <c r="E18" s="5"/>
      <c r="F18" s="5" t="e">
        <f>+F28-F26-F24-F22</f>
        <v>#REF!</v>
      </c>
      <c r="G18" s="5"/>
      <c r="H18" s="5">
        <f>+H28-H26-H24-H22</f>
        <v>3471.3739999999993</v>
      </c>
      <c r="I18" s="5"/>
      <c r="J18" s="5" t="e">
        <f>+J28-J26-J24-J22</f>
        <v>#REF!</v>
      </c>
      <c r="K18" s="5"/>
      <c r="L18" s="5">
        <f>+L28-L26-L24-L22</f>
        <v>12887.538999999999</v>
      </c>
    </row>
    <row r="19" spans="1:12" ht="15.75">
      <c r="A19" s="1"/>
      <c r="B19" s="1"/>
      <c r="C19" s="1" t="s">
        <v>64</v>
      </c>
      <c r="D19" s="1"/>
      <c r="E19" s="5"/>
      <c r="F19" s="5"/>
      <c r="G19" s="5"/>
      <c r="H19" s="5"/>
      <c r="I19" s="5"/>
      <c r="J19" s="5"/>
      <c r="K19" s="5"/>
      <c r="L19" s="5"/>
    </row>
    <row r="20" spans="1:12" ht="15.75">
      <c r="A20" s="1"/>
      <c r="B20" s="1"/>
      <c r="C20" s="1" t="s">
        <v>65</v>
      </c>
      <c r="D20" s="1"/>
      <c r="E20" s="5"/>
      <c r="F20" s="5"/>
      <c r="G20" s="5"/>
      <c r="H20" s="5"/>
      <c r="I20" s="5"/>
      <c r="J20" s="5"/>
      <c r="K20" s="5"/>
      <c r="L20" s="5"/>
    </row>
    <row r="21" spans="1:12" ht="8.25" customHeight="1">
      <c r="A21" s="1"/>
      <c r="B21" s="1"/>
      <c r="C21" s="1"/>
      <c r="D21" s="1"/>
      <c r="E21" s="5"/>
      <c r="F21" s="5"/>
      <c r="G21" s="5"/>
      <c r="H21" s="5"/>
      <c r="I21" s="5"/>
      <c r="J21" s="5"/>
      <c r="K21" s="5"/>
      <c r="L21" s="5"/>
    </row>
    <row r="22" spans="1:12" ht="15.75">
      <c r="A22" s="1"/>
      <c r="B22" s="1" t="s">
        <v>34</v>
      </c>
      <c r="C22" s="1" t="s">
        <v>66</v>
      </c>
      <c r="D22" s="1"/>
      <c r="E22" s="5"/>
      <c r="F22" s="5" t="e">
        <f>-(-J22-786626/1000)</f>
        <v>#REF!</v>
      </c>
      <c r="G22" s="5"/>
      <c r="H22" s="5">
        <f>-(-L22-(853261/1000))</f>
        <v>-443.0340000000001</v>
      </c>
      <c r="I22" s="5"/>
      <c r="J22" s="5" t="e">
        <f>-#REF!/1000</f>
        <v>#REF!</v>
      </c>
      <c r="K22" s="5"/>
      <c r="L22" s="5">
        <f>-1296295/1000</f>
        <v>-1296.295</v>
      </c>
    </row>
    <row r="23" spans="1:12" ht="8.25" customHeight="1">
      <c r="A23" s="1"/>
      <c r="B23" s="1"/>
      <c r="C23" s="1"/>
      <c r="D23" s="1"/>
      <c r="E23" s="5"/>
      <c r="F23" s="5"/>
      <c r="G23" s="5"/>
      <c r="H23" s="5"/>
      <c r="I23" s="5"/>
      <c r="J23" s="5"/>
      <c r="K23" s="5"/>
      <c r="L23" s="5"/>
    </row>
    <row r="24" spans="1:12" ht="15.75">
      <c r="A24" s="1"/>
      <c r="B24" s="1" t="s">
        <v>36</v>
      </c>
      <c r="C24" s="1" t="s">
        <v>37</v>
      </c>
      <c r="D24" s="1"/>
      <c r="E24" s="5"/>
      <c r="F24" s="29" t="e">
        <f>-(-J24-(2575693+664475)/1000)</f>
        <v>#REF!</v>
      </c>
      <c r="G24" s="5"/>
      <c r="H24" s="30">
        <f>-(-L24-(2319972+738854)/1000)</f>
        <v>-1578.937</v>
      </c>
      <c r="I24" s="5"/>
      <c r="J24" s="29" t="e">
        <f>-(#REF!+#REF!)/1000</f>
        <v>#REF!</v>
      </c>
      <c r="K24" s="5"/>
      <c r="L24" s="5">
        <f>-(3569655+1068108)/1000</f>
        <v>-4637.763</v>
      </c>
    </row>
    <row r="25" spans="1:12" ht="8.25" customHeight="1">
      <c r="A25" s="1"/>
      <c r="B25" s="1"/>
      <c r="C25" s="1"/>
      <c r="D25" s="1"/>
      <c r="E25" s="5"/>
      <c r="F25" s="5"/>
      <c r="G25" s="5"/>
      <c r="H25" s="5"/>
      <c r="I25" s="5"/>
      <c r="J25" s="5"/>
      <c r="K25" s="5"/>
      <c r="L25" s="5"/>
    </row>
    <row r="26" spans="1:12" ht="15.75">
      <c r="A26" s="1"/>
      <c r="B26" s="1" t="s">
        <v>38</v>
      </c>
      <c r="C26" s="1" t="s">
        <v>39</v>
      </c>
      <c r="D26" s="1"/>
      <c r="E26" s="5"/>
      <c r="F26" s="5">
        <v>0</v>
      </c>
      <c r="G26" s="5"/>
      <c r="H26" s="30">
        <f>+L26-0/1000</f>
        <v>0</v>
      </c>
      <c r="I26" s="5"/>
      <c r="J26" s="5">
        <v>0</v>
      </c>
      <c r="K26" s="5"/>
      <c r="L26" s="5">
        <v>0</v>
      </c>
    </row>
    <row r="27" spans="1:12" ht="8.25" customHeight="1">
      <c r="A27" s="1"/>
      <c r="B27" s="1"/>
      <c r="C27" s="1"/>
      <c r="D27" s="1"/>
      <c r="E27" s="5"/>
      <c r="F27" s="9"/>
      <c r="G27" s="5"/>
      <c r="H27" s="9"/>
      <c r="I27" s="5"/>
      <c r="J27" s="9"/>
      <c r="K27" s="5"/>
      <c r="L27" s="9"/>
    </row>
    <row r="28" spans="1:12" ht="15.75">
      <c r="A28" s="1"/>
      <c r="B28" s="1" t="s">
        <v>40</v>
      </c>
      <c r="C28" s="1" t="s">
        <v>67</v>
      </c>
      <c r="D28" s="1"/>
      <c r="E28" s="5"/>
      <c r="F28" s="5" t="e">
        <f>+J28-6470609/1000</f>
        <v>#REF!</v>
      </c>
      <c r="G28" s="5"/>
      <c r="H28" s="5">
        <f>+L28-5504078/1000</f>
        <v>1449.4029999999993</v>
      </c>
      <c r="I28" s="5"/>
      <c r="J28" s="5" t="e">
        <f>+#REF!/1000</f>
        <v>#REF!</v>
      </c>
      <c r="K28" s="5"/>
      <c r="L28" s="5">
        <f>(6953481)/1000</f>
        <v>6953.481</v>
      </c>
    </row>
    <row r="29" spans="1:12" ht="15.75">
      <c r="A29" s="1"/>
      <c r="B29" s="1"/>
      <c r="C29" s="1" t="s">
        <v>68</v>
      </c>
      <c r="D29" s="1"/>
      <c r="E29" s="5"/>
      <c r="F29" s="5"/>
      <c r="G29" s="5"/>
      <c r="H29" s="5"/>
      <c r="I29" s="5"/>
      <c r="J29" s="5"/>
      <c r="K29" s="5"/>
      <c r="L29" s="5"/>
    </row>
    <row r="30" spans="1:12" ht="8.25" customHeight="1">
      <c r="A30" s="1"/>
      <c r="B30" s="1"/>
      <c r="C30" s="1"/>
      <c r="D30" s="1"/>
      <c r="E30" s="5"/>
      <c r="F30" s="5"/>
      <c r="G30" s="5"/>
      <c r="H30" s="5"/>
      <c r="I30" s="5"/>
      <c r="J30" s="5"/>
      <c r="K30" s="5"/>
      <c r="L30" s="5"/>
    </row>
    <row r="31" spans="1:12" ht="15.75">
      <c r="A31" s="1"/>
      <c r="B31" s="1" t="s">
        <v>41</v>
      </c>
      <c r="C31" s="1" t="s">
        <v>69</v>
      </c>
      <c r="D31" s="1"/>
      <c r="E31" s="5"/>
      <c r="F31" s="5">
        <v>0</v>
      </c>
      <c r="G31" s="5"/>
      <c r="H31" s="5">
        <v>0</v>
      </c>
      <c r="I31" s="5"/>
      <c r="J31" s="5">
        <v>0</v>
      </c>
      <c r="K31" s="5"/>
      <c r="L31" s="5">
        <v>0</v>
      </c>
    </row>
    <row r="32" spans="1:12" ht="15.75">
      <c r="A32" s="1"/>
      <c r="B32" s="1"/>
      <c r="C32" s="1" t="s">
        <v>70</v>
      </c>
      <c r="D32" s="1"/>
      <c r="E32" s="5"/>
      <c r="F32" s="5"/>
      <c r="G32" s="5"/>
      <c r="H32" s="5"/>
      <c r="I32" s="5"/>
      <c r="J32" s="5"/>
      <c r="K32" s="5"/>
      <c r="L32" s="5"/>
    </row>
    <row r="33" spans="1:12" ht="8.25" customHeight="1">
      <c r="A33" s="1"/>
      <c r="B33" s="1"/>
      <c r="C33" s="1"/>
      <c r="D33" s="1"/>
      <c r="E33" s="5"/>
      <c r="F33" s="9"/>
      <c r="G33" s="5"/>
      <c r="H33" s="9"/>
      <c r="I33" s="5"/>
      <c r="J33" s="9"/>
      <c r="K33" s="5"/>
      <c r="L33" s="9"/>
    </row>
    <row r="34" spans="1:12" ht="15.75">
      <c r="A34" s="1"/>
      <c r="B34" s="1" t="s">
        <v>42</v>
      </c>
      <c r="C34" s="1" t="s">
        <v>71</v>
      </c>
      <c r="D34" s="1"/>
      <c r="E34" s="5"/>
      <c r="F34" s="5" t="e">
        <f>+F28-F31</f>
        <v>#REF!</v>
      </c>
      <c r="G34" s="5"/>
      <c r="H34" s="5">
        <f>+H28-H31</f>
        <v>1449.4029999999993</v>
      </c>
      <c r="I34" s="5"/>
      <c r="J34" s="5" t="e">
        <f>+J28-J31</f>
        <v>#REF!</v>
      </c>
      <c r="K34" s="5"/>
      <c r="L34" s="5">
        <f>+L28-L31</f>
        <v>6953.481</v>
      </c>
    </row>
    <row r="35" spans="1:12" ht="15.75">
      <c r="A35" s="1"/>
      <c r="B35" s="1"/>
      <c r="C35" s="1" t="s">
        <v>68</v>
      </c>
      <c r="D35" s="1"/>
      <c r="E35" s="5"/>
      <c r="F35" s="5"/>
      <c r="G35" s="5"/>
      <c r="H35" s="5"/>
      <c r="I35" s="5"/>
      <c r="J35" s="5"/>
      <c r="K35" s="5"/>
      <c r="L35" s="5"/>
    </row>
    <row r="36" spans="1:12" ht="8.25" customHeight="1">
      <c r="A36" s="1"/>
      <c r="B36" s="1"/>
      <c r="C36" s="1"/>
      <c r="D36" s="1"/>
      <c r="E36" s="5"/>
      <c r="F36" s="5"/>
      <c r="G36" s="5"/>
      <c r="H36" s="5"/>
      <c r="I36" s="5"/>
      <c r="J36" s="5"/>
      <c r="K36" s="5"/>
      <c r="L36" s="5"/>
    </row>
    <row r="37" spans="1:12" ht="15.75">
      <c r="A37" s="1"/>
      <c r="B37" s="1" t="s">
        <v>43</v>
      </c>
      <c r="C37" s="1" t="s">
        <v>72</v>
      </c>
      <c r="D37" s="1"/>
      <c r="E37" s="5"/>
      <c r="F37" s="5" t="e">
        <f>-(-J37-643830/1000)</f>
        <v>#REF!</v>
      </c>
      <c r="G37" s="5"/>
      <c r="H37" s="5">
        <f>-(-L37-722788/1000)</f>
        <v>-49.249000000000024</v>
      </c>
      <c r="I37" s="5"/>
      <c r="J37" s="5" t="e">
        <f>+#REF!/1000</f>
        <v>#REF!</v>
      </c>
      <c r="K37" s="5"/>
      <c r="L37" s="5">
        <f>-772037/1000</f>
        <v>-772.037</v>
      </c>
    </row>
    <row r="38" spans="1:12" ht="8.25" customHeight="1">
      <c r="A38" s="1"/>
      <c r="B38" s="1"/>
      <c r="C38" s="1"/>
      <c r="D38" s="1"/>
      <c r="E38" s="5"/>
      <c r="F38" s="9"/>
      <c r="G38" s="5"/>
      <c r="H38" s="9"/>
      <c r="I38" s="5"/>
      <c r="J38" s="9"/>
      <c r="K38" s="5"/>
      <c r="L38" s="9"/>
    </row>
    <row r="39" spans="1:12" ht="15.75">
      <c r="A39" s="1"/>
      <c r="B39" s="1" t="s">
        <v>44</v>
      </c>
      <c r="C39" s="1" t="s">
        <v>44</v>
      </c>
      <c r="D39" s="1" t="s">
        <v>73</v>
      </c>
      <c r="E39" s="5"/>
      <c r="F39" s="5" t="e">
        <f>+F34+F37</f>
        <v>#REF!</v>
      </c>
      <c r="G39" s="5"/>
      <c r="H39" s="5">
        <f>+H34+H37</f>
        <v>1400.1539999999993</v>
      </c>
      <c r="I39" s="5"/>
      <c r="J39" s="5" t="e">
        <f>+J34+J37</f>
        <v>#REF!</v>
      </c>
      <c r="K39" s="5"/>
      <c r="L39" s="5">
        <f>+L34+L37</f>
        <v>6181.4439999999995</v>
      </c>
    </row>
    <row r="40" spans="1:12" ht="15.75">
      <c r="A40" s="1"/>
      <c r="B40" s="1"/>
      <c r="C40" s="1"/>
      <c r="D40" s="1" t="s">
        <v>74</v>
      </c>
      <c r="E40" s="5"/>
      <c r="F40" s="5"/>
      <c r="G40" s="5"/>
      <c r="H40" s="5"/>
      <c r="I40" s="5"/>
      <c r="J40" s="5"/>
      <c r="K40" s="5"/>
      <c r="L40" s="5"/>
    </row>
    <row r="41" spans="1:12" ht="8.25" customHeight="1">
      <c r="A41" s="1"/>
      <c r="B41" s="1"/>
      <c r="C41" s="1"/>
      <c r="D41" s="1"/>
      <c r="E41" s="5"/>
      <c r="F41" s="5"/>
      <c r="G41" s="5"/>
      <c r="H41" s="5"/>
      <c r="I41" s="5"/>
      <c r="J41" s="5"/>
      <c r="K41" s="5"/>
      <c r="L41" s="5"/>
    </row>
    <row r="42" spans="1:12" ht="15.75">
      <c r="A42" s="1"/>
      <c r="B42" s="1"/>
      <c r="C42" s="1" t="s">
        <v>75</v>
      </c>
      <c r="D42" s="1" t="s">
        <v>87</v>
      </c>
      <c r="E42" s="5"/>
      <c r="F42" s="5">
        <v>0</v>
      </c>
      <c r="G42" s="5"/>
      <c r="H42" s="5">
        <v>0</v>
      </c>
      <c r="I42" s="5"/>
      <c r="J42" s="5">
        <v>0</v>
      </c>
      <c r="K42" s="5"/>
      <c r="L42" s="5">
        <v>0</v>
      </c>
    </row>
    <row r="43" spans="1:12" ht="8.25" customHeight="1">
      <c r="A43" s="1"/>
      <c r="B43" s="1"/>
      <c r="C43" s="1"/>
      <c r="D43" s="1"/>
      <c r="E43" s="5"/>
      <c r="F43" s="5"/>
      <c r="G43" s="5"/>
      <c r="H43" s="5"/>
      <c r="I43" s="5"/>
      <c r="J43" s="5"/>
      <c r="K43" s="5"/>
      <c r="L43" s="5"/>
    </row>
    <row r="44" spans="1:12" ht="15.75">
      <c r="A44" s="1"/>
      <c r="B44" s="1" t="s">
        <v>45</v>
      </c>
      <c r="C44" s="1" t="s">
        <v>76</v>
      </c>
      <c r="D44" s="1"/>
      <c r="E44" s="5"/>
      <c r="F44" s="5">
        <v>0</v>
      </c>
      <c r="G44" s="5"/>
      <c r="H44" s="5"/>
      <c r="I44" s="5"/>
      <c r="J44" s="5"/>
      <c r="K44" s="5"/>
      <c r="L44" s="5"/>
    </row>
    <row r="45" spans="1:12" ht="8.25" customHeight="1">
      <c r="A45" s="1"/>
      <c r="B45" s="1"/>
      <c r="C45" s="1"/>
      <c r="D45" s="1"/>
      <c r="E45" s="5"/>
      <c r="F45" s="9"/>
      <c r="G45" s="5"/>
      <c r="H45" s="9"/>
      <c r="I45" s="5"/>
      <c r="J45" s="9"/>
      <c r="K45" s="5"/>
      <c r="L45" s="9"/>
    </row>
    <row r="46" spans="1:12" ht="15.75">
      <c r="A46" s="1"/>
      <c r="B46" s="1" t="s">
        <v>46</v>
      </c>
      <c r="C46" s="1" t="s">
        <v>77</v>
      </c>
      <c r="D46" s="1"/>
      <c r="E46" s="5"/>
      <c r="F46" s="23" t="e">
        <f>+F39-F42</f>
        <v>#REF!</v>
      </c>
      <c r="G46" s="10"/>
      <c r="H46" s="23">
        <f>+H39-H42</f>
        <v>1400.1539999999993</v>
      </c>
      <c r="I46" s="10"/>
      <c r="J46" s="23" t="e">
        <f>+J39-J42</f>
        <v>#REF!</v>
      </c>
      <c r="K46" s="10"/>
      <c r="L46" s="23">
        <f>+L39-L42</f>
        <v>6181.4439999999995</v>
      </c>
    </row>
    <row r="47" spans="1:12" ht="15.75">
      <c r="A47" s="1"/>
      <c r="B47" s="1"/>
      <c r="C47" s="1" t="s">
        <v>78</v>
      </c>
      <c r="D47" s="1"/>
      <c r="E47" s="5"/>
      <c r="F47" s="23"/>
      <c r="G47" s="10"/>
      <c r="H47" s="23"/>
      <c r="I47" s="10"/>
      <c r="J47" s="23"/>
      <c r="K47" s="10"/>
      <c r="L47" s="23"/>
    </row>
    <row r="48" spans="1:12" ht="8.25" customHeight="1">
      <c r="A48" s="1"/>
      <c r="B48" s="1"/>
      <c r="C48" s="1"/>
      <c r="D48" s="1"/>
      <c r="E48" s="5"/>
      <c r="F48" s="23"/>
      <c r="G48" s="5"/>
      <c r="H48" s="23"/>
      <c r="I48" s="5"/>
      <c r="J48" s="23"/>
      <c r="K48" s="5"/>
      <c r="L48" s="23"/>
    </row>
    <row r="49" spans="1:12" ht="15.75">
      <c r="A49" s="1"/>
      <c r="B49" s="1" t="s">
        <v>79</v>
      </c>
      <c r="C49" s="1" t="s">
        <v>44</v>
      </c>
      <c r="D49" s="1" t="s">
        <v>80</v>
      </c>
      <c r="E49" s="5"/>
      <c r="F49" s="23">
        <v>0</v>
      </c>
      <c r="G49" s="5"/>
      <c r="H49" s="23">
        <v>0</v>
      </c>
      <c r="I49" s="5"/>
      <c r="J49" s="23">
        <v>0</v>
      </c>
      <c r="K49" s="5"/>
      <c r="L49" s="23">
        <v>0</v>
      </c>
    </row>
    <row r="50" spans="1:12" ht="8.25" customHeight="1">
      <c r="A50" s="1"/>
      <c r="B50" s="1"/>
      <c r="C50" s="1"/>
      <c r="D50" s="1"/>
      <c r="E50" s="5"/>
      <c r="F50" s="23"/>
      <c r="G50" s="5"/>
      <c r="H50" s="23"/>
      <c r="I50" s="5"/>
      <c r="J50" s="23"/>
      <c r="K50" s="5"/>
      <c r="L50" s="23"/>
    </row>
    <row r="51" spans="1:12" ht="15.75">
      <c r="A51" s="1"/>
      <c r="B51" s="1"/>
      <c r="C51" s="1" t="s">
        <v>75</v>
      </c>
      <c r="D51" s="1" t="s">
        <v>87</v>
      </c>
      <c r="E51" s="5"/>
      <c r="F51" s="23">
        <v>0</v>
      </c>
      <c r="G51" s="5"/>
      <c r="H51" s="23">
        <v>0</v>
      </c>
      <c r="I51" s="5"/>
      <c r="J51" s="23">
        <v>0</v>
      </c>
      <c r="K51" s="5"/>
      <c r="L51" s="23">
        <v>0</v>
      </c>
    </row>
    <row r="52" spans="1:12" ht="8.25" customHeight="1">
      <c r="A52" s="1"/>
      <c r="B52" s="1"/>
      <c r="C52" s="1"/>
      <c r="D52" s="1"/>
      <c r="E52" s="5"/>
      <c r="F52" s="23"/>
      <c r="G52" s="5"/>
      <c r="H52" s="23"/>
      <c r="I52" s="5"/>
      <c r="J52" s="23"/>
      <c r="K52" s="5"/>
      <c r="L52" s="23"/>
    </row>
    <row r="53" spans="1:12" ht="15.75">
      <c r="A53" s="1"/>
      <c r="B53" s="1"/>
      <c r="C53" s="1" t="s">
        <v>81</v>
      </c>
      <c r="D53" s="1" t="s">
        <v>84</v>
      </c>
      <c r="E53" s="5"/>
      <c r="F53" s="23">
        <v>0</v>
      </c>
      <c r="G53" s="5"/>
      <c r="H53" s="23">
        <v>0</v>
      </c>
      <c r="I53" s="5"/>
      <c r="J53" s="23">
        <v>0</v>
      </c>
      <c r="K53" s="5"/>
      <c r="L53" s="23">
        <v>0</v>
      </c>
    </row>
    <row r="54" spans="1:12" ht="15.75">
      <c r="A54" s="1"/>
      <c r="B54" s="1"/>
      <c r="C54" s="1"/>
      <c r="D54" s="1" t="s">
        <v>82</v>
      </c>
      <c r="E54" s="5"/>
      <c r="F54" s="23"/>
      <c r="G54" s="5"/>
      <c r="H54" s="23"/>
      <c r="I54" s="5"/>
      <c r="J54" s="23"/>
      <c r="K54" s="5"/>
      <c r="L54" s="23"/>
    </row>
    <row r="55" spans="1:12" ht="8.25" customHeight="1">
      <c r="A55" s="1"/>
      <c r="B55" s="1"/>
      <c r="C55" s="1"/>
      <c r="D55" s="1"/>
      <c r="E55" s="5"/>
      <c r="F55" s="23"/>
      <c r="G55" s="5"/>
      <c r="H55" s="35"/>
      <c r="I55" s="5"/>
      <c r="J55" s="35"/>
      <c r="K55" s="5"/>
      <c r="L55" s="35"/>
    </row>
    <row r="56" spans="1:12" ht="15.75">
      <c r="A56" s="1"/>
      <c r="B56" s="1" t="s">
        <v>83</v>
      </c>
      <c r="C56" s="1" t="s">
        <v>85</v>
      </c>
      <c r="D56" s="1"/>
      <c r="E56" s="5"/>
      <c r="F56" s="34"/>
      <c r="G56" s="5"/>
      <c r="H56" s="23"/>
      <c r="I56" s="5"/>
      <c r="J56" s="23"/>
      <c r="K56" s="5"/>
      <c r="L56" s="23"/>
    </row>
    <row r="57" spans="1:12" ht="16.5" thickBot="1">
      <c r="A57" s="1"/>
      <c r="B57" s="1"/>
      <c r="C57" s="1" t="s">
        <v>86</v>
      </c>
      <c r="D57" s="1"/>
      <c r="E57" s="5"/>
      <c r="F57" s="19" t="e">
        <f>F46+F49+F51+F53</f>
        <v>#REF!</v>
      </c>
      <c r="G57" s="5"/>
      <c r="H57" s="19">
        <f>H46+H49+H51+H53</f>
        <v>1400.1539999999993</v>
      </c>
      <c r="I57" s="5"/>
      <c r="J57" s="19" t="e">
        <f>J46+J49+J51+J53</f>
        <v>#REF!</v>
      </c>
      <c r="K57" s="5"/>
      <c r="L57" s="19">
        <f>L46+L49+L51+L53</f>
        <v>6181.4439999999995</v>
      </c>
    </row>
    <row r="58" spans="1:12" ht="16.5" thickTop="1">
      <c r="A58" s="1"/>
      <c r="B58" s="1"/>
      <c r="C58" s="1"/>
      <c r="D58" s="1"/>
      <c r="E58" s="5"/>
      <c r="F58" s="5"/>
      <c r="G58" s="5"/>
      <c r="H58" s="5"/>
      <c r="I58" s="5"/>
      <c r="J58" s="5"/>
      <c r="K58" s="5"/>
      <c r="L58" s="5"/>
    </row>
    <row r="59" spans="1:12" ht="15.75">
      <c r="A59" s="2">
        <v>3</v>
      </c>
      <c r="B59" s="1" t="s">
        <v>88</v>
      </c>
      <c r="C59" s="1"/>
      <c r="D59" s="1"/>
      <c r="E59" s="5"/>
      <c r="F59" s="17"/>
      <c r="G59" s="10"/>
      <c r="H59" s="17"/>
      <c r="I59" s="10"/>
      <c r="J59" s="17"/>
      <c r="K59" s="10"/>
      <c r="L59" s="17"/>
    </row>
    <row r="60" spans="1:12" ht="15.75">
      <c r="A60" s="2"/>
      <c r="B60" s="1" t="s">
        <v>89</v>
      </c>
      <c r="C60" s="1"/>
      <c r="D60" s="1"/>
      <c r="E60" s="5"/>
      <c r="F60" s="17"/>
      <c r="G60" s="10"/>
      <c r="H60" s="17"/>
      <c r="I60" s="10"/>
      <c r="J60" s="17"/>
      <c r="K60" s="10"/>
      <c r="L60" s="17"/>
    </row>
    <row r="61" spans="1:12" ht="8.25" customHeight="1">
      <c r="A61" s="1"/>
      <c r="B61" s="1"/>
      <c r="C61" s="1"/>
      <c r="D61" s="1"/>
      <c r="E61" s="5"/>
      <c r="F61" s="10"/>
      <c r="G61" s="10"/>
      <c r="H61" s="10"/>
      <c r="I61" s="5"/>
      <c r="J61" s="10"/>
      <c r="K61" s="10"/>
      <c r="L61" s="10"/>
    </row>
    <row r="62" spans="1:12" ht="15.75">
      <c r="A62" s="1"/>
      <c r="B62" s="1" t="s">
        <v>33</v>
      </c>
      <c r="C62" s="1" t="s">
        <v>47</v>
      </c>
      <c r="D62" s="1"/>
      <c r="E62" s="5"/>
      <c r="F62" s="10"/>
      <c r="G62" s="10"/>
      <c r="H62" s="10">
        <v>27642</v>
      </c>
      <c r="I62" s="5"/>
      <c r="J62" s="10"/>
      <c r="K62" s="10"/>
      <c r="L62" s="10">
        <v>27599</v>
      </c>
    </row>
    <row r="63" spans="1:12" ht="15.75">
      <c r="A63" s="1"/>
      <c r="B63" s="1"/>
      <c r="C63" s="1" t="s">
        <v>48</v>
      </c>
      <c r="D63" s="1"/>
      <c r="E63" s="5"/>
      <c r="F63" s="23"/>
      <c r="G63" s="10"/>
      <c r="H63" s="23"/>
      <c r="I63" s="5"/>
      <c r="J63" s="23"/>
      <c r="K63" s="10"/>
      <c r="L63" s="23"/>
    </row>
    <row r="64" spans="1:12" ht="16.5" thickBot="1">
      <c r="A64" s="1"/>
      <c r="B64" s="1"/>
      <c r="C64" s="1" t="s">
        <v>49</v>
      </c>
      <c r="D64" s="1"/>
      <c r="E64" s="5"/>
      <c r="F64" s="27" t="e">
        <f>F57/F62*100</f>
        <v>#REF!</v>
      </c>
      <c r="G64" s="10"/>
      <c r="H64" s="27">
        <f>H57/H62*100</f>
        <v>5.065313653136529</v>
      </c>
      <c r="I64" s="5"/>
      <c r="J64" s="27" t="e">
        <f>J57/J62*100</f>
        <v>#REF!</v>
      </c>
      <c r="K64" s="10"/>
      <c r="L64" s="27">
        <f>L57/L62*100</f>
        <v>22.397347729990216</v>
      </c>
    </row>
    <row r="65" spans="1:12" ht="9" customHeight="1" thickTop="1">
      <c r="A65" s="1"/>
      <c r="B65" s="1"/>
      <c r="C65" s="1"/>
      <c r="D65" s="1"/>
      <c r="E65" s="5"/>
      <c r="F65" s="5"/>
      <c r="G65" s="5"/>
      <c r="H65" s="5"/>
      <c r="I65" s="5"/>
      <c r="J65" s="5"/>
      <c r="K65" s="5"/>
      <c r="L65" s="5"/>
    </row>
    <row r="66" spans="1:12" ht="15.75">
      <c r="A66" s="1"/>
      <c r="B66" s="1" t="s">
        <v>34</v>
      </c>
      <c r="C66" s="1" t="s">
        <v>47</v>
      </c>
      <c r="D66" s="1"/>
      <c r="E66" s="5"/>
      <c r="F66" s="5"/>
      <c r="G66" s="5"/>
      <c r="H66" s="5">
        <v>27756</v>
      </c>
      <c r="I66" s="5"/>
      <c r="J66" s="5"/>
      <c r="K66" s="5"/>
      <c r="L66" s="5">
        <v>27714</v>
      </c>
    </row>
    <row r="67" spans="1:12" ht="15.75">
      <c r="A67" s="1"/>
      <c r="B67" s="1"/>
      <c r="C67" s="1" t="s">
        <v>50</v>
      </c>
      <c r="D67" s="1"/>
      <c r="E67" s="5"/>
      <c r="F67" s="5"/>
      <c r="G67" s="5"/>
      <c r="H67" s="5"/>
      <c r="I67" s="5"/>
      <c r="J67" s="5"/>
      <c r="K67" s="5"/>
      <c r="L67" s="5"/>
    </row>
    <row r="68" spans="1:12" ht="16.5" thickBot="1">
      <c r="A68" s="1"/>
      <c r="B68" s="1"/>
      <c r="C68" s="1" t="s">
        <v>51</v>
      </c>
      <c r="D68" s="1"/>
      <c r="E68" s="5"/>
      <c r="F68" s="27" t="e">
        <f>F57/F66*100</f>
        <v>#REF!</v>
      </c>
      <c r="G68" s="5"/>
      <c r="H68" s="27">
        <f>H57/H66*100</f>
        <v>5.0445092952875035</v>
      </c>
      <c r="I68" s="5"/>
      <c r="J68" s="27" t="e">
        <f>J57/J66*100</f>
        <v>#REF!</v>
      </c>
      <c r="K68" s="5"/>
      <c r="L68" s="27">
        <f>L57/L66*100</f>
        <v>22.304409323807462</v>
      </c>
    </row>
    <row r="69" spans="1:12" ht="16.5" thickTop="1">
      <c r="A69" s="1"/>
      <c r="B69" s="1"/>
      <c r="C69" s="1"/>
      <c r="D69" s="1"/>
      <c r="E69" s="5"/>
      <c r="F69" s="5"/>
      <c r="G69" s="5"/>
      <c r="H69" s="5"/>
      <c r="I69" s="5"/>
      <c r="J69" s="5"/>
      <c r="K69" s="5"/>
      <c r="L69" s="5"/>
    </row>
    <row r="70" spans="1:12" ht="15.75">
      <c r="A70" s="1"/>
      <c r="B70" s="1"/>
      <c r="C70" s="1"/>
      <c r="D70" s="1"/>
      <c r="E70" s="5"/>
      <c r="F70" s="5"/>
      <c r="G70" s="5"/>
      <c r="H70" s="5"/>
      <c r="I70" s="5"/>
      <c r="J70" s="5"/>
      <c r="K70" s="5"/>
      <c r="L70" s="5"/>
    </row>
    <row r="71" spans="1:12" ht="15.75">
      <c r="A71" s="1"/>
      <c r="B71" s="1"/>
      <c r="C71" s="1"/>
      <c r="D71" s="1"/>
      <c r="E71" s="5"/>
      <c r="F71" s="5"/>
      <c r="G71" s="5"/>
      <c r="H71" s="5"/>
      <c r="I71" s="5"/>
      <c r="J71" s="5"/>
      <c r="K71" s="5"/>
      <c r="L71" s="5"/>
    </row>
    <row r="72" spans="1:12" ht="15.75">
      <c r="A72" s="1"/>
      <c r="B72" s="1"/>
      <c r="C72" s="1"/>
      <c r="D72" s="1"/>
      <c r="E72" s="5"/>
      <c r="F72" s="5"/>
      <c r="G72" s="5"/>
      <c r="H72" s="5"/>
      <c r="I72" s="5"/>
      <c r="J72" s="5"/>
      <c r="K72" s="5"/>
      <c r="L72" s="5"/>
    </row>
    <row r="73" spans="1:12" ht="15.75">
      <c r="A73" s="1"/>
      <c r="B73" s="1"/>
      <c r="C73" s="1"/>
      <c r="D73" s="1"/>
      <c r="E73" s="5"/>
      <c r="F73" s="5"/>
      <c r="G73" s="5"/>
      <c r="H73" s="5"/>
      <c r="I73" s="5"/>
      <c r="J73" s="5"/>
      <c r="K73" s="5"/>
      <c r="L73" s="5"/>
    </row>
    <row r="74" spans="1:12" ht="15.75">
      <c r="A74" s="1"/>
      <c r="B74" s="1"/>
      <c r="C74" s="1"/>
      <c r="D74" s="1"/>
      <c r="E74" s="5"/>
      <c r="F74" s="5"/>
      <c r="G74" s="5"/>
      <c r="H74" s="5"/>
      <c r="I74" s="5"/>
      <c r="J74" s="5"/>
      <c r="K74" s="5"/>
      <c r="L74" s="5"/>
    </row>
    <row r="75" spans="1:12" ht="15.75">
      <c r="A75" s="1"/>
      <c r="B75" s="1"/>
      <c r="C75" s="1"/>
      <c r="D75" s="1"/>
      <c r="E75" s="5"/>
      <c r="F75" s="5"/>
      <c r="G75" s="5"/>
      <c r="H75" s="5"/>
      <c r="I75" s="5"/>
      <c r="J75" s="5"/>
      <c r="K75" s="5"/>
      <c r="L75" s="5"/>
    </row>
    <row r="76" spans="1:12" ht="15.75">
      <c r="A76" s="1"/>
      <c r="B76" s="1"/>
      <c r="C76" s="1"/>
      <c r="D76" s="1"/>
      <c r="E76" s="5"/>
      <c r="F76" s="5"/>
      <c r="G76" s="5"/>
      <c r="H76" s="5"/>
      <c r="I76" s="5"/>
      <c r="J76" s="5"/>
      <c r="K76" s="5"/>
      <c r="L76" s="5"/>
    </row>
    <row r="77" spans="1:12" ht="15.75">
      <c r="A77" s="1"/>
      <c r="B77" s="1"/>
      <c r="C77" s="1"/>
      <c r="D77" s="1"/>
      <c r="E77" s="5"/>
      <c r="F77" s="5"/>
      <c r="G77" s="5"/>
      <c r="H77" s="5"/>
      <c r="I77" s="5"/>
      <c r="J77" s="5"/>
      <c r="K77" s="5"/>
      <c r="L77" s="5"/>
    </row>
    <row r="78" spans="1:12" ht="15.75">
      <c r="A78" s="1"/>
      <c r="B78" s="1"/>
      <c r="C78" s="1"/>
      <c r="D78" s="1"/>
      <c r="E78" s="5"/>
      <c r="F78" s="5"/>
      <c r="G78" s="5"/>
      <c r="H78" s="5"/>
      <c r="I78" s="5"/>
      <c r="J78" s="5"/>
      <c r="K78" s="5"/>
      <c r="L78" s="5"/>
    </row>
    <row r="79" spans="1:12" ht="15.75">
      <c r="A79" s="1"/>
      <c r="B79" s="1"/>
      <c r="C79" s="1"/>
      <c r="D79" s="1"/>
      <c r="E79" s="5"/>
      <c r="F79" s="5"/>
      <c r="G79" s="5"/>
      <c r="H79" s="5"/>
      <c r="I79" s="5"/>
      <c r="J79" s="5"/>
      <c r="K79" s="5"/>
      <c r="L79" s="5"/>
    </row>
    <row r="80" spans="1:12" ht="15.75">
      <c r="A80" s="1"/>
      <c r="B80" s="1"/>
      <c r="C80" s="1"/>
      <c r="D80" s="1"/>
      <c r="E80" s="5"/>
      <c r="F80" s="5"/>
      <c r="G80" s="5"/>
      <c r="H80" s="5"/>
      <c r="I80" s="5"/>
      <c r="J80" s="5"/>
      <c r="K80" s="5"/>
      <c r="L80" s="5"/>
    </row>
    <row r="81" spans="1:12" ht="15.75">
      <c r="A81" s="1"/>
      <c r="B81" s="1"/>
      <c r="C81" s="1"/>
      <c r="D81" s="1"/>
      <c r="E81" s="5"/>
      <c r="F81" s="5"/>
      <c r="G81" s="5"/>
      <c r="H81" s="5"/>
      <c r="I81" s="5"/>
      <c r="J81" s="5"/>
      <c r="K81" s="5"/>
      <c r="L81" s="5"/>
    </row>
    <row r="82" spans="1:12" ht="15.75">
      <c r="A82" s="1"/>
      <c r="B82" s="1"/>
      <c r="C82" s="1"/>
      <c r="D82" s="1"/>
      <c r="E82" s="5"/>
      <c r="F82" s="5"/>
      <c r="G82" s="5"/>
      <c r="H82" s="5"/>
      <c r="I82" s="5"/>
      <c r="J82" s="5"/>
      <c r="K82" s="5"/>
      <c r="L82" s="5"/>
    </row>
    <row r="83" spans="1:12" ht="15.75">
      <c r="A83" s="1"/>
      <c r="B83" s="1"/>
      <c r="C83" s="1"/>
      <c r="D83" s="1"/>
      <c r="E83" s="5"/>
      <c r="F83" s="5"/>
      <c r="G83" s="5"/>
      <c r="H83" s="5"/>
      <c r="I83" s="5"/>
      <c r="J83" s="5"/>
      <c r="K83" s="5"/>
      <c r="L83" s="5"/>
    </row>
    <row r="84" spans="1:12" ht="15.75">
      <c r="A84" s="1"/>
      <c r="B84" s="1"/>
      <c r="C84" s="1"/>
      <c r="D84" s="1"/>
      <c r="E84" s="5"/>
      <c r="F84" s="5"/>
      <c r="G84" s="5"/>
      <c r="H84" s="5"/>
      <c r="I84" s="5"/>
      <c r="J84" s="5"/>
      <c r="K84" s="5"/>
      <c r="L84" s="5"/>
    </row>
    <row r="85" spans="1:12" ht="15.75">
      <c r="A85" s="1"/>
      <c r="B85" s="1"/>
      <c r="C85" s="1"/>
      <c r="D85" s="1"/>
      <c r="E85" s="5"/>
      <c r="F85" s="5"/>
      <c r="G85" s="5"/>
      <c r="H85" s="5"/>
      <c r="I85" s="5"/>
      <c r="J85" s="5"/>
      <c r="K85" s="5"/>
      <c r="L85" s="5"/>
    </row>
    <row r="86" spans="1:12" ht="15.75">
      <c r="A86" s="1"/>
      <c r="B86" s="1"/>
      <c r="C86" s="1"/>
      <c r="D86" s="1"/>
      <c r="E86" s="5"/>
      <c r="F86" s="5"/>
      <c r="G86" s="5"/>
      <c r="H86" s="5"/>
      <c r="I86" s="5"/>
      <c r="J86" s="5"/>
      <c r="K86" s="5"/>
      <c r="L86" s="5"/>
    </row>
    <row r="87" spans="1:12" ht="15.75">
      <c r="A87" s="1"/>
      <c r="B87" s="1"/>
      <c r="C87" s="1"/>
      <c r="D87" s="1"/>
      <c r="E87" s="5"/>
      <c r="F87" s="5"/>
      <c r="G87" s="5"/>
      <c r="H87" s="5"/>
      <c r="I87" s="5"/>
      <c r="J87" s="5"/>
      <c r="K87" s="5"/>
      <c r="L87" s="5"/>
    </row>
    <row r="88" spans="1:12" ht="15.75">
      <c r="A88" s="1"/>
      <c r="B88" s="1"/>
      <c r="C88" s="1"/>
      <c r="D88" s="1"/>
      <c r="E88" s="5"/>
      <c r="F88" s="5"/>
      <c r="G88" s="5"/>
      <c r="H88" s="5"/>
      <c r="I88" s="5"/>
      <c r="J88" s="5"/>
      <c r="K88" s="5"/>
      <c r="L88" s="5"/>
    </row>
    <row r="89" spans="1:12" ht="15.75">
      <c r="A89" s="1"/>
      <c r="B89" s="1"/>
      <c r="C89" s="1"/>
      <c r="D89" s="1"/>
      <c r="E89" s="5"/>
      <c r="F89" s="5"/>
      <c r="G89" s="5"/>
      <c r="H89" s="5"/>
      <c r="I89" s="5"/>
      <c r="J89" s="5"/>
      <c r="K89" s="5"/>
      <c r="L89" s="5"/>
    </row>
    <row r="90" spans="1:12" ht="15.75">
      <c r="A90" s="1"/>
      <c r="B90" s="1"/>
      <c r="C90" s="1"/>
      <c r="D90" s="1"/>
      <c r="E90" s="5"/>
      <c r="F90" s="5"/>
      <c r="G90" s="5"/>
      <c r="H90" s="5"/>
      <c r="I90" s="5"/>
      <c r="J90" s="5"/>
      <c r="K90" s="5"/>
      <c r="L90" s="5"/>
    </row>
    <row r="91" spans="1:12" ht="15.75">
      <c r="A91" s="1"/>
      <c r="B91" s="1"/>
      <c r="C91" s="1"/>
      <c r="D91" s="1"/>
      <c r="E91" s="5"/>
      <c r="F91" s="5"/>
      <c r="G91" s="5"/>
      <c r="H91" s="5"/>
      <c r="I91" s="5"/>
      <c r="J91" s="5"/>
      <c r="K91" s="5"/>
      <c r="L91" s="5"/>
    </row>
    <row r="92" spans="1:12" ht="15.75">
      <c r="A92" s="1"/>
      <c r="B92" s="1"/>
      <c r="C92" s="1"/>
      <c r="D92" s="1"/>
      <c r="E92" s="5"/>
      <c r="F92" s="5"/>
      <c r="G92" s="5"/>
      <c r="H92" s="5"/>
      <c r="I92" s="5"/>
      <c r="J92" s="5"/>
      <c r="K92" s="5"/>
      <c r="L92" s="5"/>
    </row>
    <row r="93" spans="1:12" ht="15.75">
      <c r="A93" s="1"/>
      <c r="B93" s="1"/>
      <c r="C93" s="1"/>
      <c r="D93" s="1"/>
      <c r="E93" s="5"/>
      <c r="F93" s="5"/>
      <c r="G93" s="5"/>
      <c r="H93" s="5"/>
      <c r="I93" s="5"/>
      <c r="J93" s="5"/>
      <c r="K93" s="5"/>
      <c r="L93" s="5"/>
    </row>
    <row r="94" spans="1:12" ht="15.75">
      <c r="A94" s="1"/>
      <c r="B94" s="1"/>
      <c r="C94" s="1"/>
      <c r="D94" s="1"/>
      <c r="E94" s="5"/>
      <c r="F94" s="5"/>
      <c r="G94" s="5"/>
      <c r="H94" s="5"/>
      <c r="I94" s="5"/>
      <c r="J94" s="5"/>
      <c r="K94" s="5"/>
      <c r="L94" s="5"/>
    </row>
    <row r="95" spans="1:12" ht="15.75">
      <c r="A95" s="1"/>
      <c r="B95" s="1"/>
      <c r="C95" s="1"/>
      <c r="D95" s="1"/>
      <c r="E95" s="5"/>
      <c r="F95" s="5"/>
      <c r="G95" s="5"/>
      <c r="H95" s="5"/>
      <c r="I95" s="5"/>
      <c r="J95" s="5"/>
      <c r="K95" s="5"/>
      <c r="L95" s="5"/>
    </row>
    <row r="96" spans="1:12" ht="15.75">
      <c r="A96" s="1"/>
      <c r="B96" s="1"/>
      <c r="C96" s="1"/>
      <c r="D96" s="1"/>
      <c r="E96" s="5"/>
      <c r="F96" s="5"/>
      <c r="G96" s="5"/>
      <c r="H96" s="5"/>
      <c r="I96" s="5"/>
      <c r="J96" s="5"/>
      <c r="K96" s="5"/>
      <c r="L96" s="5"/>
    </row>
    <row r="97" spans="1:12" ht="15.75">
      <c r="A97" s="1"/>
      <c r="B97" s="1"/>
      <c r="C97" s="1"/>
      <c r="D97" s="1"/>
      <c r="E97" s="5"/>
      <c r="F97" s="5"/>
      <c r="G97" s="5"/>
      <c r="H97" s="5"/>
      <c r="I97" s="5"/>
      <c r="J97" s="5"/>
      <c r="K97" s="5"/>
      <c r="L97" s="5"/>
    </row>
    <row r="98" spans="1:12" ht="15.75">
      <c r="A98" s="1"/>
      <c r="B98" s="1"/>
      <c r="C98" s="1"/>
      <c r="D98" s="1"/>
      <c r="E98" s="5"/>
      <c r="F98" s="5"/>
      <c r="G98" s="5"/>
      <c r="H98" s="5"/>
      <c r="I98" s="5"/>
      <c r="J98" s="5"/>
      <c r="K98" s="5"/>
      <c r="L98" s="5"/>
    </row>
    <row r="99" spans="1:12" ht="15.75">
      <c r="A99" s="1"/>
      <c r="B99" s="1"/>
      <c r="C99" s="1"/>
      <c r="D99" s="1"/>
      <c r="E99" s="5"/>
      <c r="F99" s="5"/>
      <c r="G99" s="5"/>
      <c r="H99" s="5"/>
      <c r="I99" s="5"/>
      <c r="J99" s="5"/>
      <c r="K99" s="5"/>
      <c r="L99" s="5"/>
    </row>
    <row r="100" spans="1:12" ht="15.75">
      <c r="A100" s="1"/>
      <c r="B100" s="1"/>
      <c r="C100" s="1"/>
      <c r="D100" s="1"/>
      <c r="E100" s="5"/>
      <c r="F100" s="5"/>
      <c r="G100" s="5"/>
      <c r="H100" s="5"/>
      <c r="I100" s="5"/>
      <c r="J100" s="5"/>
      <c r="K100" s="5"/>
      <c r="L100" s="5"/>
    </row>
    <row r="101" spans="1:12" ht="15.75">
      <c r="A101" s="1"/>
      <c r="B101" s="1"/>
      <c r="C101" s="1"/>
      <c r="D101" s="1"/>
      <c r="E101" s="5"/>
      <c r="F101" s="5"/>
      <c r="G101" s="5"/>
      <c r="H101" s="5"/>
      <c r="I101" s="5"/>
      <c r="J101" s="5"/>
      <c r="K101" s="5"/>
      <c r="L101" s="5"/>
    </row>
    <row r="102" spans="1:12" ht="15.75">
      <c r="A102" s="1"/>
      <c r="B102" s="1"/>
      <c r="C102" s="1"/>
      <c r="D102" s="1"/>
      <c r="E102" s="5"/>
      <c r="F102" s="5"/>
      <c r="G102" s="5"/>
      <c r="H102" s="5"/>
      <c r="I102" s="5"/>
      <c r="J102" s="5"/>
      <c r="K102" s="5"/>
      <c r="L102" s="5"/>
    </row>
    <row r="103" spans="1:12" ht="15.75">
      <c r="A103" s="1"/>
      <c r="B103" s="1"/>
      <c r="C103" s="1"/>
      <c r="D103" s="1"/>
      <c r="E103" s="5"/>
      <c r="F103" s="5"/>
      <c r="G103" s="5"/>
      <c r="H103" s="5"/>
      <c r="I103" s="5"/>
      <c r="J103" s="5"/>
      <c r="K103" s="5"/>
      <c r="L103" s="5"/>
    </row>
    <row r="104" spans="1:12" ht="15.75">
      <c r="A104" s="1"/>
      <c r="B104" s="1"/>
      <c r="C104" s="1"/>
      <c r="D104" s="1"/>
      <c r="E104" s="5"/>
      <c r="F104" s="5"/>
      <c r="G104" s="5"/>
      <c r="H104" s="5"/>
      <c r="I104" s="5"/>
      <c r="J104" s="5"/>
      <c r="K104" s="5"/>
      <c r="L104" s="5"/>
    </row>
    <row r="105" spans="1:12" ht="15.75">
      <c r="A105" s="1"/>
      <c r="B105" s="1"/>
      <c r="C105" s="1"/>
      <c r="D105" s="1"/>
      <c r="E105" s="5"/>
      <c r="F105" s="5"/>
      <c r="G105" s="5"/>
      <c r="H105" s="5"/>
      <c r="I105" s="5"/>
      <c r="J105" s="5"/>
      <c r="K105" s="5"/>
      <c r="L105" s="5"/>
    </row>
    <row r="106" spans="1:12" ht="15.75">
      <c r="A106" s="1"/>
      <c r="B106" s="1"/>
      <c r="C106" s="1"/>
      <c r="D106" s="1"/>
      <c r="E106" s="5"/>
      <c r="F106" s="5"/>
      <c r="G106" s="5"/>
      <c r="H106" s="5"/>
      <c r="I106" s="5"/>
      <c r="J106" s="5"/>
      <c r="K106" s="5"/>
      <c r="L106" s="5"/>
    </row>
    <row r="107" spans="1:12" ht="15.75">
      <c r="A107" s="1"/>
      <c r="B107" s="1"/>
      <c r="C107" s="1"/>
      <c r="D107" s="1"/>
      <c r="E107" s="5"/>
      <c r="F107" s="5"/>
      <c r="G107" s="5"/>
      <c r="H107" s="5"/>
      <c r="I107" s="5"/>
      <c r="J107" s="5"/>
      <c r="K107" s="5"/>
      <c r="L107" s="5"/>
    </row>
    <row r="108" spans="1:12" ht="15.75">
      <c r="A108" s="1"/>
      <c r="B108" s="1"/>
      <c r="C108" s="1"/>
      <c r="D108" s="1"/>
      <c r="E108" s="5"/>
      <c r="F108" s="5"/>
      <c r="G108" s="5"/>
      <c r="H108" s="5"/>
      <c r="I108" s="5"/>
      <c r="J108" s="5"/>
      <c r="K108" s="5"/>
      <c r="L108" s="5"/>
    </row>
    <row r="109" spans="1:12" ht="15.75">
      <c r="A109" s="1"/>
      <c r="B109" s="1"/>
      <c r="C109" s="1"/>
      <c r="D109" s="1"/>
      <c r="E109" s="5"/>
      <c r="F109" s="5"/>
      <c r="G109" s="5"/>
      <c r="H109" s="5"/>
      <c r="I109" s="5"/>
      <c r="J109" s="5"/>
      <c r="K109" s="5"/>
      <c r="L109" s="5"/>
    </row>
    <row r="110" spans="1:12" ht="15.75">
      <c r="A110" s="1"/>
      <c r="B110" s="1"/>
      <c r="C110" s="1"/>
      <c r="D110" s="1"/>
      <c r="E110" s="5"/>
      <c r="F110" s="5"/>
      <c r="G110" s="5"/>
      <c r="H110" s="5"/>
      <c r="I110" s="5"/>
      <c r="J110" s="5"/>
      <c r="K110" s="5"/>
      <c r="L110" s="5"/>
    </row>
    <row r="111" spans="1:12" ht="15.75">
      <c r="A111" s="1"/>
      <c r="B111" s="1"/>
      <c r="C111" s="1"/>
      <c r="D111" s="1"/>
      <c r="E111" s="5"/>
      <c r="F111" s="5"/>
      <c r="G111" s="5"/>
      <c r="H111" s="5"/>
      <c r="I111" s="5"/>
      <c r="J111" s="5"/>
      <c r="K111" s="5"/>
      <c r="L111" s="5"/>
    </row>
    <row r="112" spans="1:12" ht="15.75">
      <c r="A112" s="1"/>
      <c r="B112" s="1"/>
      <c r="C112" s="1"/>
      <c r="D112" s="1"/>
      <c r="E112" s="5"/>
      <c r="F112" s="5"/>
      <c r="G112" s="5"/>
      <c r="H112" s="5"/>
      <c r="I112" s="5"/>
      <c r="J112" s="5"/>
      <c r="K112" s="5"/>
      <c r="L112" s="5"/>
    </row>
    <row r="113" spans="1:12" ht="15.75">
      <c r="A113" s="1"/>
      <c r="B113" s="1"/>
      <c r="C113" s="1"/>
      <c r="D113" s="1"/>
      <c r="E113" s="5"/>
      <c r="F113" s="5"/>
      <c r="G113" s="5"/>
      <c r="H113" s="5"/>
      <c r="I113" s="5"/>
      <c r="J113" s="5"/>
      <c r="K113" s="5"/>
      <c r="L113" s="5"/>
    </row>
    <row r="114" spans="1:12" ht="15.75">
      <c r="A114" s="1"/>
      <c r="B114" s="1"/>
      <c r="C114" s="1"/>
      <c r="D114" s="1"/>
      <c r="E114" s="5"/>
      <c r="F114" s="5"/>
      <c r="G114" s="5"/>
      <c r="H114" s="5"/>
      <c r="I114" s="5"/>
      <c r="J114" s="5"/>
      <c r="K114" s="5"/>
      <c r="L114" s="5"/>
    </row>
    <row r="115" spans="1:12" ht="15.75">
      <c r="A115" s="1"/>
      <c r="B115" s="1"/>
      <c r="C115" s="1"/>
      <c r="D115" s="1"/>
      <c r="E115" s="5"/>
      <c r="F115" s="5"/>
      <c r="G115" s="5"/>
      <c r="H115" s="5"/>
      <c r="I115" s="5"/>
      <c r="J115" s="5"/>
      <c r="K115" s="5"/>
      <c r="L115" s="5"/>
    </row>
    <row r="116" spans="1:12" ht="15.75">
      <c r="A116" s="1"/>
      <c r="B116" s="1"/>
      <c r="C116" s="1"/>
      <c r="D116" s="1"/>
      <c r="E116" s="5"/>
      <c r="F116" s="5"/>
      <c r="G116" s="5"/>
      <c r="H116" s="5"/>
      <c r="I116" s="5"/>
      <c r="J116" s="5"/>
      <c r="K116" s="5"/>
      <c r="L116" s="5"/>
    </row>
    <row r="117" spans="1:12" ht="15.75">
      <c r="A117" s="1"/>
      <c r="B117" s="1"/>
      <c r="C117" s="1"/>
      <c r="D117" s="1"/>
      <c r="E117" s="5"/>
      <c r="F117" s="5"/>
      <c r="G117" s="5"/>
      <c r="H117" s="5"/>
      <c r="I117" s="5"/>
      <c r="J117" s="5"/>
      <c r="K117" s="5"/>
      <c r="L117" s="5"/>
    </row>
    <row r="118" spans="1:12" ht="15.75">
      <c r="A118" s="1"/>
      <c r="B118" s="1"/>
      <c r="C118" s="1"/>
      <c r="D118" s="1"/>
      <c r="E118" s="5"/>
      <c r="F118" s="5"/>
      <c r="G118" s="5"/>
      <c r="H118" s="5"/>
      <c r="I118" s="5"/>
      <c r="J118" s="5"/>
      <c r="K118" s="5"/>
      <c r="L118" s="5"/>
    </row>
    <row r="119" spans="1:12" ht="15.75">
      <c r="A119" s="1"/>
      <c r="B119" s="1"/>
      <c r="C119" s="1"/>
      <c r="D119" s="1"/>
      <c r="E119" s="5"/>
      <c r="F119" s="5"/>
      <c r="G119" s="5"/>
      <c r="H119" s="5"/>
      <c r="I119" s="5"/>
      <c r="J119" s="5"/>
      <c r="K119" s="5"/>
      <c r="L119" s="5"/>
    </row>
    <row r="120" spans="1:12" ht="15.75">
      <c r="A120" s="1"/>
      <c r="B120" s="1"/>
      <c r="C120" s="1"/>
      <c r="D120" s="1"/>
      <c r="E120" s="5"/>
      <c r="F120" s="5"/>
      <c r="G120" s="5"/>
      <c r="H120" s="5"/>
      <c r="I120" s="5"/>
      <c r="J120" s="5"/>
      <c r="K120" s="5"/>
      <c r="L120" s="5"/>
    </row>
    <row r="121" spans="1:12" ht="15.75">
      <c r="A121" s="1"/>
      <c r="B121" s="1"/>
      <c r="C121" s="1"/>
      <c r="D121" s="1"/>
      <c r="E121" s="5"/>
      <c r="F121" s="5"/>
      <c r="G121" s="5"/>
      <c r="H121" s="5"/>
      <c r="I121" s="5"/>
      <c r="J121" s="5"/>
      <c r="K121" s="5"/>
      <c r="L121" s="5"/>
    </row>
    <row r="122" spans="1:12" ht="15.75">
      <c r="A122" s="1"/>
      <c r="B122" s="1"/>
      <c r="C122" s="1"/>
      <c r="D122" s="1"/>
      <c r="E122" s="5"/>
      <c r="F122" s="5"/>
      <c r="G122" s="5"/>
      <c r="H122" s="5"/>
      <c r="I122" s="5"/>
      <c r="J122" s="5"/>
      <c r="K122" s="5"/>
      <c r="L122" s="5"/>
    </row>
    <row r="123" spans="1:12" ht="15.75">
      <c r="A123" s="1"/>
      <c r="B123" s="1"/>
      <c r="C123" s="1"/>
      <c r="D123" s="1"/>
      <c r="E123" s="5"/>
      <c r="F123" s="5"/>
      <c r="G123" s="5"/>
      <c r="H123" s="5"/>
      <c r="I123" s="5"/>
      <c r="J123" s="5"/>
      <c r="K123" s="5"/>
      <c r="L123" s="5"/>
    </row>
    <row r="124" spans="1:12" ht="15.75">
      <c r="A124" s="1"/>
      <c r="B124" s="1"/>
      <c r="C124" s="1"/>
      <c r="D124" s="1"/>
      <c r="E124" s="5"/>
      <c r="F124" s="5"/>
      <c r="G124" s="5"/>
      <c r="H124" s="5"/>
      <c r="I124" s="5"/>
      <c r="J124" s="5"/>
      <c r="K124" s="5"/>
      <c r="L124" s="5"/>
    </row>
    <row r="125" spans="1:12" ht="15.75">
      <c r="A125" s="1"/>
      <c r="B125" s="1"/>
      <c r="C125" s="1"/>
      <c r="D125" s="1"/>
      <c r="E125" s="5"/>
      <c r="F125" s="5"/>
      <c r="G125" s="5"/>
      <c r="H125" s="5"/>
      <c r="I125" s="5"/>
      <c r="J125" s="5"/>
      <c r="K125" s="5"/>
      <c r="L125" s="5"/>
    </row>
    <row r="126" spans="1:12" ht="15.75">
      <c r="A126" s="1"/>
      <c r="B126" s="1"/>
      <c r="C126" s="1"/>
      <c r="D126" s="1"/>
      <c r="E126" s="5"/>
      <c r="F126" s="5"/>
      <c r="G126" s="5"/>
      <c r="H126" s="5"/>
      <c r="I126" s="5"/>
      <c r="J126" s="5"/>
      <c r="K126" s="5"/>
      <c r="L126" s="5"/>
    </row>
    <row r="127" spans="1:12" ht="15.75">
      <c r="A127" s="1"/>
      <c r="B127" s="1"/>
      <c r="C127" s="1"/>
      <c r="D127" s="1"/>
      <c r="E127" s="5"/>
      <c r="F127" s="5"/>
      <c r="G127" s="5"/>
      <c r="H127" s="5"/>
      <c r="I127" s="5"/>
      <c r="J127" s="5"/>
      <c r="K127" s="5"/>
      <c r="L127" s="5"/>
    </row>
    <row r="128" spans="1:12" ht="15.75">
      <c r="A128" s="1"/>
      <c r="B128" s="1"/>
      <c r="C128" s="1"/>
      <c r="D128" s="1"/>
      <c r="E128" s="5"/>
      <c r="F128" s="5"/>
      <c r="G128" s="5"/>
      <c r="H128" s="5"/>
      <c r="I128" s="5"/>
      <c r="J128" s="5"/>
      <c r="K128" s="5"/>
      <c r="L128" s="5"/>
    </row>
    <row r="129" spans="1:12" ht="15.75">
      <c r="A129" s="1"/>
      <c r="B129" s="1"/>
      <c r="C129" s="1"/>
      <c r="D129" s="1"/>
      <c r="E129" s="5"/>
      <c r="F129" s="5"/>
      <c r="G129" s="5"/>
      <c r="H129" s="5"/>
      <c r="I129" s="5"/>
      <c r="J129" s="5"/>
      <c r="K129" s="5"/>
      <c r="L129" s="5"/>
    </row>
    <row r="130" spans="1:12" ht="15.75">
      <c r="A130" s="1"/>
      <c r="B130" s="1"/>
      <c r="C130" s="1"/>
      <c r="D130" s="1"/>
      <c r="E130" s="5"/>
      <c r="F130" s="5"/>
      <c r="G130" s="5"/>
      <c r="H130" s="5"/>
      <c r="I130" s="5"/>
      <c r="J130" s="5"/>
      <c r="K130" s="5"/>
      <c r="L130" s="5"/>
    </row>
    <row r="131" spans="1:12" ht="15.75">
      <c r="A131" s="1"/>
      <c r="B131" s="1"/>
      <c r="C131" s="1"/>
      <c r="D131" s="1"/>
      <c r="E131" s="5"/>
      <c r="F131" s="5"/>
      <c r="G131" s="5"/>
      <c r="H131" s="5"/>
      <c r="I131" s="5"/>
      <c r="J131" s="5"/>
      <c r="K131" s="5"/>
      <c r="L131" s="5"/>
    </row>
    <row r="132" spans="1:12" ht="15.75">
      <c r="A132" s="1"/>
      <c r="B132" s="1"/>
      <c r="C132" s="1"/>
      <c r="D132" s="1"/>
      <c r="E132" s="5"/>
      <c r="F132" s="5"/>
      <c r="G132" s="5"/>
      <c r="H132" s="5"/>
      <c r="I132" s="5"/>
      <c r="J132" s="5"/>
      <c r="K132" s="5"/>
      <c r="L132" s="5"/>
    </row>
    <row r="133" spans="1:12" ht="15.75">
      <c r="A133" s="1"/>
      <c r="B133" s="1"/>
      <c r="C133" s="1"/>
      <c r="D133" s="1"/>
      <c r="E133" s="5"/>
      <c r="F133" s="5"/>
      <c r="G133" s="5"/>
      <c r="H133" s="5"/>
      <c r="I133" s="5"/>
      <c r="J133" s="5"/>
      <c r="K133" s="5"/>
      <c r="L133" s="5"/>
    </row>
    <row r="134" spans="1:12" ht="15.75">
      <c r="A134" s="1"/>
      <c r="B134" s="1"/>
      <c r="C134" s="1"/>
      <c r="D134" s="1"/>
      <c r="E134" s="5"/>
      <c r="F134" s="5"/>
      <c r="G134" s="5"/>
      <c r="H134" s="5"/>
      <c r="I134" s="5"/>
      <c r="J134" s="5"/>
      <c r="K134" s="5"/>
      <c r="L134" s="5"/>
    </row>
    <row r="135" spans="1:12" ht="15.75">
      <c r="A135" s="1"/>
      <c r="B135" s="1"/>
      <c r="C135" s="1"/>
      <c r="D135" s="1"/>
      <c r="E135" s="5"/>
      <c r="F135" s="5"/>
      <c r="G135" s="5"/>
      <c r="H135" s="5"/>
      <c r="I135" s="5"/>
      <c r="J135" s="5"/>
      <c r="K135" s="5"/>
      <c r="L135" s="5"/>
    </row>
    <row r="136" spans="1:12" ht="15.75">
      <c r="A136" s="1"/>
      <c r="B136" s="1"/>
      <c r="C136" s="1"/>
      <c r="D136" s="1"/>
      <c r="E136" s="5"/>
      <c r="F136" s="5"/>
      <c r="G136" s="5"/>
      <c r="H136" s="5"/>
      <c r="I136" s="5"/>
      <c r="J136" s="5"/>
      <c r="K136" s="5"/>
      <c r="L136" s="5"/>
    </row>
    <row r="137" spans="1:12" ht="15.75">
      <c r="A137" s="1"/>
      <c r="B137" s="1"/>
      <c r="C137" s="1"/>
      <c r="D137" s="1"/>
      <c r="E137" s="5"/>
      <c r="F137" s="5"/>
      <c r="G137" s="5"/>
      <c r="H137" s="5"/>
      <c r="I137" s="5"/>
      <c r="J137" s="5"/>
      <c r="K137" s="5"/>
      <c r="L137" s="5"/>
    </row>
    <row r="138" spans="1:12" ht="15.75">
      <c r="A138" s="1"/>
      <c r="B138" s="1"/>
      <c r="C138" s="1"/>
      <c r="D138" s="1"/>
      <c r="E138" s="5"/>
      <c r="F138" s="5"/>
      <c r="G138" s="5"/>
      <c r="H138" s="5"/>
      <c r="I138" s="5"/>
      <c r="J138" s="5"/>
      <c r="K138" s="5"/>
      <c r="L138" s="5"/>
    </row>
    <row r="139" spans="1:12" ht="15.75">
      <c r="A139" s="1"/>
      <c r="B139" s="1"/>
      <c r="C139" s="1"/>
      <c r="D139" s="1"/>
      <c r="E139" s="5"/>
      <c r="F139" s="5"/>
      <c r="G139" s="5"/>
      <c r="H139" s="5"/>
      <c r="I139" s="5"/>
      <c r="J139" s="5"/>
      <c r="K139" s="5"/>
      <c r="L139" s="5"/>
    </row>
    <row r="140" spans="1:12" ht="15.75">
      <c r="A140" s="1"/>
      <c r="B140" s="1"/>
      <c r="C140" s="1"/>
      <c r="D140" s="1"/>
      <c r="E140" s="5"/>
      <c r="F140" s="5"/>
      <c r="G140" s="5"/>
      <c r="H140" s="5"/>
      <c r="I140" s="5"/>
      <c r="J140" s="5"/>
      <c r="K140" s="5"/>
      <c r="L140" s="5"/>
    </row>
    <row r="141" spans="1:12" ht="15.75">
      <c r="A141" s="1"/>
      <c r="B141" s="1"/>
      <c r="C141" s="1"/>
      <c r="D141" s="1"/>
      <c r="E141" s="5"/>
      <c r="F141" s="5"/>
      <c r="G141" s="5"/>
      <c r="H141" s="5"/>
      <c r="I141" s="5"/>
      <c r="J141" s="5"/>
      <c r="K141" s="5"/>
      <c r="L141" s="5"/>
    </row>
    <row r="142" spans="1:12" ht="15.75">
      <c r="A142" s="1"/>
      <c r="B142" s="1"/>
      <c r="C142" s="1"/>
      <c r="D142" s="1"/>
      <c r="E142" s="5"/>
      <c r="F142" s="5"/>
      <c r="G142" s="5"/>
      <c r="H142" s="5"/>
      <c r="I142" s="5"/>
      <c r="J142" s="5"/>
      <c r="K142" s="5"/>
      <c r="L142" s="5"/>
    </row>
    <row r="143" spans="1:12" ht="15.75">
      <c r="A143" s="1"/>
      <c r="B143" s="1"/>
      <c r="C143" s="1"/>
      <c r="D143" s="1"/>
      <c r="E143" s="5"/>
      <c r="F143" s="5"/>
      <c r="G143" s="5"/>
      <c r="H143" s="5"/>
      <c r="I143" s="5"/>
      <c r="J143" s="5"/>
      <c r="K143" s="5"/>
      <c r="L143" s="5"/>
    </row>
    <row r="144" spans="1:12" ht="15.75">
      <c r="A144" s="1"/>
      <c r="B144" s="1"/>
      <c r="C144" s="1"/>
      <c r="D144" s="1"/>
      <c r="E144" s="5"/>
      <c r="F144" s="5"/>
      <c r="G144" s="5"/>
      <c r="H144" s="5"/>
      <c r="I144" s="5"/>
      <c r="J144" s="5"/>
      <c r="K144" s="5"/>
      <c r="L144" s="5"/>
    </row>
    <row r="145" spans="1:12" ht="15.75">
      <c r="A145" s="1"/>
      <c r="B145" s="1"/>
      <c r="C145" s="1"/>
      <c r="D145" s="1"/>
      <c r="E145" s="5"/>
      <c r="F145" s="5"/>
      <c r="G145" s="5"/>
      <c r="H145" s="5"/>
      <c r="I145" s="5"/>
      <c r="J145" s="5"/>
      <c r="K145" s="5"/>
      <c r="L145" s="5"/>
    </row>
    <row r="146" spans="1:12" ht="15.75">
      <c r="A146" s="1"/>
      <c r="B146" s="1"/>
      <c r="C146" s="1"/>
      <c r="D146" s="1"/>
      <c r="E146" s="5"/>
      <c r="F146" s="5"/>
      <c r="G146" s="5"/>
      <c r="H146" s="5"/>
      <c r="I146" s="5"/>
      <c r="J146" s="5"/>
      <c r="K146" s="5"/>
      <c r="L146" s="5"/>
    </row>
    <row r="147" spans="1:12" ht="15.75">
      <c r="A147" s="1"/>
      <c r="B147" s="1"/>
      <c r="C147" s="1"/>
      <c r="D147" s="1"/>
      <c r="E147" s="5"/>
      <c r="F147" s="5"/>
      <c r="G147" s="5"/>
      <c r="H147" s="5"/>
      <c r="I147" s="5"/>
      <c r="J147" s="5"/>
      <c r="K147" s="5"/>
      <c r="L147" s="5"/>
    </row>
    <row r="148" spans="1:12" ht="15.75">
      <c r="A148" s="1"/>
      <c r="B148" s="1"/>
      <c r="C148" s="1"/>
      <c r="D148" s="1"/>
      <c r="E148" s="5"/>
      <c r="F148" s="5"/>
      <c r="G148" s="5"/>
      <c r="H148" s="5"/>
      <c r="I148" s="5"/>
      <c r="J148" s="5"/>
      <c r="K148" s="5"/>
      <c r="L148" s="5"/>
    </row>
    <row r="149" spans="1:12" ht="15.75">
      <c r="A149" s="1"/>
      <c r="B149" s="1"/>
      <c r="C149" s="1"/>
      <c r="D149" s="1"/>
      <c r="E149" s="5"/>
      <c r="F149" s="5"/>
      <c r="G149" s="5"/>
      <c r="H149" s="5"/>
      <c r="I149" s="5"/>
      <c r="J149" s="5"/>
      <c r="K149" s="5"/>
      <c r="L149" s="5"/>
    </row>
    <row r="150" spans="1:12" ht="15.75">
      <c r="A150" s="1"/>
      <c r="B150" s="1"/>
      <c r="C150" s="1"/>
      <c r="D150" s="1"/>
      <c r="E150" s="5"/>
      <c r="F150" s="5"/>
      <c r="G150" s="5"/>
      <c r="H150" s="5"/>
      <c r="I150" s="5"/>
      <c r="J150" s="5"/>
      <c r="K150" s="5"/>
      <c r="L150" s="5"/>
    </row>
    <row r="151" spans="1:12" ht="15.75">
      <c r="A151" s="1"/>
      <c r="B151" s="1"/>
      <c r="C151" s="1"/>
      <c r="D151" s="1"/>
      <c r="E151" s="5"/>
      <c r="F151" s="5"/>
      <c r="G151" s="5"/>
      <c r="H151" s="5"/>
      <c r="I151" s="5"/>
      <c r="J151" s="5"/>
      <c r="K151" s="5"/>
      <c r="L151" s="5"/>
    </row>
    <row r="152" spans="1:12" ht="15.75">
      <c r="A152" s="1"/>
      <c r="B152" s="1"/>
      <c r="C152" s="1"/>
      <c r="D152" s="1"/>
      <c r="E152" s="5"/>
      <c r="F152" s="5"/>
      <c r="G152" s="5"/>
      <c r="H152" s="5"/>
      <c r="I152" s="5"/>
      <c r="J152" s="5"/>
      <c r="K152" s="5"/>
      <c r="L152" s="5"/>
    </row>
    <row r="153" spans="1:12" ht="15.75">
      <c r="A153" s="1"/>
      <c r="B153" s="1"/>
      <c r="C153" s="1"/>
      <c r="D153" s="1"/>
      <c r="E153" s="5"/>
      <c r="F153" s="5"/>
      <c r="G153" s="5"/>
      <c r="H153" s="5"/>
      <c r="I153" s="5"/>
      <c r="J153" s="5"/>
      <c r="K153" s="5"/>
      <c r="L153" s="5"/>
    </row>
    <row r="154" spans="1:12" ht="15.75">
      <c r="A154" s="1"/>
      <c r="B154" s="1"/>
      <c r="C154" s="1"/>
      <c r="D154" s="1"/>
      <c r="E154" s="5"/>
      <c r="F154" s="5"/>
      <c r="G154" s="5"/>
      <c r="H154" s="5"/>
      <c r="I154" s="5"/>
      <c r="J154" s="5"/>
      <c r="K154" s="5"/>
      <c r="L154" s="5"/>
    </row>
    <row r="155" spans="1:12" ht="15.75">
      <c r="A155" s="1"/>
      <c r="B155" s="1"/>
      <c r="C155" s="1"/>
      <c r="D155" s="1"/>
      <c r="E155" s="5"/>
      <c r="F155" s="5"/>
      <c r="G155" s="5"/>
      <c r="H155" s="5"/>
      <c r="I155" s="5"/>
      <c r="J155" s="5"/>
      <c r="K155" s="5"/>
      <c r="L155" s="5"/>
    </row>
    <row r="156" spans="1:12" ht="15.75">
      <c r="A156" s="1"/>
      <c r="B156" s="1"/>
      <c r="C156" s="1"/>
      <c r="D156" s="1"/>
      <c r="E156" s="5"/>
      <c r="F156" s="5"/>
      <c r="G156" s="5"/>
      <c r="H156" s="5"/>
      <c r="I156" s="5"/>
      <c r="J156" s="5"/>
      <c r="K156" s="5"/>
      <c r="L156" s="5"/>
    </row>
    <row r="157" spans="1:12" ht="15.75">
      <c r="A157" s="1"/>
      <c r="B157" s="1"/>
      <c r="C157" s="1"/>
      <c r="D157" s="1"/>
      <c r="E157" s="5"/>
      <c r="F157" s="5"/>
      <c r="G157" s="5"/>
      <c r="H157" s="5"/>
      <c r="I157" s="5"/>
      <c r="J157" s="5"/>
      <c r="K157" s="5"/>
      <c r="L157" s="5"/>
    </row>
    <row r="158" spans="1:12" ht="15.75">
      <c r="A158" s="1"/>
      <c r="B158" s="1"/>
      <c r="C158" s="1"/>
      <c r="D158" s="1"/>
      <c r="E158" s="5"/>
      <c r="F158" s="5"/>
      <c r="G158" s="5"/>
      <c r="H158" s="5"/>
      <c r="I158" s="5"/>
      <c r="J158" s="5"/>
      <c r="K158" s="5"/>
      <c r="L158" s="5"/>
    </row>
    <row r="159" spans="1:12" ht="15.75">
      <c r="A159" s="1"/>
      <c r="B159" s="1"/>
      <c r="C159" s="1"/>
      <c r="D159" s="1"/>
      <c r="E159" s="5"/>
      <c r="F159" s="5"/>
      <c r="G159" s="5"/>
      <c r="H159" s="5"/>
      <c r="I159" s="5"/>
      <c r="J159" s="5"/>
      <c r="K159" s="5"/>
      <c r="L159" s="5"/>
    </row>
    <row r="160" spans="1:12" ht="15.75">
      <c r="A160" s="1"/>
      <c r="B160" s="1"/>
      <c r="C160" s="1"/>
      <c r="D160" s="1"/>
      <c r="E160" s="5"/>
      <c r="F160" s="5"/>
      <c r="G160" s="5"/>
      <c r="H160" s="5"/>
      <c r="I160" s="5"/>
      <c r="J160" s="5"/>
      <c r="K160" s="5"/>
      <c r="L160" s="5"/>
    </row>
    <row r="161" spans="1:12" ht="15.75">
      <c r="A161" s="1"/>
      <c r="B161" s="1"/>
      <c r="C161" s="1"/>
      <c r="D161" s="1"/>
      <c r="E161" s="5"/>
      <c r="F161" s="5"/>
      <c r="G161" s="5"/>
      <c r="H161" s="5"/>
      <c r="I161" s="5"/>
      <c r="J161" s="5"/>
      <c r="K161" s="5"/>
      <c r="L161" s="5"/>
    </row>
    <row r="162" spans="1:12" ht="15.75">
      <c r="A162" s="1"/>
      <c r="B162" s="1"/>
      <c r="C162" s="1"/>
      <c r="D162" s="1"/>
      <c r="E162" s="5"/>
      <c r="F162" s="5"/>
      <c r="G162" s="5"/>
      <c r="H162" s="5"/>
      <c r="I162" s="5"/>
      <c r="J162" s="5"/>
      <c r="K162" s="5"/>
      <c r="L162" s="5"/>
    </row>
    <row r="163" spans="1:12" ht="15.75">
      <c r="A163" s="1"/>
      <c r="B163" s="1"/>
      <c r="C163" s="1"/>
      <c r="D163" s="1"/>
      <c r="E163" s="5"/>
      <c r="F163" s="5"/>
      <c r="G163" s="5"/>
      <c r="H163" s="5"/>
      <c r="I163" s="5"/>
      <c r="J163" s="5"/>
      <c r="K163" s="5"/>
      <c r="L163" s="5"/>
    </row>
    <row r="164" spans="1:12" ht="15.75">
      <c r="A164" s="1"/>
      <c r="B164" s="1"/>
      <c r="C164" s="1"/>
      <c r="D164" s="1"/>
      <c r="E164" s="5"/>
      <c r="F164" s="5"/>
      <c r="G164" s="5"/>
      <c r="H164" s="5"/>
      <c r="I164" s="5"/>
      <c r="J164" s="5"/>
      <c r="K164" s="5"/>
      <c r="L164" s="5"/>
    </row>
    <row r="165" spans="1:12" ht="15.75">
      <c r="A165" s="1"/>
      <c r="B165" s="1"/>
      <c r="C165" s="1"/>
      <c r="D165" s="1"/>
      <c r="E165" s="5"/>
      <c r="F165" s="5"/>
      <c r="G165" s="5"/>
      <c r="H165" s="5"/>
      <c r="I165" s="5"/>
      <c r="J165" s="5"/>
      <c r="K165" s="5"/>
      <c r="L165" s="5"/>
    </row>
    <row r="166" spans="1:12" ht="15.75">
      <c r="A166" s="1"/>
      <c r="B166" s="1"/>
      <c r="C166" s="1"/>
      <c r="D166" s="1"/>
      <c r="E166" s="5"/>
      <c r="F166" s="5"/>
      <c r="G166" s="5"/>
      <c r="H166" s="5"/>
      <c r="I166" s="5"/>
      <c r="J166" s="5"/>
      <c r="K166" s="5"/>
      <c r="L166" s="5"/>
    </row>
    <row r="167" spans="1:12" ht="15.75">
      <c r="A167" s="1"/>
      <c r="B167" s="1"/>
      <c r="C167" s="1"/>
      <c r="D167" s="1"/>
      <c r="E167" s="5"/>
      <c r="F167" s="5"/>
      <c r="G167" s="5"/>
      <c r="H167" s="5"/>
      <c r="I167" s="5"/>
      <c r="J167" s="5"/>
      <c r="K167" s="5"/>
      <c r="L167" s="5"/>
    </row>
    <row r="168" spans="1:12" ht="15.75">
      <c r="A168" s="1"/>
      <c r="B168" s="1"/>
      <c r="C168" s="1"/>
      <c r="D168" s="1"/>
      <c r="E168" s="5"/>
      <c r="F168" s="5"/>
      <c r="G168" s="5"/>
      <c r="H168" s="5"/>
      <c r="I168" s="5"/>
      <c r="J168" s="5"/>
      <c r="K168" s="5"/>
      <c r="L168" s="5"/>
    </row>
    <row r="169" spans="1:12" ht="15.75">
      <c r="A169" s="1"/>
      <c r="B169" s="1"/>
      <c r="C169" s="1"/>
      <c r="D169" s="1"/>
      <c r="E169" s="5"/>
      <c r="F169" s="5"/>
      <c r="G169" s="5"/>
      <c r="H169" s="5"/>
      <c r="I169" s="5"/>
      <c r="J169" s="5"/>
      <c r="K169" s="5"/>
      <c r="L169" s="5"/>
    </row>
    <row r="170" spans="1:12" ht="15.75">
      <c r="A170" s="1"/>
      <c r="B170" s="1"/>
      <c r="C170" s="1"/>
      <c r="D170" s="1"/>
      <c r="E170" s="5"/>
      <c r="F170" s="5"/>
      <c r="G170" s="5"/>
      <c r="H170" s="5"/>
      <c r="I170" s="5"/>
      <c r="J170" s="5"/>
      <c r="K170" s="5"/>
      <c r="L170" s="5"/>
    </row>
    <row r="171" spans="1:12" ht="15.75">
      <c r="A171" s="1"/>
      <c r="B171" s="1"/>
      <c r="C171" s="1"/>
      <c r="D171" s="1"/>
      <c r="E171" s="5"/>
      <c r="F171" s="5"/>
      <c r="G171" s="5"/>
      <c r="H171" s="5"/>
      <c r="I171" s="5"/>
      <c r="J171" s="5"/>
      <c r="K171" s="5"/>
      <c r="L171" s="5"/>
    </row>
    <row r="172" spans="1:12" ht="15.75">
      <c r="A172" s="1"/>
      <c r="B172" s="1"/>
      <c r="C172" s="1"/>
      <c r="D172" s="1"/>
      <c r="E172" s="5"/>
      <c r="F172" s="5"/>
      <c r="G172" s="5"/>
      <c r="H172" s="5"/>
      <c r="I172" s="5"/>
      <c r="J172" s="5"/>
      <c r="K172" s="5"/>
      <c r="L172" s="5"/>
    </row>
    <row r="173" spans="1:12" ht="15.75">
      <c r="A173" s="1"/>
      <c r="B173" s="1"/>
      <c r="C173" s="1"/>
      <c r="D173" s="1"/>
      <c r="E173" s="5"/>
      <c r="F173" s="5"/>
      <c r="G173" s="5"/>
      <c r="H173" s="5"/>
      <c r="I173" s="5"/>
      <c r="J173" s="5"/>
      <c r="K173" s="5"/>
      <c r="L173" s="5"/>
    </row>
    <row r="174" spans="1:12" ht="15.75">
      <c r="A174" s="1"/>
      <c r="B174" s="1"/>
      <c r="C174" s="1"/>
      <c r="D174" s="1"/>
      <c r="E174" s="5"/>
      <c r="F174" s="5"/>
      <c r="G174" s="5"/>
      <c r="H174" s="5"/>
      <c r="I174" s="5"/>
      <c r="J174" s="5"/>
      <c r="K174" s="5"/>
      <c r="L174" s="5"/>
    </row>
    <row r="175" spans="1:12" ht="15.75">
      <c r="A175" s="1"/>
      <c r="B175" s="1"/>
      <c r="C175" s="1"/>
      <c r="D175" s="1"/>
      <c r="E175" s="5"/>
      <c r="F175" s="5"/>
      <c r="G175" s="5"/>
      <c r="H175" s="5"/>
      <c r="I175" s="5"/>
      <c r="J175" s="5"/>
      <c r="K175" s="5"/>
      <c r="L175" s="5"/>
    </row>
    <row r="176" spans="1:12" ht="15.75">
      <c r="A176" s="1"/>
      <c r="B176" s="1"/>
      <c r="C176" s="1"/>
      <c r="D176" s="1"/>
      <c r="E176" s="5"/>
      <c r="F176" s="5"/>
      <c r="G176" s="5"/>
      <c r="H176" s="5"/>
      <c r="I176" s="5"/>
      <c r="J176" s="5"/>
      <c r="K176" s="5"/>
      <c r="L176" s="5"/>
    </row>
    <row r="177" spans="1:12" ht="15.75">
      <c r="A177" s="1"/>
      <c r="B177" s="1"/>
      <c r="C177" s="1"/>
      <c r="D177" s="1"/>
      <c r="E177" s="5"/>
      <c r="F177" s="5"/>
      <c r="G177" s="5"/>
      <c r="H177" s="5"/>
      <c r="I177" s="5"/>
      <c r="J177" s="5"/>
      <c r="K177" s="5"/>
      <c r="L177" s="5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</sheetData>
  <printOptions horizontalCentered="1"/>
  <pageMargins left="0" right="0" top="0.75" bottom="0.25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4"/>
  <sheetViews>
    <sheetView tabSelected="1" workbookViewId="0" topLeftCell="A22">
      <selection activeCell="F46" sqref="F46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3.7109375" style="0" customWidth="1"/>
    <col min="4" max="4" width="13.28125" style="0" customWidth="1"/>
    <col min="5" max="5" width="3.7109375" style="0" customWidth="1"/>
    <col min="6" max="6" width="13.28125" style="0" customWidth="1"/>
    <col min="7" max="7" width="3.7109375" style="0" customWidth="1"/>
    <col min="8" max="8" width="13.28125" style="0" customWidth="1"/>
    <col min="9" max="9" width="3.7109375" style="0" customWidth="1"/>
    <col min="10" max="10" width="13.28125" style="0" customWidth="1"/>
    <col min="11" max="11" width="2.7109375" style="0" customWidth="1"/>
  </cols>
  <sheetData>
    <row r="1" spans="1:10" ht="18.75">
      <c r="A1" s="77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0.5" customHeight="1">
      <c r="A2" s="76" t="s">
        <v>158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0.5" customHeight="1">
      <c r="A3" s="76" t="s">
        <v>159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6.5" customHeight="1" thickBot="1">
      <c r="A4" s="20"/>
      <c r="B4" s="11"/>
      <c r="C4" s="11"/>
      <c r="D4" s="11"/>
      <c r="E4" s="11"/>
      <c r="F4" s="11"/>
      <c r="G4" s="11"/>
      <c r="H4" s="11"/>
      <c r="I4" s="11"/>
      <c r="J4" s="11"/>
    </row>
    <row r="5" spans="1:10" ht="7.5" customHeight="1" thickTop="1">
      <c r="A5" s="85"/>
      <c r="B5" s="86"/>
      <c r="C5" s="86"/>
      <c r="D5" s="86"/>
      <c r="E5" s="86"/>
      <c r="F5" s="86"/>
      <c r="G5" s="86"/>
      <c r="H5" s="86"/>
      <c r="I5" s="86"/>
      <c r="J5" s="86"/>
    </row>
    <row r="6" spans="1:10" ht="15.75">
      <c r="A6" s="20" t="s">
        <v>160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>
      <c r="A7" s="20" t="s">
        <v>161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7.5" customHeight="1" thickBot="1">
      <c r="A8" s="87"/>
      <c r="B8" s="80"/>
      <c r="C8" s="80"/>
      <c r="D8" s="80"/>
      <c r="E8" s="80"/>
      <c r="F8" s="80"/>
      <c r="G8" s="80"/>
      <c r="H8" s="80"/>
      <c r="I8" s="80"/>
      <c r="J8" s="80"/>
    </row>
    <row r="9" spans="1:10" ht="25.5" customHeight="1" thickTop="1">
      <c r="A9" s="78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89" t="s">
        <v>124</v>
      </c>
      <c r="B10" s="11"/>
      <c r="C10" s="11"/>
      <c r="D10" s="11"/>
      <c r="E10" s="11"/>
      <c r="F10" s="11"/>
      <c r="G10" s="11"/>
      <c r="H10" s="11"/>
      <c r="I10" s="11"/>
      <c r="J10" s="11"/>
    </row>
    <row r="11" s="1" customFormat="1" ht="13.5" customHeight="1"/>
    <row r="12" s="1" customFormat="1" ht="13.5" customHeight="1"/>
    <row r="13" spans="4:11" s="1" customFormat="1" ht="15.75">
      <c r="D13" s="50" t="s">
        <v>24</v>
      </c>
      <c r="E13" s="50"/>
      <c r="F13" s="50"/>
      <c r="G13" s="42"/>
      <c r="H13" s="50" t="s">
        <v>25</v>
      </c>
      <c r="I13" s="50"/>
      <c r="J13" s="50"/>
      <c r="K13" s="42"/>
    </row>
    <row r="14" spans="4:11" s="3" customFormat="1" ht="12.75">
      <c r="D14" s="47"/>
      <c r="E14" s="47"/>
      <c r="F14" s="47" t="s">
        <v>26</v>
      </c>
      <c r="G14" s="47"/>
      <c r="H14" s="47"/>
      <c r="I14" s="47"/>
      <c r="J14" s="47" t="s">
        <v>26</v>
      </c>
      <c r="K14" s="47"/>
    </row>
    <row r="15" spans="4:11" s="3" customFormat="1" ht="12.75">
      <c r="D15" s="47" t="s">
        <v>27</v>
      </c>
      <c r="E15" s="47"/>
      <c r="F15" s="47" t="s">
        <v>28</v>
      </c>
      <c r="G15" s="47"/>
      <c r="H15" s="47" t="s">
        <v>27</v>
      </c>
      <c r="I15" s="47"/>
      <c r="J15" s="47" t="s">
        <v>28</v>
      </c>
      <c r="K15" s="47"/>
    </row>
    <row r="16" spans="4:11" s="3" customFormat="1" ht="12.75">
      <c r="D16" s="47" t="s">
        <v>29</v>
      </c>
      <c r="E16" s="47"/>
      <c r="F16" s="47" t="s">
        <v>29</v>
      </c>
      <c r="G16" s="47"/>
      <c r="H16" s="47" t="s">
        <v>30</v>
      </c>
      <c r="I16" s="47"/>
      <c r="J16" s="47" t="s">
        <v>31</v>
      </c>
      <c r="K16" s="47"/>
    </row>
    <row r="17" spans="4:11" s="3" customFormat="1" ht="12.75">
      <c r="D17" s="47"/>
      <c r="E17" s="47"/>
      <c r="F17" s="47"/>
      <c r="G17" s="47"/>
      <c r="H17" s="47" t="s">
        <v>131</v>
      </c>
      <c r="I17" s="47"/>
      <c r="J17" s="47" t="s">
        <v>131</v>
      </c>
      <c r="K17" s="47"/>
    </row>
    <row r="18" spans="4:11" s="3" customFormat="1" ht="12.75">
      <c r="D18" s="48" t="s">
        <v>93</v>
      </c>
      <c r="E18" s="47"/>
      <c r="F18" s="48" t="s">
        <v>94</v>
      </c>
      <c r="G18" s="47"/>
      <c r="H18" s="48" t="s">
        <v>132</v>
      </c>
      <c r="I18" s="47"/>
      <c r="J18" s="48" t="s">
        <v>133</v>
      </c>
      <c r="K18" s="47"/>
    </row>
    <row r="19" spans="1:10" ht="23.25" customHeight="1">
      <c r="A19" s="1"/>
      <c r="B19" s="1"/>
      <c r="C19" s="1"/>
      <c r="D19" s="66" t="s">
        <v>32</v>
      </c>
      <c r="E19" s="25"/>
      <c r="F19" s="66" t="s">
        <v>32</v>
      </c>
      <c r="G19" s="25"/>
      <c r="H19" s="66" t="s">
        <v>32</v>
      </c>
      <c r="I19" s="25"/>
      <c r="J19" s="66" t="s">
        <v>32</v>
      </c>
    </row>
    <row r="20" spans="1:10" ht="18.75" customHeight="1">
      <c r="A20" s="1"/>
      <c r="B20" s="1"/>
      <c r="C20" s="5"/>
      <c r="D20" s="45"/>
      <c r="E20" s="5"/>
      <c r="F20" s="4"/>
      <c r="G20" s="5"/>
      <c r="H20" s="45"/>
      <c r="I20" s="5"/>
      <c r="J20" s="4"/>
    </row>
    <row r="21" spans="1:10" ht="16.5" thickBot="1">
      <c r="A21" s="42" t="s">
        <v>61</v>
      </c>
      <c r="B21" s="42"/>
      <c r="C21" s="51"/>
      <c r="D21" s="104">
        <v>44172.00442</v>
      </c>
      <c r="E21" s="10"/>
      <c r="F21" s="105">
        <v>36913.744999999995</v>
      </c>
      <c r="G21" s="10"/>
      <c r="H21" s="104">
        <v>122108.67642</v>
      </c>
      <c r="I21" s="10"/>
      <c r="J21" s="105">
        <v>103059.921</v>
      </c>
    </row>
    <row r="22" spans="1:10" ht="15.75" customHeight="1" thickTop="1">
      <c r="A22" s="1"/>
      <c r="B22" s="1"/>
      <c r="C22" s="5"/>
      <c r="D22" s="44"/>
      <c r="E22" s="5"/>
      <c r="F22" s="5"/>
      <c r="G22" s="5"/>
      <c r="H22" s="44"/>
      <c r="I22" s="5"/>
      <c r="J22" s="5"/>
    </row>
    <row r="23" spans="1:10" ht="15.75" customHeight="1">
      <c r="A23" s="1"/>
      <c r="B23" s="1"/>
      <c r="C23" s="5"/>
      <c r="D23" s="44"/>
      <c r="E23" s="5"/>
      <c r="F23" s="5"/>
      <c r="G23" s="5"/>
      <c r="H23" s="44"/>
      <c r="I23" s="5"/>
      <c r="J23" s="5"/>
    </row>
    <row r="24" spans="1:10" ht="15.75" customHeight="1">
      <c r="A24" s="42" t="s">
        <v>121</v>
      </c>
      <c r="B24" s="1"/>
      <c r="C24" s="5"/>
      <c r="D24" s="106">
        <v>4116.569699999993</v>
      </c>
      <c r="E24" s="5"/>
      <c r="F24" s="51">
        <v>1889.9179999999994</v>
      </c>
      <c r="G24" s="5"/>
      <c r="H24" s="106">
        <v>11322.463699999993</v>
      </c>
      <c r="I24" s="5"/>
      <c r="J24" s="51">
        <v>8242.253999999999</v>
      </c>
    </row>
    <row r="25" spans="1:10" ht="15.75" customHeight="1">
      <c r="A25" s="1"/>
      <c r="B25" s="1"/>
      <c r="C25" s="5"/>
      <c r="D25" s="44"/>
      <c r="E25" s="5"/>
      <c r="F25" s="5"/>
      <c r="G25" s="5"/>
      <c r="H25" s="44"/>
      <c r="I25" s="5"/>
      <c r="J25" s="5"/>
    </row>
    <row r="26" spans="1:10" ht="15.75">
      <c r="A26" s="1" t="s">
        <v>157</v>
      </c>
      <c r="B26" s="1"/>
      <c r="C26" s="5"/>
      <c r="D26" s="44">
        <v>-369.18381</v>
      </c>
      <c r="E26" s="5"/>
      <c r="F26" s="5">
        <v>-443.0340000000001</v>
      </c>
      <c r="G26" s="5"/>
      <c r="H26" s="44">
        <v>-1155.80981</v>
      </c>
      <c r="I26" s="5"/>
      <c r="J26" s="5">
        <v>-1296.295</v>
      </c>
    </row>
    <row r="27" spans="1:10" ht="15.75">
      <c r="A27" s="1"/>
      <c r="B27" s="1"/>
      <c r="C27" s="5"/>
      <c r="D27" s="72"/>
      <c r="E27" s="73"/>
      <c r="F27" s="73"/>
      <c r="G27" s="73"/>
      <c r="H27" s="72"/>
      <c r="I27" s="73"/>
      <c r="J27" s="73"/>
    </row>
    <row r="28" spans="1:10" ht="15.75">
      <c r="A28" s="1" t="s">
        <v>103</v>
      </c>
      <c r="B28" s="1"/>
      <c r="C28" s="5"/>
      <c r="D28" s="63">
        <v>81.45076</v>
      </c>
      <c r="E28" s="73"/>
      <c r="F28" s="10">
        <v>2.519</v>
      </c>
      <c r="G28" s="73"/>
      <c r="H28" s="63">
        <v>132.79176</v>
      </c>
      <c r="I28" s="73"/>
      <c r="J28" s="32">
        <v>7.522</v>
      </c>
    </row>
    <row r="29" spans="1:10" ht="15.75">
      <c r="A29" s="1"/>
      <c r="B29" s="1"/>
      <c r="C29" s="5"/>
      <c r="D29" s="74"/>
      <c r="E29" s="73"/>
      <c r="F29" s="75"/>
      <c r="G29" s="73"/>
      <c r="H29" s="74"/>
      <c r="I29" s="73"/>
      <c r="J29" s="75"/>
    </row>
    <row r="30" spans="1:10" ht="15.75">
      <c r="A30" s="42" t="s">
        <v>91</v>
      </c>
      <c r="B30" s="1"/>
      <c r="C30" s="5"/>
      <c r="D30" s="106">
        <v>3828.836649999992</v>
      </c>
      <c r="E30" s="5"/>
      <c r="F30" s="51">
        <v>1449.4029999999993</v>
      </c>
      <c r="G30" s="5"/>
      <c r="H30" s="107">
        <v>10299.445649999992</v>
      </c>
      <c r="I30" s="5"/>
      <c r="J30" s="51">
        <v>6953.481</v>
      </c>
    </row>
    <row r="31" spans="1:10" ht="15.75">
      <c r="A31" s="1"/>
      <c r="B31" s="1"/>
      <c r="C31" s="5"/>
      <c r="D31" s="53"/>
      <c r="E31" s="5"/>
      <c r="F31" s="10"/>
      <c r="G31" s="5"/>
      <c r="H31" s="53"/>
      <c r="I31" s="5"/>
      <c r="J31" s="10"/>
    </row>
    <row r="32" spans="1:10" ht="15.75">
      <c r="A32" s="1" t="s">
        <v>90</v>
      </c>
      <c r="B32" s="1"/>
      <c r="C32" s="5"/>
      <c r="D32" s="44">
        <v>-479.9772999999999</v>
      </c>
      <c r="E32" s="5"/>
      <c r="F32" s="5">
        <v>-49.249000000000024</v>
      </c>
      <c r="G32" s="5"/>
      <c r="H32" s="44">
        <v>-1123.8073</v>
      </c>
      <c r="I32" s="5"/>
      <c r="J32" s="5">
        <v>-772.037</v>
      </c>
    </row>
    <row r="33" spans="3:10" ht="15.75">
      <c r="C33" s="5"/>
      <c r="D33" s="54"/>
      <c r="E33" s="5"/>
      <c r="F33" s="9"/>
      <c r="G33" s="5"/>
      <c r="H33" s="54"/>
      <c r="I33" s="5"/>
      <c r="J33" s="9"/>
    </row>
    <row r="34" spans="1:10" ht="15.75">
      <c r="A34" s="42" t="s">
        <v>122</v>
      </c>
      <c r="B34" s="1"/>
      <c r="C34" s="5"/>
      <c r="D34" s="108">
        <v>3348.859349999992</v>
      </c>
      <c r="E34" s="5"/>
      <c r="F34" s="109">
        <v>1400.1539999999993</v>
      </c>
      <c r="G34" s="5"/>
      <c r="H34" s="108">
        <v>9175.638349999992</v>
      </c>
      <c r="I34" s="5"/>
      <c r="J34" s="109">
        <v>6181.4439999999995</v>
      </c>
    </row>
    <row r="35" spans="1:10" ht="15.75">
      <c r="A35" s="1"/>
      <c r="B35" s="1"/>
      <c r="C35" s="5"/>
      <c r="D35" s="53"/>
      <c r="E35" s="5"/>
      <c r="F35" s="10"/>
      <c r="G35" s="5"/>
      <c r="H35" s="53"/>
      <c r="I35" s="5"/>
      <c r="J35" s="10"/>
    </row>
    <row r="36" spans="1:10" ht="15.75">
      <c r="A36" s="1" t="s">
        <v>87</v>
      </c>
      <c r="B36" s="1"/>
      <c r="C36" s="5"/>
      <c r="D36" s="53">
        <v>0</v>
      </c>
      <c r="E36" s="10"/>
      <c r="F36" s="10">
        <v>0</v>
      </c>
      <c r="G36" s="10"/>
      <c r="H36" s="53">
        <v>0</v>
      </c>
      <c r="I36" s="10"/>
      <c r="J36" s="10">
        <v>0</v>
      </c>
    </row>
    <row r="37" spans="1:10" ht="15.75">
      <c r="A37" s="1"/>
      <c r="B37" s="1"/>
      <c r="C37" s="5"/>
      <c r="D37" s="54"/>
      <c r="E37" s="5"/>
      <c r="F37" s="9"/>
      <c r="G37" s="5"/>
      <c r="H37" s="54"/>
      <c r="I37" s="5"/>
      <c r="J37" s="9"/>
    </row>
    <row r="38" spans="1:10" ht="16.5" thickBot="1">
      <c r="A38" s="42" t="s">
        <v>123</v>
      </c>
      <c r="B38" s="1"/>
      <c r="C38" s="5"/>
      <c r="D38" s="55">
        <v>3348.859349999992</v>
      </c>
      <c r="E38" s="51"/>
      <c r="F38" s="52">
        <v>1400.1539999999993</v>
      </c>
      <c r="G38" s="51"/>
      <c r="H38" s="55">
        <v>9175.638349999992</v>
      </c>
      <c r="I38" s="51"/>
      <c r="J38" s="52">
        <v>6181.4439999999995</v>
      </c>
    </row>
    <row r="39" spans="1:10" ht="16.5" thickTop="1">
      <c r="A39" s="1"/>
      <c r="B39" s="1"/>
      <c r="C39" s="5"/>
      <c r="D39" s="53"/>
      <c r="E39" s="5"/>
      <c r="F39" s="10"/>
      <c r="G39" s="5"/>
      <c r="H39" s="53"/>
      <c r="I39" s="5"/>
      <c r="J39" s="10"/>
    </row>
    <row r="40" spans="1:10" ht="15.75">
      <c r="A40" s="1"/>
      <c r="B40" s="1"/>
      <c r="C40" s="5"/>
      <c r="D40" s="53"/>
      <c r="E40" s="5"/>
      <c r="F40" s="10"/>
      <c r="G40" s="5"/>
      <c r="H40" s="53"/>
      <c r="I40" s="5"/>
      <c r="J40" s="10"/>
    </row>
    <row r="41" spans="1:10" ht="16.5" thickBot="1">
      <c r="A41" s="1" t="s">
        <v>130</v>
      </c>
      <c r="B41" s="1"/>
      <c r="C41" s="5"/>
      <c r="D41" s="99">
        <v>5.248831306228633</v>
      </c>
      <c r="E41" s="5"/>
      <c r="F41" s="27">
        <v>2.25</v>
      </c>
      <c r="G41" s="5"/>
      <c r="H41" s="100">
        <v>14.42</v>
      </c>
      <c r="I41" s="5"/>
      <c r="J41" s="27">
        <v>9.95</v>
      </c>
    </row>
    <row r="42" spans="1:10" ht="16.5" thickTop="1">
      <c r="A42" s="1"/>
      <c r="B42" s="1"/>
      <c r="C42" s="5"/>
      <c r="D42" s="53"/>
      <c r="E42" s="5"/>
      <c r="F42" s="17"/>
      <c r="G42" s="5"/>
      <c r="H42" s="53"/>
      <c r="I42" s="5"/>
      <c r="J42" s="10"/>
    </row>
    <row r="43" spans="1:10" ht="16.5" thickBot="1">
      <c r="A43" s="1" t="s">
        <v>173</v>
      </c>
      <c r="B43" s="1"/>
      <c r="C43" s="5"/>
      <c r="D43" s="100">
        <v>5.205588742771859</v>
      </c>
      <c r="E43" s="5"/>
      <c r="F43" s="27">
        <v>2.24</v>
      </c>
      <c r="G43" s="5"/>
      <c r="H43" s="100">
        <v>14.3</v>
      </c>
      <c r="I43" s="5"/>
      <c r="J43" s="27">
        <v>9.91</v>
      </c>
    </row>
    <row r="44" spans="1:10" ht="16.5" thickTop="1">
      <c r="A44" s="1"/>
      <c r="B44" s="1"/>
      <c r="C44" s="5"/>
      <c r="D44" s="10"/>
      <c r="E44" s="5"/>
      <c r="F44" s="10"/>
      <c r="G44" s="5"/>
      <c r="H44" s="10"/>
      <c r="I44" s="5"/>
      <c r="J44" s="10"/>
    </row>
    <row r="45" spans="1:10" ht="15.75">
      <c r="A45" s="1"/>
      <c r="B45" s="1"/>
      <c r="C45" s="5"/>
      <c r="D45" s="10"/>
      <c r="E45" s="5"/>
      <c r="F45" s="10"/>
      <c r="G45" s="5"/>
      <c r="H45" s="10"/>
      <c r="I45" s="5"/>
      <c r="J45" s="10"/>
    </row>
    <row r="46" spans="1:10" ht="15.75">
      <c r="A46" s="1"/>
      <c r="B46" s="1"/>
      <c r="C46" s="5"/>
      <c r="D46" s="10"/>
      <c r="E46" s="5"/>
      <c r="F46" s="10"/>
      <c r="G46" s="5"/>
      <c r="H46" s="10"/>
      <c r="I46" s="5"/>
      <c r="J46" s="10"/>
    </row>
    <row r="47" spans="1:10" ht="15.75">
      <c r="A47" s="88" t="s">
        <v>142</v>
      </c>
      <c r="B47" s="1"/>
      <c r="C47" s="5"/>
      <c r="D47" s="5"/>
      <c r="E47" s="5"/>
      <c r="F47" s="5"/>
      <c r="G47" s="5"/>
      <c r="H47" s="5"/>
      <c r="I47" s="5"/>
      <c r="J47" s="5"/>
    </row>
    <row r="48" spans="1:10" ht="15.75">
      <c r="A48" s="88" t="s">
        <v>134</v>
      </c>
      <c r="B48" s="1"/>
      <c r="C48" s="5"/>
      <c r="D48" s="5"/>
      <c r="E48" s="5"/>
      <c r="F48" s="5"/>
      <c r="G48" s="5"/>
      <c r="H48" s="5"/>
      <c r="I48" s="5"/>
      <c r="J48" s="5"/>
    </row>
    <row r="49" spans="1:10" ht="15.75">
      <c r="A49" s="1"/>
      <c r="B49" s="1"/>
      <c r="C49" s="5"/>
      <c r="D49" s="5"/>
      <c r="E49" s="5"/>
      <c r="F49" s="5"/>
      <c r="G49" s="5"/>
      <c r="H49" s="5"/>
      <c r="I49" s="5"/>
      <c r="J49" s="5"/>
    </row>
    <row r="50" spans="1:10" ht="15.75">
      <c r="A50" s="1"/>
      <c r="B50" s="1"/>
      <c r="C50" s="5"/>
      <c r="D50" s="5"/>
      <c r="E50" s="5"/>
      <c r="F50" s="5"/>
      <c r="G50" s="5"/>
      <c r="H50" s="5"/>
      <c r="I50" s="5"/>
      <c r="J50" s="5"/>
    </row>
    <row r="51" spans="1:10" ht="15.75">
      <c r="A51" s="1"/>
      <c r="B51" s="1"/>
      <c r="C51" s="5"/>
      <c r="D51" s="5"/>
      <c r="E51" s="5"/>
      <c r="F51" s="5"/>
      <c r="G51" s="5"/>
      <c r="H51" s="5"/>
      <c r="I51" s="5"/>
      <c r="J51" s="5"/>
    </row>
    <row r="52" spans="1:10" ht="15.75">
      <c r="A52" s="1"/>
      <c r="B52" s="1"/>
      <c r="C52" s="5"/>
      <c r="D52" s="5"/>
      <c r="E52" s="5"/>
      <c r="F52" s="5"/>
      <c r="G52" s="5"/>
      <c r="H52" s="5"/>
      <c r="I52" s="5"/>
      <c r="J52" s="5"/>
    </row>
    <row r="53" spans="1:10" ht="15.75">
      <c r="A53" s="1"/>
      <c r="B53" s="1"/>
      <c r="C53" s="5"/>
      <c r="D53" s="5"/>
      <c r="E53" s="5"/>
      <c r="F53" s="5"/>
      <c r="G53" s="5"/>
      <c r="H53" s="5"/>
      <c r="I53" s="5"/>
      <c r="J53" s="5"/>
    </row>
    <row r="54" spans="1:10" ht="15.75">
      <c r="A54" s="1"/>
      <c r="B54" s="1"/>
      <c r="C54" s="5"/>
      <c r="D54" s="5"/>
      <c r="E54" s="5"/>
      <c r="F54" s="5"/>
      <c r="G54" s="5"/>
      <c r="H54" s="5"/>
      <c r="I54" s="5"/>
      <c r="J54" s="5"/>
    </row>
    <row r="55" spans="1:10" ht="15.75">
      <c r="A55" s="1"/>
      <c r="B55" s="1"/>
      <c r="C55" s="5"/>
      <c r="D55" s="5"/>
      <c r="E55" s="5"/>
      <c r="F55" s="5"/>
      <c r="G55" s="5"/>
      <c r="H55" s="5"/>
      <c r="I55" s="5"/>
      <c r="J55" s="5"/>
    </row>
    <row r="56" spans="1:10" ht="15.75">
      <c r="A56" s="1"/>
      <c r="B56" s="1"/>
      <c r="C56" s="5"/>
      <c r="D56" s="5"/>
      <c r="E56" s="5"/>
      <c r="F56" s="5"/>
      <c r="G56" s="5"/>
      <c r="H56" s="5"/>
      <c r="I56" s="5"/>
      <c r="J56" s="5"/>
    </row>
    <row r="57" spans="1:10" ht="15.75">
      <c r="A57" s="1"/>
      <c r="B57" s="1"/>
      <c r="C57" s="5"/>
      <c r="D57" s="5"/>
      <c r="E57" s="5"/>
      <c r="F57" s="5"/>
      <c r="G57" s="5"/>
      <c r="H57" s="5"/>
      <c r="I57" s="5"/>
      <c r="J57" s="5"/>
    </row>
    <row r="58" spans="1:10" ht="15.75">
      <c r="A58" s="1"/>
      <c r="B58" s="1"/>
      <c r="C58" s="5"/>
      <c r="D58" s="5"/>
      <c r="E58" s="5"/>
      <c r="F58" s="5"/>
      <c r="G58" s="5"/>
      <c r="H58" s="5"/>
      <c r="I58" s="5"/>
      <c r="J58" s="5"/>
    </row>
    <row r="59" spans="1:10" ht="15.75">
      <c r="A59" s="1"/>
      <c r="B59" s="1"/>
      <c r="C59" s="5"/>
      <c r="D59" s="5"/>
      <c r="E59" s="5"/>
      <c r="F59" s="5"/>
      <c r="G59" s="5"/>
      <c r="H59" s="5"/>
      <c r="I59" s="5"/>
      <c r="J59" s="5"/>
    </row>
    <row r="60" spans="1:10" ht="15.75">
      <c r="A60" s="1"/>
      <c r="B60" s="1"/>
      <c r="C60" s="5"/>
      <c r="D60" s="5"/>
      <c r="E60" s="5"/>
      <c r="F60" s="5"/>
      <c r="G60" s="5"/>
      <c r="H60" s="5"/>
      <c r="I60" s="5"/>
      <c r="J60" s="5"/>
    </row>
    <row r="61" spans="1:10" ht="15.75">
      <c r="A61" s="1"/>
      <c r="B61" s="1"/>
      <c r="C61" s="5"/>
      <c r="D61" s="5"/>
      <c r="E61" s="5"/>
      <c r="F61" s="5"/>
      <c r="G61" s="5"/>
      <c r="H61" s="5"/>
      <c r="I61" s="5"/>
      <c r="J61" s="5"/>
    </row>
    <row r="62" spans="1:10" ht="15.75">
      <c r="A62" s="1"/>
      <c r="B62" s="1"/>
      <c r="C62" s="5"/>
      <c r="D62" s="5"/>
      <c r="E62" s="5"/>
      <c r="F62" s="5"/>
      <c r="G62" s="5"/>
      <c r="H62" s="5"/>
      <c r="I62" s="5"/>
      <c r="J62" s="5"/>
    </row>
    <row r="63" spans="1:10" ht="15.75">
      <c r="A63" s="1"/>
      <c r="B63" s="1"/>
      <c r="C63" s="5"/>
      <c r="D63" s="5"/>
      <c r="E63" s="5"/>
      <c r="F63" s="5"/>
      <c r="G63" s="5"/>
      <c r="H63" s="5"/>
      <c r="I63" s="5"/>
      <c r="J63" s="5"/>
    </row>
    <row r="64" spans="1:10" ht="15.75">
      <c r="A64" s="1"/>
      <c r="B64" s="1"/>
      <c r="C64" s="5"/>
      <c r="D64" s="5"/>
      <c r="E64" s="5"/>
      <c r="F64" s="5"/>
      <c r="G64" s="5"/>
      <c r="H64" s="5"/>
      <c r="I64" s="5"/>
      <c r="J64" s="5"/>
    </row>
    <row r="65" spans="1:10" ht="15.75">
      <c r="A65" s="1"/>
      <c r="B65" s="1"/>
      <c r="C65" s="5"/>
      <c r="D65" s="5"/>
      <c r="E65" s="5"/>
      <c r="F65" s="5"/>
      <c r="G65" s="5"/>
      <c r="H65" s="5"/>
      <c r="I65" s="5"/>
      <c r="J65" s="5"/>
    </row>
    <row r="66" spans="1:10" ht="15.75">
      <c r="A66" s="1"/>
      <c r="B66" s="1"/>
      <c r="C66" s="5"/>
      <c r="D66" s="5"/>
      <c r="E66" s="5"/>
      <c r="F66" s="5"/>
      <c r="G66" s="5"/>
      <c r="H66" s="5"/>
      <c r="I66" s="5"/>
      <c r="J66" s="5"/>
    </row>
    <row r="67" spans="1:10" ht="15.75">
      <c r="A67" s="1"/>
      <c r="B67" s="1"/>
      <c r="C67" s="5"/>
      <c r="D67" s="5"/>
      <c r="E67" s="5"/>
      <c r="F67" s="5"/>
      <c r="G67" s="5"/>
      <c r="H67" s="5"/>
      <c r="I67" s="5"/>
      <c r="J67" s="5"/>
    </row>
    <row r="68" spans="1:10" ht="15.75">
      <c r="A68" s="1"/>
      <c r="B68" s="1"/>
      <c r="C68" s="5"/>
      <c r="D68" s="5"/>
      <c r="E68" s="5"/>
      <c r="F68" s="5"/>
      <c r="G68" s="5"/>
      <c r="H68" s="5"/>
      <c r="I68" s="5"/>
      <c r="J68" s="5"/>
    </row>
    <row r="69" spans="1:10" ht="15.75">
      <c r="A69" s="1"/>
      <c r="B69" s="1"/>
      <c r="C69" s="5"/>
      <c r="D69" s="5"/>
      <c r="E69" s="5"/>
      <c r="F69" s="5"/>
      <c r="G69" s="5"/>
      <c r="H69" s="5"/>
      <c r="I69" s="5"/>
      <c r="J69" s="5"/>
    </row>
    <row r="70" spans="1:10" ht="15.75">
      <c r="A70" s="1"/>
      <c r="B70" s="1"/>
      <c r="C70" s="5"/>
      <c r="D70" s="5"/>
      <c r="E70" s="5"/>
      <c r="F70" s="5"/>
      <c r="G70" s="5"/>
      <c r="H70" s="5"/>
      <c r="I70" s="5"/>
      <c r="J70" s="5"/>
    </row>
    <row r="71" spans="1:10" ht="15.75">
      <c r="A71" s="1"/>
      <c r="B71" s="1"/>
      <c r="C71" s="5"/>
      <c r="D71" s="5"/>
      <c r="E71" s="5"/>
      <c r="F71" s="5"/>
      <c r="G71" s="5"/>
      <c r="H71" s="5"/>
      <c r="I71" s="5"/>
      <c r="J71" s="5"/>
    </row>
    <row r="72" spans="1:10" ht="15.75">
      <c r="A72" s="1"/>
      <c r="B72" s="1"/>
      <c r="C72" s="5"/>
      <c r="D72" s="5"/>
      <c r="E72" s="5"/>
      <c r="F72" s="5"/>
      <c r="G72" s="5"/>
      <c r="H72" s="5"/>
      <c r="I72" s="5"/>
      <c r="J72" s="5"/>
    </row>
    <row r="73" spans="1:10" ht="15.75">
      <c r="A73" s="1"/>
      <c r="B73" s="1"/>
      <c r="C73" s="5"/>
      <c r="D73" s="5"/>
      <c r="E73" s="5"/>
      <c r="F73" s="5"/>
      <c r="G73" s="5"/>
      <c r="H73" s="5"/>
      <c r="I73" s="5"/>
      <c r="J73" s="5"/>
    </row>
    <row r="74" spans="1:10" ht="15.75">
      <c r="A74" s="1"/>
      <c r="B74" s="1"/>
      <c r="C74" s="5"/>
      <c r="D74" s="5"/>
      <c r="E74" s="5"/>
      <c r="F74" s="5"/>
      <c r="G74" s="5"/>
      <c r="H74" s="5"/>
      <c r="I74" s="5"/>
      <c r="J74" s="5"/>
    </row>
    <row r="75" spans="1:10" ht="15.75">
      <c r="A75" s="1"/>
      <c r="B75" s="1"/>
      <c r="C75" s="5"/>
      <c r="D75" s="5"/>
      <c r="E75" s="5"/>
      <c r="F75" s="5"/>
      <c r="G75" s="5"/>
      <c r="H75" s="5"/>
      <c r="I75" s="5"/>
      <c r="J75" s="5"/>
    </row>
    <row r="76" spans="1:10" ht="15.75">
      <c r="A76" s="1"/>
      <c r="B76" s="1"/>
      <c r="C76" s="5"/>
      <c r="D76" s="5"/>
      <c r="E76" s="5"/>
      <c r="F76" s="5"/>
      <c r="G76" s="5"/>
      <c r="H76" s="5"/>
      <c r="I76" s="5"/>
      <c r="J76" s="5"/>
    </row>
    <row r="77" spans="1:10" ht="15.75">
      <c r="A77" s="1"/>
      <c r="B77" s="1"/>
      <c r="C77" s="5"/>
      <c r="D77" s="5"/>
      <c r="E77" s="5"/>
      <c r="F77" s="5"/>
      <c r="G77" s="5"/>
      <c r="H77" s="5"/>
      <c r="I77" s="5"/>
      <c r="J77" s="5"/>
    </row>
    <row r="78" spans="1:10" ht="15.75">
      <c r="A78" s="1"/>
      <c r="B78" s="1"/>
      <c r="C78" s="5"/>
      <c r="D78" s="5"/>
      <c r="E78" s="5"/>
      <c r="F78" s="5"/>
      <c r="G78" s="5"/>
      <c r="H78" s="5"/>
      <c r="I78" s="5"/>
      <c r="J78" s="5"/>
    </row>
    <row r="79" spans="1:10" ht="15.75">
      <c r="A79" s="1"/>
      <c r="B79" s="1"/>
      <c r="C79" s="5"/>
      <c r="D79" s="5"/>
      <c r="E79" s="5"/>
      <c r="F79" s="5"/>
      <c r="G79" s="5"/>
      <c r="H79" s="5"/>
      <c r="I79" s="5"/>
      <c r="J79" s="5"/>
    </row>
    <row r="80" spans="1:10" ht="15.75">
      <c r="A80" s="1"/>
      <c r="B80" s="1"/>
      <c r="C80" s="5"/>
      <c r="D80" s="5"/>
      <c r="E80" s="5"/>
      <c r="F80" s="5"/>
      <c r="G80" s="5"/>
      <c r="H80" s="5"/>
      <c r="I80" s="5"/>
      <c r="J80" s="5"/>
    </row>
    <row r="81" spans="1:10" ht="15.75">
      <c r="A81" s="1"/>
      <c r="B81" s="1"/>
      <c r="C81" s="5"/>
      <c r="D81" s="5"/>
      <c r="E81" s="5"/>
      <c r="F81" s="5"/>
      <c r="G81" s="5"/>
      <c r="H81" s="5"/>
      <c r="I81" s="5"/>
      <c r="J81" s="5"/>
    </row>
    <row r="82" spans="1:10" ht="15.75">
      <c r="A82" s="1"/>
      <c r="B82" s="1"/>
      <c r="C82" s="5"/>
      <c r="D82" s="5"/>
      <c r="E82" s="5"/>
      <c r="F82" s="5"/>
      <c r="G82" s="5"/>
      <c r="H82" s="5"/>
      <c r="I82" s="5"/>
      <c r="J82" s="5"/>
    </row>
    <row r="83" spans="1:10" ht="15.75">
      <c r="A83" s="1"/>
      <c r="B83" s="1"/>
      <c r="C83" s="5"/>
      <c r="D83" s="5"/>
      <c r="E83" s="5"/>
      <c r="F83" s="5"/>
      <c r="G83" s="5"/>
      <c r="H83" s="5"/>
      <c r="I83" s="5"/>
      <c r="J83" s="5"/>
    </row>
    <row r="84" spans="1:10" ht="15.75">
      <c r="A84" s="1"/>
      <c r="B84" s="1"/>
      <c r="C84" s="5"/>
      <c r="D84" s="5"/>
      <c r="E84" s="5"/>
      <c r="F84" s="5"/>
      <c r="G84" s="5"/>
      <c r="H84" s="5"/>
      <c r="I84" s="5"/>
      <c r="J84" s="5"/>
    </row>
    <row r="85" spans="1:10" ht="15.75">
      <c r="A85" s="1"/>
      <c r="B85" s="1"/>
      <c r="C85" s="5"/>
      <c r="D85" s="5"/>
      <c r="E85" s="5"/>
      <c r="F85" s="5"/>
      <c r="G85" s="5"/>
      <c r="H85" s="5"/>
      <c r="I85" s="5"/>
      <c r="J85" s="5"/>
    </row>
    <row r="86" spans="1:10" ht="15.75">
      <c r="A86" s="1"/>
      <c r="B86" s="1"/>
      <c r="C86" s="5"/>
      <c r="D86" s="5"/>
      <c r="E86" s="5"/>
      <c r="F86" s="5"/>
      <c r="G86" s="5"/>
      <c r="H86" s="5"/>
      <c r="I86" s="5"/>
      <c r="J86" s="5"/>
    </row>
    <row r="87" spans="1:10" ht="15.75">
      <c r="A87" s="1"/>
      <c r="B87" s="1"/>
      <c r="C87" s="5"/>
      <c r="D87" s="5"/>
      <c r="E87" s="5"/>
      <c r="F87" s="5"/>
      <c r="G87" s="5"/>
      <c r="H87" s="5"/>
      <c r="I87" s="5"/>
      <c r="J87" s="5"/>
    </row>
    <row r="88" spans="1:10" ht="15.75">
      <c r="A88" s="1"/>
      <c r="B88" s="1"/>
      <c r="C88" s="5"/>
      <c r="D88" s="5"/>
      <c r="E88" s="5"/>
      <c r="F88" s="5"/>
      <c r="G88" s="5"/>
      <c r="H88" s="5"/>
      <c r="I88" s="5"/>
      <c r="J88" s="5"/>
    </row>
    <row r="89" spans="1:10" ht="15.75">
      <c r="A89" s="1"/>
      <c r="B89" s="1"/>
      <c r="C89" s="5"/>
      <c r="D89" s="5"/>
      <c r="E89" s="5"/>
      <c r="F89" s="5"/>
      <c r="G89" s="5"/>
      <c r="H89" s="5"/>
      <c r="I89" s="5"/>
      <c r="J89" s="5"/>
    </row>
    <row r="90" spans="1:10" ht="15.75">
      <c r="A90" s="1"/>
      <c r="B90" s="1"/>
      <c r="C90" s="5"/>
      <c r="D90" s="5"/>
      <c r="E90" s="5"/>
      <c r="F90" s="5"/>
      <c r="G90" s="5"/>
      <c r="H90" s="5"/>
      <c r="I90" s="5"/>
      <c r="J90" s="5"/>
    </row>
    <row r="91" spans="1:10" ht="15.75">
      <c r="A91" s="1"/>
      <c r="B91" s="1"/>
      <c r="C91" s="5"/>
      <c r="D91" s="5"/>
      <c r="E91" s="5"/>
      <c r="F91" s="5"/>
      <c r="G91" s="5"/>
      <c r="H91" s="5"/>
      <c r="I91" s="5"/>
      <c r="J91" s="5"/>
    </row>
    <row r="92" spans="1:10" ht="15.75">
      <c r="A92" s="1"/>
      <c r="B92" s="1"/>
      <c r="C92" s="5"/>
      <c r="D92" s="5"/>
      <c r="E92" s="5"/>
      <c r="F92" s="5"/>
      <c r="G92" s="5"/>
      <c r="H92" s="5"/>
      <c r="I92" s="5"/>
      <c r="J92" s="5"/>
    </row>
    <row r="93" spans="1:10" ht="15.75">
      <c r="A93" s="1"/>
      <c r="B93" s="1"/>
      <c r="C93" s="5"/>
      <c r="D93" s="5"/>
      <c r="E93" s="5"/>
      <c r="F93" s="5"/>
      <c r="G93" s="5"/>
      <c r="H93" s="5"/>
      <c r="I93" s="5"/>
      <c r="J93" s="5"/>
    </row>
    <row r="94" spans="1:10" ht="15.75">
      <c r="A94" s="1"/>
      <c r="B94" s="1"/>
      <c r="C94" s="5"/>
      <c r="D94" s="5"/>
      <c r="E94" s="5"/>
      <c r="F94" s="5"/>
      <c r="G94" s="5"/>
      <c r="H94" s="5"/>
      <c r="I94" s="5"/>
      <c r="J94" s="5"/>
    </row>
    <row r="95" spans="1:10" ht="15.75">
      <c r="A95" s="1"/>
      <c r="B95" s="1"/>
      <c r="C95" s="5"/>
      <c r="D95" s="5"/>
      <c r="E95" s="5"/>
      <c r="F95" s="5"/>
      <c r="G95" s="5"/>
      <c r="H95" s="5"/>
      <c r="I95" s="5"/>
      <c r="J95" s="5"/>
    </row>
    <row r="96" spans="1:10" ht="15.75">
      <c r="A96" s="1"/>
      <c r="B96" s="1"/>
      <c r="C96" s="5"/>
      <c r="D96" s="5"/>
      <c r="E96" s="5"/>
      <c r="F96" s="5"/>
      <c r="G96" s="5"/>
      <c r="H96" s="5"/>
      <c r="I96" s="5"/>
      <c r="J96" s="5"/>
    </row>
    <row r="97" spans="1:10" ht="15.75">
      <c r="A97" s="1"/>
      <c r="B97" s="1"/>
      <c r="C97" s="5"/>
      <c r="D97" s="5"/>
      <c r="E97" s="5"/>
      <c r="F97" s="5"/>
      <c r="G97" s="5"/>
      <c r="H97" s="5"/>
      <c r="I97" s="5"/>
      <c r="J97" s="5"/>
    </row>
    <row r="98" spans="1:10" ht="15.75">
      <c r="A98" s="1"/>
      <c r="B98" s="1"/>
      <c r="C98" s="5"/>
      <c r="D98" s="5"/>
      <c r="E98" s="5"/>
      <c r="F98" s="5"/>
      <c r="G98" s="5"/>
      <c r="H98" s="5"/>
      <c r="I98" s="5"/>
      <c r="J98" s="5"/>
    </row>
    <row r="99" spans="1:10" ht="15.75">
      <c r="A99" s="1"/>
      <c r="B99" s="1"/>
      <c r="C99" s="5"/>
      <c r="D99" s="5"/>
      <c r="E99" s="5"/>
      <c r="F99" s="5"/>
      <c r="G99" s="5"/>
      <c r="H99" s="5"/>
      <c r="I99" s="5"/>
      <c r="J99" s="5"/>
    </row>
    <row r="100" spans="1:10" ht="15.75">
      <c r="A100" s="1"/>
      <c r="B100" s="1"/>
      <c r="C100" s="5"/>
      <c r="D100" s="5"/>
      <c r="E100" s="5"/>
      <c r="F100" s="5"/>
      <c r="G100" s="5"/>
      <c r="H100" s="5"/>
      <c r="I100" s="5"/>
      <c r="J100" s="5"/>
    </row>
    <row r="101" spans="1:10" ht="15.75">
      <c r="A101" s="1"/>
      <c r="B101" s="1"/>
      <c r="C101" s="5"/>
      <c r="D101" s="5"/>
      <c r="E101" s="5"/>
      <c r="F101" s="5"/>
      <c r="G101" s="5"/>
      <c r="H101" s="5"/>
      <c r="I101" s="5"/>
      <c r="J101" s="5"/>
    </row>
    <row r="102" spans="1:10" ht="15.75">
      <c r="A102" s="1"/>
      <c r="B102" s="1"/>
      <c r="C102" s="5"/>
      <c r="D102" s="5"/>
      <c r="E102" s="5"/>
      <c r="F102" s="5"/>
      <c r="G102" s="5"/>
      <c r="H102" s="5"/>
      <c r="I102" s="5"/>
      <c r="J102" s="5"/>
    </row>
    <row r="103" spans="1:10" ht="15.75">
      <c r="A103" s="1"/>
      <c r="B103" s="1"/>
      <c r="C103" s="5"/>
      <c r="D103" s="5"/>
      <c r="E103" s="5"/>
      <c r="F103" s="5"/>
      <c r="G103" s="5"/>
      <c r="H103" s="5"/>
      <c r="I103" s="5"/>
      <c r="J103" s="5"/>
    </row>
    <row r="104" spans="1:10" ht="15.75">
      <c r="A104" s="1"/>
      <c r="B104" s="1"/>
      <c r="C104" s="5"/>
      <c r="D104" s="5"/>
      <c r="E104" s="5"/>
      <c r="F104" s="5"/>
      <c r="G104" s="5"/>
      <c r="H104" s="5"/>
      <c r="I104" s="5"/>
      <c r="J104" s="5"/>
    </row>
    <row r="105" spans="1:10" ht="15.75">
      <c r="A105" s="1"/>
      <c r="B105" s="1"/>
      <c r="C105" s="5"/>
      <c r="D105" s="5"/>
      <c r="E105" s="5"/>
      <c r="F105" s="5"/>
      <c r="G105" s="5"/>
      <c r="H105" s="5"/>
      <c r="I105" s="5"/>
      <c r="J105" s="5"/>
    </row>
    <row r="106" spans="1:10" ht="15.75">
      <c r="A106" s="1"/>
      <c r="B106" s="1"/>
      <c r="C106" s="5"/>
      <c r="D106" s="5"/>
      <c r="E106" s="5"/>
      <c r="F106" s="5"/>
      <c r="G106" s="5"/>
      <c r="H106" s="5"/>
      <c r="I106" s="5"/>
      <c r="J106" s="5"/>
    </row>
    <row r="107" spans="1:10" ht="15.75">
      <c r="A107" s="1"/>
      <c r="B107" s="1"/>
      <c r="C107" s="5"/>
      <c r="D107" s="5"/>
      <c r="E107" s="5"/>
      <c r="F107" s="5"/>
      <c r="G107" s="5"/>
      <c r="H107" s="5"/>
      <c r="I107" s="5"/>
      <c r="J107" s="5"/>
    </row>
    <row r="108" spans="1:10" ht="15.75">
      <c r="A108" s="1"/>
      <c r="B108" s="1"/>
      <c r="C108" s="5"/>
      <c r="D108" s="5"/>
      <c r="E108" s="5"/>
      <c r="F108" s="5"/>
      <c r="G108" s="5"/>
      <c r="H108" s="5"/>
      <c r="I108" s="5"/>
      <c r="J108" s="5"/>
    </row>
    <row r="109" spans="1:10" ht="15.75">
      <c r="A109" s="1"/>
      <c r="B109" s="1"/>
      <c r="C109" s="5"/>
      <c r="D109" s="5"/>
      <c r="E109" s="5"/>
      <c r="F109" s="5"/>
      <c r="G109" s="5"/>
      <c r="H109" s="5"/>
      <c r="I109" s="5"/>
      <c r="J109" s="5"/>
    </row>
    <row r="110" spans="1:10" ht="15.75">
      <c r="A110" s="1"/>
      <c r="B110" s="1"/>
      <c r="C110" s="5"/>
      <c r="D110" s="5"/>
      <c r="E110" s="5"/>
      <c r="F110" s="5"/>
      <c r="G110" s="5"/>
      <c r="H110" s="5"/>
      <c r="I110" s="5"/>
      <c r="J110" s="5"/>
    </row>
    <row r="111" spans="1:10" ht="15.75">
      <c r="A111" s="1"/>
      <c r="B111" s="1"/>
      <c r="C111" s="5"/>
      <c r="D111" s="5"/>
      <c r="E111" s="5"/>
      <c r="F111" s="5"/>
      <c r="G111" s="5"/>
      <c r="H111" s="5"/>
      <c r="I111" s="5"/>
      <c r="J111" s="5"/>
    </row>
    <row r="112" spans="1:10" ht="15.75">
      <c r="A112" s="1"/>
      <c r="B112" s="1"/>
      <c r="C112" s="5"/>
      <c r="D112" s="5"/>
      <c r="E112" s="5"/>
      <c r="F112" s="5"/>
      <c r="G112" s="5"/>
      <c r="H112" s="5"/>
      <c r="I112" s="5"/>
      <c r="J112" s="5"/>
    </row>
    <row r="113" spans="1:10" ht="15.75">
      <c r="A113" s="1"/>
      <c r="B113" s="1"/>
      <c r="C113" s="5"/>
      <c r="D113" s="5"/>
      <c r="E113" s="5"/>
      <c r="F113" s="5"/>
      <c r="G113" s="5"/>
      <c r="H113" s="5"/>
      <c r="I113" s="5"/>
      <c r="J113" s="5"/>
    </row>
    <row r="114" spans="1:10" ht="15.75">
      <c r="A114" s="1"/>
      <c r="B114" s="1"/>
      <c r="C114" s="5"/>
      <c r="D114" s="5"/>
      <c r="E114" s="5"/>
      <c r="F114" s="5"/>
      <c r="G114" s="5"/>
      <c r="H114" s="5"/>
      <c r="I114" s="5"/>
      <c r="J114" s="5"/>
    </row>
    <row r="115" spans="1:10" ht="15.75">
      <c r="A115" s="1"/>
      <c r="B115" s="1"/>
      <c r="C115" s="5"/>
      <c r="D115" s="5"/>
      <c r="E115" s="5"/>
      <c r="F115" s="5"/>
      <c r="G115" s="5"/>
      <c r="H115" s="5"/>
      <c r="I115" s="5"/>
      <c r="J115" s="5"/>
    </row>
    <row r="116" spans="1:10" ht="15.75">
      <c r="A116" s="1"/>
      <c r="B116" s="1"/>
      <c r="C116" s="5"/>
      <c r="D116" s="5"/>
      <c r="E116" s="5"/>
      <c r="F116" s="5"/>
      <c r="G116" s="5"/>
      <c r="H116" s="5"/>
      <c r="I116" s="5"/>
      <c r="J116" s="5"/>
    </row>
    <row r="117" spans="1:10" ht="15.75">
      <c r="A117" s="1"/>
      <c r="B117" s="1"/>
      <c r="C117" s="5"/>
      <c r="D117" s="5"/>
      <c r="E117" s="5"/>
      <c r="F117" s="5"/>
      <c r="G117" s="5"/>
      <c r="H117" s="5"/>
      <c r="I117" s="5"/>
      <c r="J117" s="5"/>
    </row>
    <row r="118" spans="1:10" ht="15.75">
      <c r="A118" s="1"/>
      <c r="B118" s="1"/>
      <c r="C118" s="5"/>
      <c r="D118" s="5"/>
      <c r="E118" s="5"/>
      <c r="F118" s="5"/>
      <c r="G118" s="5"/>
      <c r="H118" s="5"/>
      <c r="I118" s="5"/>
      <c r="J118" s="5"/>
    </row>
    <row r="119" spans="1:10" ht="15.75">
      <c r="A119" s="1"/>
      <c r="B119" s="1"/>
      <c r="C119" s="5"/>
      <c r="D119" s="5"/>
      <c r="E119" s="5"/>
      <c r="F119" s="5"/>
      <c r="G119" s="5"/>
      <c r="H119" s="5"/>
      <c r="I119" s="5"/>
      <c r="J119" s="5"/>
    </row>
    <row r="120" spans="1:10" ht="15.75">
      <c r="A120" s="1"/>
      <c r="B120" s="1"/>
      <c r="C120" s="5"/>
      <c r="D120" s="5"/>
      <c r="E120" s="5"/>
      <c r="F120" s="5"/>
      <c r="G120" s="5"/>
      <c r="H120" s="5"/>
      <c r="I120" s="5"/>
      <c r="J120" s="5"/>
    </row>
    <row r="121" spans="1:10" ht="15.75">
      <c r="A121" s="1"/>
      <c r="B121" s="1"/>
      <c r="C121" s="5"/>
      <c r="D121" s="5"/>
      <c r="E121" s="5"/>
      <c r="F121" s="5"/>
      <c r="G121" s="5"/>
      <c r="H121" s="5"/>
      <c r="I121" s="5"/>
      <c r="J121" s="5"/>
    </row>
    <row r="122" spans="1:10" ht="15.75">
      <c r="A122" s="1"/>
      <c r="B122" s="1"/>
      <c r="C122" s="5"/>
      <c r="D122" s="5"/>
      <c r="E122" s="5"/>
      <c r="F122" s="5"/>
      <c r="G122" s="5"/>
      <c r="H122" s="5"/>
      <c r="I122" s="5"/>
      <c r="J122" s="5"/>
    </row>
    <row r="123" spans="1:10" ht="15.75">
      <c r="A123" s="1"/>
      <c r="B123" s="1"/>
      <c r="C123" s="5"/>
      <c r="D123" s="5"/>
      <c r="E123" s="5"/>
      <c r="F123" s="5"/>
      <c r="G123" s="5"/>
      <c r="H123" s="5"/>
      <c r="I123" s="5"/>
      <c r="J123" s="5"/>
    </row>
    <row r="124" spans="1:10" ht="15.75">
      <c r="A124" s="1"/>
      <c r="B124" s="1"/>
      <c r="C124" s="5"/>
      <c r="D124" s="5"/>
      <c r="E124" s="5"/>
      <c r="F124" s="5"/>
      <c r="G124" s="5"/>
      <c r="H124" s="5"/>
      <c r="I124" s="5"/>
      <c r="J124" s="5"/>
    </row>
    <row r="125" spans="1:10" ht="15.75">
      <c r="A125" s="1"/>
      <c r="B125" s="1"/>
      <c r="C125" s="5"/>
      <c r="D125" s="5"/>
      <c r="E125" s="5"/>
      <c r="F125" s="5"/>
      <c r="G125" s="5"/>
      <c r="H125" s="5"/>
      <c r="I125" s="5"/>
      <c r="J125" s="5"/>
    </row>
    <row r="126" spans="1:10" ht="15.75">
      <c r="A126" s="1"/>
      <c r="B126" s="1"/>
      <c r="C126" s="5"/>
      <c r="D126" s="5"/>
      <c r="E126" s="5"/>
      <c r="F126" s="5"/>
      <c r="G126" s="5"/>
      <c r="H126" s="5"/>
      <c r="I126" s="5"/>
      <c r="J126" s="5"/>
    </row>
    <row r="127" spans="1:10" ht="15.75">
      <c r="A127" s="1"/>
      <c r="B127" s="1"/>
      <c r="C127" s="5"/>
      <c r="D127" s="5"/>
      <c r="E127" s="5"/>
      <c r="F127" s="5"/>
      <c r="G127" s="5"/>
      <c r="H127" s="5"/>
      <c r="I127" s="5"/>
      <c r="J127" s="5"/>
    </row>
    <row r="128" spans="1:10" ht="15.75">
      <c r="A128" s="1"/>
      <c r="B128" s="1"/>
      <c r="C128" s="5"/>
      <c r="D128" s="5"/>
      <c r="E128" s="5"/>
      <c r="F128" s="5"/>
      <c r="G128" s="5"/>
      <c r="H128" s="5"/>
      <c r="I128" s="5"/>
      <c r="J128" s="5"/>
    </row>
    <row r="129" spans="1:10" ht="15.75">
      <c r="A129" s="1"/>
      <c r="B129" s="1"/>
      <c r="C129" s="5"/>
      <c r="D129" s="5"/>
      <c r="E129" s="5"/>
      <c r="F129" s="5"/>
      <c r="G129" s="5"/>
      <c r="H129" s="5"/>
      <c r="I129" s="5"/>
      <c r="J129" s="5"/>
    </row>
    <row r="130" spans="1:10" ht="15.75">
      <c r="A130" s="1"/>
      <c r="B130" s="1"/>
      <c r="C130" s="5"/>
      <c r="D130" s="5"/>
      <c r="E130" s="5"/>
      <c r="F130" s="5"/>
      <c r="G130" s="5"/>
      <c r="H130" s="5"/>
      <c r="I130" s="5"/>
      <c r="J130" s="5"/>
    </row>
    <row r="131" spans="1:10" ht="15.75">
      <c r="A131" s="1"/>
      <c r="B131" s="1"/>
      <c r="C131" s="5"/>
      <c r="D131" s="5"/>
      <c r="E131" s="5"/>
      <c r="F131" s="5"/>
      <c r="G131" s="5"/>
      <c r="H131" s="5"/>
      <c r="I131" s="5"/>
      <c r="J131" s="5"/>
    </row>
    <row r="132" spans="1:10" ht="15.75">
      <c r="A132" s="1"/>
      <c r="B132" s="1"/>
      <c r="C132" s="5"/>
      <c r="D132" s="5"/>
      <c r="E132" s="5"/>
      <c r="F132" s="5"/>
      <c r="G132" s="5"/>
      <c r="H132" s="5"/>
      <c r="I132" s="5"/>
      <c r="J132" s="5"/>
    </row>
    <row r="133" spans="1:10" ht="15.75">
      <c r="A133" s="1"/>
      <c r="B133" s="1"/>
      <c r="C133" s="5"/>
      <c r="D133" s="5"/>
      <c r="E133" s="5"/>
      <c r="F133" s="5"/>
      <c r="G133" s="5"/>
      <c r="H133" s="5"/>
      <c r="I133" s="5"/>
      <c r="J133" s="5"/>
    </row>
    <row r="134" spans="1:10" ht="15.75">
      <c r="A134" s="1"/>
      <c r="B134" s="1"/>
      <c r="C134" s="5"/>
      <c r="D134" s="5"/>
      <c r="E134" s="5"/>
      <c r="F134" s="5"/>
      <c r="G134" s="5"/>
      <c r="H134" s="5"/>
      <c r="I134" s="5"/>
      <c r="J134" s="5"/>
    </row>
    <row r="135" spans="1:10" ht="15.75">
      <c r="A135" s="1"/>
      <c r="B135" s="1"/>
      <c r="C135" s="5"/>
      <c r="D135" s="5"/>
      <c r="E135" s="5"/>
      <c r="F135" s="5"/>
      <c r="G135" s="5"/>
      <c r="H135" s="5"/>
      <c r="I135" s="5"/>
      <c r="J135" s="5"/>
    </row>
    <row r="136" spans="1:10" ht="15.75">
      <c r="A136" s="1"/>
      <c r="B136" s="1"/>
      <c r="C136" s="5"/>
      <c r="D136" s="5"/>
      <c r="E136" s="5"/>
      <c r="F136" s="5"/>
      <c r="G136" s="5"/>
      <c r="H136" s="5"/>
      <c r="I136" s="5"/>
      <c r="J136" s="5"/>
    </row>
    <row r="137" spans="1:10" ht="15.75">
      <c r="A137" s="1"/>
      <c r="B137" s="1"/>
      <c r="C137" s="5"/>
      <c r="D137" s="5"/>
      <c r="E137" s="5"/>
      <c r="F137" s="5"/>
      <c r="G137" s="5"/>
      <c r="H137" s="5"/>
      <c r="I137" s="5"/>
      <c r="J137" s="5"/>
    </row>
    <row r="138" spans="1:10" ht="15.75">
      <c r="A138" s="1"/>
      <c r="B138" s="1"/>
      <c r="C138" s="5"/>
      <c r="D138" s="5"/>
      <c r="E138" s="5"/>
      <c r="F138" s="5"/>
      <c r="G138" s="5"/>
      <c r="H138" s="5"/>
      <c r="I138" s="5"/>
      <c r="J138" s="5"/>
    </row>
    <row r="139" spans="1:10" ht="15.75">
      <c r="A139" s="1"/>
      <c r="B139" s="1"/>
      <c r="C139" s="5"/>
      <c r="D139" s="5"/>
      <c r="E139" s="5"/>
      <c r="F139" s="5"/>
      <c r="G139" s="5"/>
      <c r="H139" s="5"/>
      <c r="I139" s="5"/>
      <c r="J139" s="5"/>
    </row>
    <row r="140" spans="1:10" ht="15.75">
      <c r="A140" s="1"/>
      <c r="B140" s="1"/>
      <c r="C140" s="5"/>
      <c r="D140" s="5"/>
      <c r="E140" s="5"/>
      <c r="F140" s="5"/>
      <c r="G140" s="5"/>
      <c r="H140" s="5"/>
      <c r="I140" s="5"/>
      <c r="J140" s="5"/>
    </row>
    <row r="141" spans="1:10" ht="15.75">
      <c r="A141" s="1"/>
      <c r="B141" s="1"/>
      <c r="C141" s="5"/>
      <c r="D141" s="5"/>
      <c r="E141" s="5"/>
      <c r="F141" s="5"/>
      <c r="G141" s="5"/>
      <c r="H141" s="5"/>
      <c r="I141" s="5"/>
      <c r="J141" s="5"/>
    </row>
    <row r="142" spans="1:10" ht="15.75">
      <c r="A142" s="1"/>
      <c r="B142" s="1"/>
      <c r="C142" s="5"/>
      <c r="D142" s="5"/>
      <c r="E142" s="5"/>
      <c r="F142" s="5"/>
      <c r="G142" s="5"/>
      <c r="H142" s="5"/>
      <c r="I142" s="5"/>
      <c r="J142" s="5"/>
    </row>
    <row r="143" spans="1:10" ht="15.75">
      <c r="A143" s="1"/>
      <c r="B143" s="1"/>
      <c r="C143" s="5"/>
      <c r="D143" s="5"/>
      <c r="E143" s="5"/>
      <c r="F143" s="5"/>
      <c r="G143" s="5"/>
      <c r="H143" s="5"/>
      <c r="I143" s="5"/>
      <c r="J143" s="5"/>
    </row>
    <row r="144" spans="1:10" ht="15.75">
      <c r="A144" s="1"/>
      <c r="B144" s="1"/>
      <c r="C144" s="5"/>
      <c r="D144" s="5"/>
      <c r="E144" s="5"/>
      <c r="F144" s="5"/>
      <c r="G144" s="5"/>
      <c r="H144" s="5"/>
      <c r="I144" s="5"/>
      <c r="J144" s="5"/>
    </row>
    <row r="145" spans="1:10" ht="15.75">
      <c r="A145" s="1"/>
      <c r="B145" s="1"/>
      <c r="C145" s="5"/>
      <c r="D145" s="5"/>
      <c r="E145" s="5"/>
      <c r="F145" s="5"/>
      <c r="G145" s="5"/>
      <c r="H145" s="5"/>
      <c r="I145" s="5"/>
      <c r="J145" s="5"/>
    </row>
    <row r="146" spans="1:10" ht="15.75">
      <c r="A146" s="1"/>
      <c r="B146" s="1"/>
      <c r="C146" s="5"/>
      <c r="D146" s="5"/>
      <c r="E146" s="5"/>
      <c r="F146" s="5"/>
      <c r="G146" s="5"/>
      <c r="H146" s="5"/>
      <c r="I146" s="5"/>
      <c r="J146" s="5"/>
    </row>
    <row r="147" spans="1:10" ht="15.75">
      <c r="A147" s="1"/>
      <c r="B147" s="1"/>
      <c r="C147" s="5"/>
      <c r="D147" s="5"/>
      <c r="E147" s="5"/>
      <c r="F147" s="5"/>
      <c r="G147" s="5"/>
      <c r="H147" s="5"/>
      <c r="I147" s="5"/>
      <c r="J147" s="5"/>
    </row>
    <row r="148" spans="1:10" ht="15.75">
      <c r="A148" s="1"/>
      <c r="B148" s="1"/>
      <c r="C148" s="5"/>
      <c r="D148" s="5"/>
      <c r="E148" s="5"/>
      <c r="F148" s="5"/>
      <c r="G148" s="5"/>
      <c r="H148" s="5"/>
      <c r="I148" s="5"/>
      <c r="J148" s="5"/>
    </row>
    <row r="149" spans="1:10" ht="15.75">
      <c r="A149" s="1"/>
      <c r="B149" s="1"/>
      <c r="C149" s="5"/>
      <c r="D149" s="5"/>
      <c r="E149" s="5"/>
      <c r="F149" s="5"/>
      <c r="G149" s="5"/>
      <c r="H149" s="5"/>
      <c r="I149" s="5"/>
      <c r="J149" s="5"/>
    </row>
    <row r="150" spans="1:10" ht="15.75">
      <c r="A150" s="1"/>
      <c r="B150" s="1"/>
      <c r="C150" s="5"/>
      <c r="D150" s="5"/>
      <c r="E150" s="5"/>
      <c r="F150" s="5"/>
      <c r="G150" s="5"/>
      <c r="H150" s="5"/>
      <c r="I150" s="5"/>
      <c r="J150" s="5"/>
    </row>
    <row r="151" spans="1:10" ht="15.75">
      <c r="A151" s="1"/>
      <c r="B151" s="1"/>
      <c r="C151" s="5"/>
      <c r="D151" s="5"/>
      <c r="E151" s="5"/>
      <c r="F151" s="5"/>
      <c r="G151" s="5"/>
      <c r="H151" s="5"/>
      <c r="I151" s="5"/>
      <c r="J151" s="5"/>
    </row>
    <row r="152" spans="1:10" ht="15.75">
      <c r="A152" s="1"/>
      <c r="B152" s="1"/>
      <c r="C152" s="5"/>
      <c r="D152" s="5"/>
      <c r="E152" s="5"/>
      <c r="F152" s="5"/>
      <c r="G152" s="5"/>
      <c r="H152" s="5"/>
      <c r="I152" s="5"/>
      <c r="J152" s="5"/>
    </row>
    <row r="153" spans="1:10" ht="15.75">
      <c r="A153" s="1"/>
      <c r="B153" s="1"/>
      <c r="C153" s="5"/>
      <c r="D153" s="5"/>
      <c r="E153" s="5"/>
      <c r="F153" s="5"/>
      <c r="G153" s="5"/>
      <c r="H153" s="5"/>
      <c r="I153" s="5"/>
      <c r="J153" s="5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>
      <c r="A944" s="1"/>
      <c r="B944" s="1"/>
      <c r="C944" s="1"/>
      <c r="D944" s="1"/>
      <c r="E944" s="1"/>
      <c r="F944" s="1"/>
      <c r="G944" s="1"/>
      <c r="H944" s="1"/>
      <c r="I944" s="1"/>
      <c r="J944" s="1"/>
    </row>
  </sheetData>
  <printOptions/>
  <pageMargins left="0.75" right="0.5" top="0.75" bottom="1" header="0.5" footer="0.75"/>
  <pageSetup horizontalDpi="360" verticalDpi="360" orientation="portrait" paperSize="9" scale="85" r:id="rId1"/>
  <headerFooter alignWithMargins="0">
    <oddFooter>&amp;R&amp;"Times New Roman,Bold Italic"&amp;11------------  Page 1 of 11 ------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858"/>
  <sheetViews>
    <sheetView workbookViewId="0" topLeftCell="A27">
      <selection activeCell="D30" sqref="D30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10" width="13.7109375" style="0" customWidth="1"/>
  </cols>
  <sheetData>
    <row r="1" spans="1:10" ht="18.75" customHeight="1">
      <c r="A1" s="111" t="s">
        <v>0</v>
      </c>
      <c r="B1" s="111"/>
      <c r="C1" s="111"/>
      <c r="D1" s="111"/>
      <c r="E1" s="111"/>
      <c r="F1" s="111"/>
      <c r="G1" s="111"/>
      <c r="H1" s="11"/>
      <c r="I1" s="11"/>
      <c r="J1" s="11"/>
    </row>
    <row r="2" spans="1:10" ht="10.5" customHeight="1">
      <c r="A2" s="110" t="s">
        <v>158</v>
      </c>
      <c r="B2" s="110"/>
      <c r="C2" s="110"/>
      <c r="D2" s="110"/>
      <c r="E2" s="110"/>
      <c r="F2" s="110"/>
      <c r="G2" s="110"/>
      <c r="H2" s="11"/>
      <c r="I2" s="11"/>
      <c r="J2" s="11"/>
    </row>
    <row r="3" spans="1:10" ht="10.5" customHeight="1">
      <c r="A3" s="110" t="s">
        <v>159</v>
      </c>
      <c r="B3" s="110"/>
      <c r="C3" s="110"/>
      <c r="D3" s="110"/>
      <c r="E3" s="110"/>
      <c r="F3" s="110"/>
      <c r="G3" s="110"/>
      <c r="H3" s="11"/>
      <c r="I3" s="11"/>
      <c r="J3" s="11"/>
    </row>
    <row r="4" spans="1:10" ht="16.5" customHeight="1" thickBot="1">
      <c r="A4" s="20"/>
      <c r="B4" s="11"/>
      <c r="C4" s="11"/>
      <c r="D4" s="11"/>
      <c r="E4" s="11"/>
      <c r="F4" s="11"/>
      <c r="G4" s="11"/>
      <c r="H4" s="11"/>
      <c r="I4" s="11"/>
      <c r="J4" s="11"/>
    </row>
    <row r="5" spans="1:10" ht="7.5" customHeight="1" thickTop="1">
      <c r="A5" s="85"/>
      <c r="B5" s="86"/>
      <c r="C5" s="86"/>
      <c r="D5" s="86"/>
      <c r="E5" s="86"/>
      <c r="F5" s="86"/>
      <c r="G5" s="86"/>
      <c r="H5" s="13"/>
      <c r="I5" s="13"/>
      <c r="J5" s="13"/>
    </row>
    <row r="6" spans="1:10" ht="15.75">
      <c r="A6" s="114" t="s">
        <v>160</v>
      </c>
      <c r="B6" s="114"/>
      <c r="C6" s="114"/>
      <c r="D6" s="114"/>
      <c r="E6" s="114"/>
      <c r="F6" s="114"/>
      <c r="G6" s="114"/>
      <c r="H6" s="13"/>
      <c r="I6" s="13"/>
      <c r="J6" s="13"/>
    </row>
    <row r="7" spans="1:10" ht="15.75">
      <c r="A7" s="114" t="s">
        <v>161</v>
      </c>
      <c r="B7" s="114"/>
      <c r="C7" s="114"/>
      <c r="D7" s="114"/>
      <c r="E7" s="114"/>
      <c r="F7" s="114"/>
      <c r="G7" s="114"/>
      <c r="H7" s="13"/>
      <c r="I7" s="13"/>
      <c r="J7" s="13"/>
    </row>
    <row r="8" spans="1:10" ht="7.5" customHeight="1" thickBot="1">
      <c r="A8" s="87"/>
      <c r="B8" s="80"/>
      <c r="C8" s="80"/>
      <c r="D8" s="80"/>
      <c r="E8" s="80"/>
      <c r="F8" s="80"/>
      <c r="G8" s="80"/>
      <c r="H8" s="13"/>
      <c r="I8" s="13"/>
      <c r="J8" s="13"/>
    </row>
    <row r="9" spans="1:7" ht="28.5" customHeight="1" thickTop="1">
      <c r="A9" s="20"/>
      <c r="B9" s="11"/>
      <c r="C9" s="11"/>
      <c r="D9" s="11"/>
      <c r="E9" s="11"/>
      <c r="F9" s="11"/>
      <c r="G9" s="11"/>
    </row>
    <row r="10" spans="1:7" ht="15.75">
      <c r="A10" s="89" t="s">
        <v>105</v>
      </c>
      <c r="B10" s="11"/>
      <c r="C10" s="11"/>
      <c r="D10" s="11"/>
      <c r="E10" s="11"/>
      <c r="F10" s="11"/>
      <c r="G10" s="11"/>
    </row>
    <row r="11" spans="1:7" ht="21" customHeight="1">
      <c r="A11" s="20"/>
      <c r="B11" s="11"/>
      <c r="C11" s="11"/>
      <c r="D11" s="11"/>
      <c r="E11" s="11"/>
      <c r="F11" s="11"/>
      <c r="G11" s="11"/>
    </row>
    <row r="12" spans="1:36" ht="12.75">
      <c r="A12" s="3"/>
      <c r="B12" s="3"/>
      <c r="C12" s="3"/>
      <c r="D12" s="47" t="s">
        <v>54</v>
      </c>
      <c r="E12" s="3"/>
      <c r="F12" s="3"/>
      <c r="G12" s="47" t="s">
        <v>165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.75">
      <c r="A13" s="3"/>
      <c r="B13" s="3"/>
      <c r="C13" s="3"/>
      <c r="D13" s="47" t="s">
        <v>164</v>
      </c>
      <c r="E13" s="3"/>
      <c r="F13" s="3"/>
      <c r="G13" s="47" t="s">
        <v>166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.75">
      <c r="A14" s="3"/>
      <c r="B14" s="3"/>
      <c r="C14" s="3"/>
      <c r="D14" s="48" t="s">
        <v>117</v>
      </c>
      <c r="E14" s="3"/>
      <c r="F14" s="3"/>
      <c r="G14" s="48" t="s">
        <v>118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23.25" customHeight="1">
      <c r="A15" s="3"/>
      <c r="B15" s="3"/>
      <c r="C15" s="3"/>
      <c r="D15" s="66" t="s">
        <v>32</v>
      </c>
      <c r="E15" s="25"/>
      <c r="F15" s="25"/>
      <c r="G15" s="66" t="s">
        <v>32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5.75">
      <c r="A16" s="3"/>
      <c r="B16" s="3"/>
      <c r="C16" s="3"/>
      <c r="D16" s="61"/>
      <c r="E16" s="25"/>
      <c r="F16" s="25"/>
      <c r="G16" s="2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7" s="14" customFormat="1" ht="15.75">
      <c r="A17" s="15" t="s">
        <v>120</v>
      </c>
      <c r="B17" s="25"/>
      <c r="C17" s="10"/>
      <c r="D17" s="53">
        <v>60920.63332</v>
      </c>
      <c r="E17" s="10"/>
      <c r="F17" s="10"/>
      <c r="G17" s="10">
        <v>63328.013</v>
      </c>
    </row>
    <row r="18" spans="1:7" s="14" customFormat="1" ht="15.75">
      <c r="A18" s="15"/>
      <c r="B18" s="25"/>
      <c r="C18" s="10"/>
      <c r="D18" s="53"/>
      <c r="E18" s="10"/>
      <c r="F18" s="10"/>
      <c r="G18" s="10"/>
    </row>
    <row r="19" spans="1:7" s="14" customFormat="1" ht="15.75" hidden="1">
      <c r="A19" s="15" t="s">
        <v>4</v>
      </c>
      <c r="B19" s="25"/>
      <c r="C19" s="10"/>
      <c r="D19" s="53"/>
      <c r="E19" s="10"/>
      <c r="F19" s="10"/>
      <c r="G19" s="10"/>
    </row>
    <row r="20" spans="1:7" s="14" customFormat="1" ht="15.75" hidden="1">
      <c r="A20" s="15"/>
      <c r="B20" s="25"/>
      <c r="C20" s="10"/>
      <c r="D20" s="53"/>
      <c r="E20" s="10"/>
      <c r="F20" s="10"/>
      <c r="G20" s="10"/>
    </row>
    <row r="21" spans="1:7" s="14" customFormat="1" ht="15.75" hidden="1">
      <c r="A21" s="1"/>
      <c r="B21" s="25"/>
      <c r="C21" s="10"/>
      <c r="D21" s="53"/>
      <c r="E21" s="10"/>
      <c r="F21" s="10"/>
      <c r="G21" s="10"/>
    </row>
    <row r="22" spans="1:7" s="14" customFormat="1" ht="15.75">
      <c r="A22" s="15" t="s">
        <v>5</v>
      </c>
      <c r="B22" s="25"/>
      <c r="C22" s="10"/>
      <c r="D22" s="53"/>
      <c r="E22" s="10"/>
      <c r="F22" s="10"/>
      <c r="G22" s="10"/>
    </row>
    <row r="23" spans="1:9" s="14" customFormat="1" ht="15.75">
      <c r="A23" s="1"/>
      <c r="B23" s="1" t="s">
        <v>104</v>
      </c>
      <c r="C23" s="10"/>
      <c r="D23" s="58">
        <v>30869.55687</v>
      </c>
      <c r="E23" s="10"/>
      <c r="F23" s="10"/>
      <c r="G23" s="6">
        <v>31362.355</v>
      </c>
      <c r="I23" s="33"/>
    </row>
    <row r="24" spans="1:9" s="14" customFormat="1" ht="15.75">
      <c r="A24" s="1"/>
      <c r="B24" s="1" t="s">
        <v>106</v>
      </c>
      <c r="C24" s="10"/>
      <c r="D24" s="59">
        <v>54558.135780000004</v>
      </c>
      <c r="E24" s="10"/>
      <c r="F24" s="10"/>
      <c r="G24" s="7">
        <v>40502.218</v>
      </c>
      <c r="I24" s="46"/>
    </row>
    <row r="25" spans="1:9" s="14" customFormat="1" ht="15.75" hidden="1">
      <c r="A25" s="1"/>
      <c r="B25" s="1" t="s">
        <v>9</v>
      </c>
      <c r="C25" s="10"/>
      <c r="D25" s="59">
        <v>0</v>
      </c>
      <c r="E25" s="10"/>
      <c r="F25" s="10"/>
      <c r="G25" s="7">
        <v>0</v>
      </c>
      <c r="I25" s="46"/>
    </row>
    <row r="26" spans="1:9" s="14" customFormat="1" ht="15.75">
      <c r="A26" s="1"/>
      <c r="B26" s="1" t="s">
        <v>107</v>
      </c>
      <c r="C26" s="10"/>
      <c r="D26" s="59">
        <v>961.93489</v>
      </c>
      <c r="E26" s="10"/>
      <c r="F26" s="10"/>
      <c r="G26" s="7">
        <v>2134.309</v>
      </c>
      <c r="I26" s="46"/>
    </row>
    <row r="27" spans="1:9" s="14" customFormat="1" ht="15.75">
      <c r="A27" s="15"/>
      <c r="B27" s="25"/>
      <c r="C27" s="10"/>
      <c r="D27" s="91">
        <v>86389.62754000002</v>
      </c>
      <c r="E27" s="10"/>
      <c r="F27" s="10"/>
      <c r="G27" s="65">
        <v>73998.882</v>
      </c>
      <c r="I27" s="33"/>
    </row>
    <row r="28" spans="1:7" s="14" customFormat="1" ht="15.75">
      <c r="A28" s="1"/>
      <c r="B28" s="25"/>
      <c r="C28" s="10"/>
      <c r="D28" s="58"/>
      <c r="E28" s="10"/>
      <c r="F28" s="10"/>
      <c r="G28" s="6"/>
    </row>
    <row r="29" spans="1:7" s="14" customFormat="1" ht="15.75">
      <c r="A29" s="15" t="s">
        <v>11</v>
      </c>
      <c r="B29" s="25"/>
      <c r="C29" s="10"/>
      <c r="D29" s="59"/>
      <c r="E29" s="10"/>
      <c r="F29" s="10"/>
      <c r="G29" s="7"/>
    </row>
    <row r="30" spans="1:7" s="14" customFormat="1" ht="15.75">
      <c r="A30" s="1"/>
      <c r="B30" s="1" t="s">
        <v>108</v>
      </c>
      <c r="C30" s="10"/>
      <c r="D30" s="59">
        <v>29443.326419999998</v>
      </c>
      <c r="E30" s="10"/>
      <c r="F30" s="10"/>
      <c r="G30" s="7">
        <v>27286.089</v>
      </c>
    </row>
    <row r="31" spans="1:7" s="14" customFormat="1" ht="15.75" hidden="1">
      <c r="A31" s="1"/>
      <c r="B31" s="1" t="s">
        <v>56</v>
      </c>
      <c r="C31" s="10"/>
      <c r="D31" s="59"/>
      <c r="E31" s="10"/>
      <c r="F31" s="10"/>
      <c r="G31" s="7"/>
    </row>
    <row r="32" spans="1:7" s="14" customFormat="1" ht="15.75" hidden="1">
      <c r="A32" s="1"/>
      <c r="B32" s="1" t="s">
        <v>14</v>
      </c>
      <c r="C32" s="10"/>
      <c r="D32" s="59"/>
      <c r="E32" s="10"/>
      <c r="F32" s="10"/>
      <c r="G32" s="7"/>
    </row>
    <row r="33" spans="1:7" s="14" customFormat="1" ht="15.75">
      <c r="A33" s="1"/>
      <c r="B33" s="1" t="s">
        <v>109</v>
      </c>
      <c r="C33" s="10"/>
      <c r="D33" s="59">
        <v>18561.045870000005</v>
      </c>
      <c r="E33" s="10"/>
      <c r="F33" s="10"/>
      <c r="G33" s="7">
        <v>15664.003</v>
      </c>
    </row>
    <row r="34" spans="1:7" s="14" customFormat="1" ht="15.75">
      <c r="A34" s="1"/>
      <c r="B34" s="1" t="s">
        <v>110</v>
      </c>
      <c r="C34" s="10"/>
      <c r="D34" s="59">
        <v>635.90086</v>
      </c>
      <c r="E34" s="10"/>
      <c r="F34" s="10"/>
      <c r="G34" s="7">
        <v>559.082</v>
      </c>
    </row>
    <row r="35" spans="1:7" s="14" customFormat="1" ht="15.75">
      <c r="A35" s="1"/>
      <c r="B35" s="25"/>
      <c r="C35" s="10"/>
      <c r="D35" s="91">
        <v>48640.27315</v>
      </c>
      <c r="E35" s="10"/>
      <c r="F35" s="10"/>
      <c r="G35" s="65">
        <v>43509.174000000006</v>
      </c>
    </row>
    <row r="36" spans="1:7" s="14" customFormat="1" ht="15.75">
      <c r="A36" s="1"/>
      <c r="B36" s="25"/>
      <c r="C36" s="10"/>
      <c r="D36" s="53"/>
      <c r="E36" s="10"/>
      <c r="F36" s="10"/>
      <c r="G36" s="10"/>
    </row>
    <row r="37" spans="1:7" s="14" customFormat="1" ht="15.75">
      <c r="A37" s="15" t="s">
        <v>181</v>
      </c>
      <c r="B37" s="25"/>
      <c r="C37" s="10"/>
      <c r="D37" s="53">
        <v>37749.354390000015</v>
      </c>
      <c r="E37" s="10"/>
      <c r="F37" s="10"/>
      <c r="G37" s="10">
        <v>30489.70799999999</v>
      </c>
    </row>
    <row r="38" spans="1:7" s="14" customFormat="1" ht="15.75">
      <c r="A38" s="15"/>
      <c r="B38" s="25"/>
      <c r="C38" s="10"/>
      <c r="D38" s="53"/>
      <c r="E38" s="10"/>
      <c r="F38" s="10"/>
      <c r="G38" s="10"/>
    </row>
    <row r="39" spans="1:7" s="14" customFormat="1" ht="16.5" thickBot="1">
      <c r="A39" s="15"/>
      <c r="B39" s="25"/>
      <c r="C39" s="10"/>
      <c r="D39" s="60">
        <v>98669.98771000002</v>
      </c>
      <c r="E39" s="10"/>
      <c r="F39" s="10"/>
      <c r="G39" s="12">
        <v>93817.72099999999</v>
      </c>
    </row>
    <row r="40" spans="1:7" s="14" customFormat="1" ht="16.5" thickTop="1">
      <c r="A40" s="1"/>
      <c r="B40" s="25"/>
      <c r="C40" s="10"/>
      <c r="D40" s="53"/>
      <c r="E40" s="10"/>
      <c r="F40" s="10"/>
      <c r="G40" s="10"/>
    </row>
    <row r="41" spans="1:7" s="14" customFormat="1" ht="15.75">
      <c r="A41" s="42" t="s">
        <v>111</v>
      </c>
      <c r="B41" s="25"/>
      <c r="C41" s="10"/>
      <c r="D41" s="53"/>
      <c r="E41" s="10"/>
      <c r="F41" s="10"/>
      <c r="G41" s="10"/>
    </row>
    <row r="42" spans="1:7" s="14" customFormat="1" ht="15.75">
      <c r="A42" s="1"/>
      <c r="B42" s="25"/>
      <c r="C42" s="10"/>
      <c r="D42" s="53"/>
      <c r="E42" s="10"/>
      <c r="F42" s="10"/>
      <c r="G42" s="10"/>
    </row>
    <row r="43" spans="1:7" s="14" customFormat="1" ht="15.75">
      <c r="A43" s="15" t="s">
        <v>112</v>
      </c>
      <c r="B43" s="25"/>
      <c r="C43" s="10"/>
      <c r="D43" s="53"/>
      <c r="E43" s="10"/>
      <c r="F43" s="10"/>
      <c r="G43" s="10"/>
    </row>
    <row r="44" spans="1:7" s="14" customFormat="1" ht="15.75">
      <c r="A44" s="1"/>
      <c r="B44" s="1" t="s">
        <v>113</v>
      </c>
      <c r="C44" s="10"/>
      <c r="D44" s="53">
        <v>63810</v>
      </c>
      <c r="E44" s="10"/>
      <c r="F44" s="10"/>
      <c r="G44" s="10">
        <v>27644</v>
      </c>
    </row>
    <row r="45" spans="1:7" s="14" customFormat="1" ht="15.75">
      <c r="A45" s="1"/>
      <c r="B45" s="1" t="s">
        <v>114</v>
      </c>
      <c r="C45" s="10"/>
      <c r="D45" s="54">
        <v>26090.92779</v>
      </c>
      <c r="E45" s="10"/>
      <c r="F45" s="10"/>
      <c r="G45" s="9">
        <v>54736.363</v>
      </c>
    </row>
    <row r="46" spans="1:7" s="14" customFormat="1" ht="15.75" hidden="1">
      <c r="A46" s="1"/>
      <c r="B46" s="1" t="s">
        <v>20</v>
      </c>
      <c r="C46" s="10"/>
      <c r="D46" s="53"/>
      <c r="E46" s="10"/>
      <c r="F46" s="10"/>
      <c r="G46" s="10"/>
    </row>
    <row r="47" spans="1:7" s="14" customFormat="1" ht="15.75">
      <c r="A47" s="1"/>
      <c r="B47" s="25"/>
      <c r="C47" s="10"/>
      <c r="D47" s="53">
        <v>89900.92779</v>
      </c>
      <c r="E47" s="10"/>
      <c r="F47" s="10"/>
      <c r="G47" s="10">
        <v>82380.363</v>
      </c>
    </row>
    <row r="48" spans="1:7" s="14" customFormat="1" ht="15.75">
      <c r="A48" s="1"/>
      <c r="B48" s="25"/>
      <c r="C48" s="10"/>
      <c r="D48" s="53"/>
      <c r="E48" s="10"/>
      <c r="F48" s="10"/>
      <c r="G48" s="10"/>
    </row>
    <row r="49" spans="1:7" s="14" customFormat="1" ht="15.75">
      <c r="A49" s="42" t="s">
        <v>115</v>
      </c>
      <c r="B49" s="25"/>
      <c r="C49" s="10"/>
      <c r="D49" s="53"/>
      <c r="E49" s="10"/>
      <c r="F49" s="10"/>
      <c r="G49" s="10"/>
    </row>
    <row r="50" spans="1:7" s="14" customFormat="1" ht="15.75">
      <c r="A50" s="1"/>
      <c r="B50" s="1" t="s">
        <v>109</v>
      </c>
      <c r="C50" s="10"/>
      <c r="D50" s="53">
        <v>8018.05992</v>
      </c>
      <c r="E50" s="10"/>
      <c r="F50" s="10"/>
      <c r="G50" s="10">
        <v>10686.358</v>
      </c>
    </row>
    <row r="51" spans="1:7" s="14" customFormat="1" ht="15.75">
      <c r="A51" s="1"/>
      <c r="B51" s="1" t="s">
        <v>116</v>
      </c>
      <c r="C51" s="10"/>
      <c r="D51" s="53">
        <v>751</v>
      </c>
      <c r="E51" s="10"/>
      <c r="F51" s="10"/>
      <c r="G51" s="10">
        <v>751</v>
      </c>
    </row>
    <row r="52" spans="1:7" s="14" customFormat="1" ht="15" customHeight="1">
      <c r="A52" s="1"/>
      <c r="B52" s="1"/>
      <c r="C52" s="10"/>
      <c r="D52" s="53"/>
      <c r="E52" s="10"/>
      <c r="F52" s="10"/>
      <c r="G52" s="10"/>
    </row>
    <row r="53" spans="1:7" s="14" customFormat="1" ht="16.5" thickBot="1">
      <c r="A53" s="1"/>
      <c r="B53" s="25"/>
      <c r="C53" s="10"/>
      <c r="D53" s="60">
        <v>98669.98771</v>
      </c>
      <c r="E53" s="10"/>
      <c r="F53" s="10"/>
      <c r="G53" s="12">
        <v>93817.72099999999</v>
      </c>
    </row>
    <row r="54" spans="1:7" s="14" customFormat="1" ht="16.5" thickTop="1">
      <c r="A54" s="1"/>
      <c r="B54" s="25"/>
      <c r="C54" s="10"/>
      <c r="D54" s="10"/>
      <c r="E54" s="10"/>
      <c r="F54" s="10"/>
      <c r="G54" s="10"/>
    </row>
    <row r="55" spans="1:7" s="14" customFormat="1" ht="15.75">
      <c r="A55" s="1"/>
      <c r="B55" s="25"/>
      <c r="C55" s="10"/>
      <c r="D55" s="10"/>
      <c r="E55" s="10"/>
      <c r="F55" s="10"/>
      <c r="G55" s="10"/>
    </row>
    <row r="56" spans="1:7" s="14" customFormat="1" ht="15.75">
      <c r="A56" s="1"/>
      <c r="B56" s="25"/>
      <c r="C56" s="10"/>
      <c r="D56" s="10"/>
      <c r="E56" s="10"/>
      <c r="F56" s="10"/>
      <c r="G56" s="10"/>
    </row>
    <row r="57" spans="1:7" s="14" customFormat="1" ht="15.75">
      <c r="A57" s="88" t="s">
        <v>143</v>
      </c>
      <c r="B57" s="25"/>
      <c r="C57" s="10"/>
      <c r="D57" s="10"/>
      <c r="E57" s="10"/>
      <c r="F57" s="10"/>
      <c r="G57" s="10"/>
    </row>
    <row r="58" spans="1:7" s="14" customFormat="1" ht="15.75">
      <c r="A58" s="88" t="s">
        <v>119</v>
      </c>
      <c r="B58" s="25"/>
      <c r="C58" s="10"/>
      <c r="D58" s="10"/>
      <c r="E58" s="10"/>
      <c r="F58" s="10"/>
      <c r="G58" s="10"/>
    </row>
    <row r="59" spans="1:7" s="14" customFormat="1" ht="15.75">
      <c r="A59" s="49"/>
      <c r="B59" s="25"/>
      <c r="C59" s="10"/>
      <c r="D59" s="10"/>
      <c r="E59" s="10"/>
      <c r="F59" s="10"/>
      <c r="G59" s="10"/>
    </row>
    <row r="60" spans="1:7" s="14" customFormat="1" ht="15.75">
      <c r="A60" s="49"/>
      <c r="B60" s="25"/>
      <c r="C60" s="10"/>
      <c r="D60" s="10"/>
      <c r="E60" s="10"/>
      <c r="F60" s="10"/>
      <c r="G60" s="10"/>
    </row>
    <row r="61" spans="1:7" s="14" customFormat="1" ht="15.75">
      <c r="A61" s="1"/>
      <c r="B61" s="25"/>
      <c r="C61" s="10"/>
      <c r="D61" s="10"/>
      <c r="E61" s="10"/>
      <c r="F61" s="10"/>
      <c r="G61" s="10"/>
    </row>
    <row r="62" spans="1:7" s="14" customFormat="1" ht="15.75">
      <c r="A62" s="1"/>
      <c r="B62" s="25"/>
      <c r="C62" s="10"/>
      <c r="D62" s="28"/>
      <c r="E62" s="10"/>
      <c r="F62" s="10"/>
      <c r="G62" s="17"/>
    </row>
    <row r="63" spans="1:7" s="14" customFormat="1" ht="15.75">
      <c r="A63" s="25"/>
      <c r="B63" s="25"/>
      <c r="C63" s="10"/>
      <c r="D63" s="31">
        <v>0</v>
      </c>
      <c r="E63" s="10"/>
      <c r="F63" s="10"/>
      <c r="G63" s="36">
        <v>0</v>
      </c>
    </row>
    <row r="64" spans="1:7" s="14" customFormat="1" ht="15.75">
      <c r="A64" s="25"/>
      <c r="B64" s="25"/>
      <c r="C64" s="10"/>
      <c r="D64" s="10"/>
      <c r="E64" s="10"/>
      <c r="F64" s="10"/>
      <c r="G64" s="10"/>
    </row>
    <row r="65" spans="1:7" s="14" customFormat="1" ht="15.75">
      <c r="A65" s="25"/>
      <c r="B65" s="25"/>
      <c r="C65" s="10"/>
      <c r="D65" s="10"/>
      <c r="E65" s="10"/>
      <c r="F65" s="10"/>
      <c r="G65" s="10"/>
    </row>
    <row r="66" spans="1:7" s="14" customFormat="1" ht="15.75">
      <c r="A66" s="25"/>
      <c r="B66" s="25"/>
      <c r="C66" s="10"/>
      <c r="D66" s="10"/>
      <c r="E66" s="10"/>
      <c r="F66" s="10"/>
      <c r="G66" s="10"/>
    </row>
    <row r="67" spans="1:7" s="14" customFormat="1" ht="15.75">
      <c r="A67" s="25"/>
      <c r="B67" s="25"/>
      <c r="C67" s="10"/>
      <c r="D67" s="10"/>
      <c r="E67" s="10"/>
      <c r="F67" s="10"/>
      <c r="G67" s="10"/>
    </row>
    <row r="68" spans="1:7" s="14" customFormat="1" ht="15.75">
      <c r="A68" s="25"/>
      <c r="B68" s="25"/>
      <c r="C68" s="25"/>
      <c r="D68" s="25"/>
      <c r="E68" s="25"/>
      <c r="F68" s="25"/>
      <c r="G68" s="25"/>
    </row>
    <row r="69" spans="1:7" s="14" customFormat="1" ht="15.75">
      <c r="A69" s="25"/>
      <c r="B69" s="25"/>
      <c r="C69" s="25"/>
      <c r="D69" s="25"/>
      <c r="E69" s="25"/>
      <c r="F69" s="25"/>
      <c r="G69" s="25"/>
    </row>
    <row r="70" spans="1:7" s="14" customFormat="1" ht="15.75">
      <c r="A70" s="25"/>
      <c r="B70" s="25"/>
      <c r="C70" s="25"/>
      <c r="D70" s="25"/>
      <c r="E70" s="25"/>
      <c r="F70" s="25"/>
      <c r="G70" s="25"/>
    </row>
    <row r="71" spans="1:7" s="14" customFormat="1" ht="15.75">
      <c r="A71" s="25"/>
      <c r="B71" s="25"/>
      <c r="C71" s="25"/>
      <c r="D71" s="25"/>
      <c r="E71" s="25"/>
      <c r="F71" s="25"/>
      <c r="G71" s="25"/>
    </row>
    <row r="72" spans="1:7" s="14" customFormat="1" ht="15.75">
      <c r="A72" s="25"/>
      <c r="B72" s="25"/>
      <c r="C72" s="25"/>
      <c r="D72" s="25"/>
      <c r="E72" s="25"/>
      <c r="F72" s="25"/>
      <c r="G72" s="25"/>
    </row>
    <row r="73" spans="1:7" s="14" customFormat="1" ht="15.75">
      <c r="A73" s="25"/>
      <c r="B73" s="25"/>
      <c r="C73" s="25"/>
      <c r="D73" s="25"/>
      <c r="E73" s="25"/>
      <c r="F73" s="25"/>
      <c r="G73" s="25"/>
    </row>
    <row r="74" spans="1:7" s="14" customFormat="1" ht="15.75">
      <c r="A74" s="25"/>
      <c r="B74" s="25"/>
      <c r="C74" s="25"/>
      <c r="D74" s="25"/>
      <c r="E74" s="25"/>
      <c r="F74" s="25"/>
      <c r="G74" s="25"/>
    </row>
    <row r="75" spans="1:7" s="14" customFormat="1" ht="15.75">
      <c r="A75" s="25"/>
      <c r="B75" s="25"/>
      <c r="C75" s="25"/>
      <c r="D75" s="25"/>
      <c r="E75" s="25"/>
      <c r="F75" s="25"/>
      <c r="G75" s="25"/>
    </row>
    <row r="76" spans="1:7" s="14" customFormat="1" ht="15.75">
      <c r="A76" s="25"/>
      <c r="B76" s="25"/>
      <c r="C76" s="25"/>
      <c r="D76" s="25"/>
      <c r="E76" s="25"/>
      <c r="F76" s="25"/>
      <c r="G76" s="25"/>
    </row>
    <row r="77" spans="1:7" s="14" customFormat="1" ht="15.75">
      <c r="A77" s="25"/>
      <c r="B77" s="25"/>
      <c r="C77" s="25"/>
      <c r="D77" s="25"/>
      <c r="E77" s="25"/>
      <c r="F77" s="25"/>
      <c r="G77" s="25"/>
    </row>
    <row r="78" spans="1:7" s="14" customFormat="1" ht="15.75">
      <c r="A78" s="25"/>
      <c r="B78" s="25"/>
      <c r="C78" s="25"/>
      <c r="D78" s="25"/>
      <c r="E78" s="25"/>
      <c r="F78" s="25"/>
      <c r="G78" s="25"/>
    </row>
    <row r="79" spans="1:7" s="14" customFormat="1" ht="15.75">
      <c r="A79" s="25"/>
      <c r="B79" s="25"/>
      <c r="C79" s="25"/>
      <c r="D79" s="25"/>
      <c r="E79" s="25"/>
      <c r="F79" s="25"/>
      <c r="G79" s="25"/>
    </row>
    <row r="80" spans="1:7" s="14" customFormat="1" ht="15.75">
      <c r="A80" s="25"/>
      <c r="B80" s="25"/>
      <c r="C80" s="25"/>
      <c r="D80" s="25"/>
      <c r="E80" s="25"/>
      <c r="F80" s="25"/>
      <c r="G80" s="25"/>
    </row>
    <row r="81" spans="1:7" s="14" customFormat="1" ht="15.75">
      <c r="A81" s="25"/>
      <c r="B81" s="25"/>
      <c r="C81" s="25"/>
      <c r="D81" s="25"/>
      <c r="E81" s="25"/>
      <c r="F81" s="25"/>
      <c r="G81" s="25"/>
    </row>
    <row r="82" spans="1:7" s="14" customFormat="1" ht="15.75">
      <c r="A82" s="25"/>
      <c r="B82" s="25"/>
      <c r="C82" s="25"/>
      <c r="D82" s="25"/>
      <c r="E82" s="25"/>
      <c r="F82" s="25"/>
      <c r="G82" s="25"/>
    </row>
    <row r="83" spans="1:7" s="14" customFormat="1" ht="15.75">
      <c r="A83" s="25"/>
      <c r="B83" s="25"/>
      <c r="C83" s="25"/>
      <c r="D83" s="25"/>
      <c r="E83" s="25"/>
      <c r="F83" s="25"/>
      <c r="G83" s="25"/>
    </row>
    <row r="84" spans="1:7" s="14" customFormat="1" ht="15.75">
      <c r="A84" s="25"/>
      <c r="B84" s="25"/>
      <c r="C84" s="25"/>
      <c r="D84" s="25"/>
      <c r="E84" s="25"/>
      <c r="F84" s="25"/>
      <c r="G84" s="25"/>
    </row>
    <row r="85" spans="1:7" s="14" customFormat="1" ht="15.75">
      <c r="A85" s="25"/>
      <c r="B85" s="25"/>
      <c r="C85" s="25"/>
      <c r="D85" s="25"/>
      <c r="E85" s="25"/>
      <c r="F85" s="25"/>
      <c r="G85" s="25"/>
    </row>
    <row r="86" spans="1:7" s="14" customFormat="1" ht="15.75">
      <c r="A86" s="25"/>
      <c r="B86" s="25"/>
      <c r="C86" s="25"/>
      <c r="D86" s="25"/>
      <c r="E86" s="25"/>
      <c r="F86" s="25"/>
      <c r="G86" s="25"/>
    </row>
    <row r="87" spans="1:7" s="14" customFormat="1" ht="15.75">
      <c r="A87" s="25"/>
      <c r="B87" s="25"/>
      <c r="C87" s="25"/>
      <c r="D87" s="25"/>
      <c r="E87" s="25"/>
      <c r="F87" s="25"/>
      <c r="G87" s="25"/>
    </row>
    <row r="88" spans="1:7" s="14" customFormat="1" ht="15.75">
      <c r="A88" s="25"/>
      <c r="B88" s="25"/>
      <c r="C88" s="25"/>
      <c r="D88" s="25"/>
      <c r="E88" s="25"/>
      <c r="F88" s="25"/>
      <c r="G88" s="25"/>
    </row>
    <row r="89" spans="1:7" s="14" customFormat="1" ht="15.75">
      <c r="A89" s="25"/>
      <c r="B89" s="25"/>
      <c r="C89" s="25"/>
      <c r="D89" s="25"/>
      <c r="E89" s="25"/>
      <c r="F89" s="25"/>
      <c r="G89" s="25"/>
    </row>
    <row r="90" spans="1:7" s="14" customFormat="1" ht="15.75">
      <c r="A90" s="25"/>
      <c r="B90" s="25"/>
      <c r="C90" s="25"/>
      <c r="D90" s="25"/>
      <c r="E90" s="25"/>
      <c r="F90" s="25"/>
      <c r="G90" s="25"/>
    </row>
    <row r="91" spans="1:7" s="14" customFormat="1" ht="15.75">
      <c r="A91" s="25"/>
      <c r="B91" s="25"/>
      <c r="C91" s="25"/>
      <c r="D91" s="25"/>
      <c r="E91" s="25"/>
      <c r="F91" s="25"/>
      <c r="G91" s="25"/>
    </row>
    <row r="92" spans="1:7" s="14" customFormat="1" ht="15.75">
      <c r="A92" s="25"/>
      <c r="B92" s="25"/>
      <c r="C92" s="25"/>
      <c r="D92" s="25"/>
      <c r="E92" s="25"/>
      <c r="F92" s="25"/>
      <c r="G92" s="25"/>
    </row>
    <row r="93" spans="1:7" s="14" customFormat="1" ht="15.75">
      <c r="A93" s="25"/>
      <c r="B93" s="25"/>
      <c r="C93" s="25"/>
      <c r="D93" s="25"/>
      <c r="E93" s="25"/>
      <c r="F93" s="25"/>
      <c r="G93" s="25"/>
    </row>
    <row r="94" spans="1:7" s="14" customFormat="1" ht="15.75">
      <c r="A94" s="25"/>
      <c r="B94" s="25"/>
      <c r="C94" s="25"/>
      <c r="D94" s="25"/>
      <c r="E94" s="25"/>
      <c r="F94" s="25"/>
      <c r="G94" s="25"/>
    </row>
    <row r="95" spans="1:7" s="14" customFormat="1" ht="15.75">
      <c r="A95" s="25"/>
      <c r="B95" s="25"/>
      <c r="C95" s="25"/>
      <c r="D95" s="25"/>
      <c r="E95" s="25"/>
      <c r="F95" s="25"/>
      <c r="G95" s="25"/>
    </row>
    <row r="96" spans="1:7" s="14" customFormat="1" ht="15.75">
      <c r="A96" s="25"/>
      <c r="B96" s="25"/>
      <c r="C96" s="25"/>
      <c r="D96" s="25"/>
      <c r="E96" s="25"/>
      <c r="F96" s="25"/>
      <c r="G96" s="25"/>
    </row>
    <row r="97" spans="1:7" s="14" customFormat="1" ht="15.75">
      <c r="A97" s="25"/>
      <c r="B97" s="25"/>
      <c r="C97" s="25"/>
      <c r="D97" s="25"/>
      <c r="E97" s="25"/>
      <c r="F97" s="25"/>
      <c r="G97" s="25"/>
    </row>
    <row r="98" spans="1:7" s="14" customFormat="1" ht="15.75">
      <c r="A98" s="25"/>
      <c r="B98" s="25"/>
      <c r="C98" s="25"/>
      <c r="D98" s="25"/>
      <c r="E98" s="25"/>
      <c r="F98" s="25"/>
      <c r="G98" s="25"/>
    </row>
    <row r="99" spans="1:7" s="14" customFormat="1" ht="15.75">
      <c r="A99" s="25"/>
      <c r="B99" s="25"/>
      <c r="C99" s="25"/>
      <c r="D99" s="25"/>
      <c r="E99" s="25"/>
      <c r="F99" s="25"/>
      <c r="G99" s="25"/>
    </row>
    <row r="100" spans="1:7" s="14" customFormat="1" ht="15.75">
      <c r="A100" s="25"/>
      <c r="B100" s="25"/>
      <c r="C100" s="25"/>
      <c r="D100" s="25"/>
      <c r="E100" s="25"/>
      <c r="F100" s="25"/>
      <c r="G100" s="25"/>
    </row>
    <row r="101" spans="1:7" s="14" customFormat="1" ht="15.75">
      <c r="A101" s="25"/>
      <c r="B101" s="25"/>
      <c r="C101" s="25"/>
      <c r="D101" s="25"/>
      <c r="E101" s="25"/>
      <c r="F101" s="25"/>
      <c r="G101" s="25"/>
    </row>
    <row r="102" spans="1:7" s="14" customFormat="1" ht="15.75">
      <c r="A102" s="25"/>
      <c r="B102" s="25"/>
      <c r="C102" s="25"/>
      <c r="D102" s="25"/>
      <c r="E102" s="25"/>
      <c r="F102" s="25"/>
      <c r="G102" s="25"/>
    </row>
    <row r="103" spans="1:7" s="14" customFormat="1" ht="15.75">
      <c r="A103" s="25"/>
      <c r="B103" s="25"/>
      <c r="C103" s="25"/>
      <c r="D103" s="25"/>
      <c r="E103" s="25"/>
      <c r="F103" s="25"/>
      <c r="G103" s="25"/>
    </row>
    <row r="104" spans="1:7" s="14" customFormat="1" ht="15.75">
      <c r="A104" s="25"/>
      <c r="B104" s="25"/>
      <c r="C104" s="25"/>
      <c r="D104" s="25"/>
      <c r="E104" s="25"/>
      <c r="F104" s="25"/>
      <c r="G104" s="25"/>
    </row>
    <row r="105" spans="1:7" s="14" customFormat="1" ht="15.75">
      <c r="A105" s="25"/>
      <c r="B105" s="25"/>
      <c r="C105" s="25"/>
      <c r="D105" s="25"/>
      <c r="E105" s="25"/>
      <c r="F105" s="25"/>
      <c r="G105" s="25"/>
    </row>
    <row r="106" spans="1:7" s="14" customFormat="1" ht="15.75">
      <c r="A106" s="25"/>
      <c r="B106" s="25"/>
      <c r="C106" s="25"/>
      <c r="D106" s="25"/>
      <c r="E106" s="25"/>
      <c r="F106" s="25"/>
      <c r="G106" s="25"/>
    </row>
    <row r="107" spans="1:7" s="14" customFormat="1" ht="15.75">
      <c r="A107" s="25"/>
      <c r="B107" s="25"/>
      <c r="C107" s="25"/>
      <c r="D107" s="25"/>
      <c r="E107" s="25"/>
      <c r="F107" s="25"/>
      <c r="G107" s="25"/>
    </row>
    <row r="108" spans="1:7" s="14" customFormat="1" ht="15.75">
      <c r="A108" s="25"/>
      <c r="B108" s="25"/>
      <c r="C108" s="25"/>
      <c r="D108" s="25"/>
      <c r="E108" s="25"/>
      <c r="F108" s="25"/>
      <c r="G108" s="25"/>
    </row>
    <row r="109" spans="1:7" s="14" customFormat="1" ht="15.75">
      <c r="A109" s="25"/>
      <c r="B109" s="25"/>
      <c r="C109" s="25"/>
      <c r="D109" s="25"/>
      <c r="E109" s="25"/>
      <c r="F109" s="25"/>
      <c r="G109" s="25"/>
    </row>
    <row r="110" spans="1:7" s="14" customFormat="1" ht="15.75">
      <c r="A110" s="25"/>
      <c r="B110" s="25"/>
      <c r="C110" s="25"/>
      <c r="D110" s="25"/>
      <c r="E110" s="25"/>
      <c r="F110" s="25"/>
      <c r="G110" s="25"/>
    </row>
    <row r="111" spans="1:7" s="14" customFormat="1" ht="15.75">
      <c r="A111" s="25"/>
      <c r="B111" s="25"/>
      <c r="C111" s="25"/>
      <c r="D111" s="25"/>
      <c r="E111" s="25"/>
      <c r="F111" s="25"/>
      <c r="G111" s="25"/>
    </row>
    <row r="112" spans="1:7" s="14" customFormat="1" ht="15.75">
      <c r="A112" s="25"/>
      <c r="B112" s="25"/>
      <c r="C112" s="25"/>
      <c r="D112" s="25"/>
      <c r="E112" s="25"/>
      <c r="F112" s="25"/>
      <c r="G112" s="25"/>
    </row>
    <row r="113" spans="1:7" s="14" customFormat="1" ht="15.75">
      <c r="A113" s="25"/>
      <c r="B113" s="25"/>
      <c r="C113" s="25"/>
      <c r="D113" s="25"/>
      <c r="E113" s="25"/>
      <c r="F113" s="25"/>
      <c r="G113" s="25"/>
    </row>
    <row r="114" spans="1:7" s="14" customFormat="1" ht="15.75">
      <c r="A114" s="25"/>
      <c r="B114" s="25"/>
      <c r="C114" s="25"/>
      <c r="D114" s="25"/>
      <c r="E114" s="25"/>
      <c r="F114" s="25"/>
      <c r="G114" s="25"/>
    </row>
    <row r="115" spans="1:7" s="14" customFormat="1" ht="15.75">
      <c r="A115" s="25"/>
      <c r="B115" s="25"/>
      <c r="C115" s="25"/>
      <c r="D115" s="25"/>
      <c r="E115" s="25"/>
      <c r="F115" s="25"/>
      <c r="G115" s="25"/>
    </row>
    <row r="116" spans="1:7" s="14" customFormat="1" ht="15.75">
      <c r="A116" s="25"/>
      <c r="B116" s="25"/>
      <c r="C116" s="25"/>
      <c r="D116" s="25"/>
      <c r="E116" s="25"/>
      <c r="F116" s="25"/>
      <c r="G116" s="25"/>
    </row>
    <row r="117" spans="1:7" s="14" customFormat="1" ht="15.75">
      <c r="A117" s="25"/>
      <c r="B117" s="25"/>
      <c r="C117" s="25"/>
      <c r="D117" s="25"/>
      <c r="E117" s="25"/>
      <c r="F117" s="25"/>
      <c r="G117" s="25"/>
    </row>
    <row r="118" spans="1:7" s="14" customFormat="1" ht="15.75">
      <c r="A118" s="25"/>
      <c r="B118" s="25"/>
      <c r="C118" s="25"/>
      <c r="D118" s="25"/>
      <c r="E118" s="25"/>
      <c r="F118" s="25"/>
      <c r="G118" s="25"/>
    </row>
    <row r="119" spans="1:7" s="14" customFormat="1" ht="15.75">
      <c r="A119" s="25"/>
      <c r="B119" s="25"/>
      <c r="C119" s="25"/>
      <c r="D119" s="25"/>
      <c r="E119" s="25"/>
      <c r="F119" s="25"/>
      <c r="G119" s="25"/>
    </row>
    <row r="120" spans="1:7" s="14" customFormat="1" ht="15.75">
      <c r="A120" s="25"/>
      <c r="B120" s="25"/>
      <c r="C120" s="25"/>
      <c r="D120" s="25"/>
      <c r="E120" s="25"/>
      <c r="F120" s="25"/>
      <c r="G120" s="25"/>
    </row>
    <row r="121" spans="1:7" s="14" customFormat="1" ht="15.75">
      <c r="A121" s="25"/>
      <c r="B121" s="25"/>
      <c r="C121" s="25"/>
      <c r="D121" s="25"/>
      <c r="E121" s="25"/>
      <c r="F121" s="25"/>
      <c r="G121" s="25"/>
    </row>
    <row r="122" spans="1:7" s="14" customFormat="1" ht="15.75">
      <c r="A122" s="25"/>
      <c r="B122" s="25"/>
      <c r="C122" s="25"/>
      <c r="D122" s="25"/>
      <c r="E122" s="25"/>
      <c r="F122" s="25"/>
      <c r="G122" s="25"/>
    </row>
    <row r="123" spans="1:7" s="14" customFormat="1" ht="15.75">
      <c r="A123" s="25"/>
      <c r="B123" s="25"/>
      <c r="C123" s="25"/>
      <c r="D123" s="25"/>
      <c r="E123" s="25"/>
      <c r="F123" s="25"/>
      <c r="G123" s="25"/>
    </row>
    <row r="124" spans="1:7" s="14" customFormat="1" ht="15.75">
      <c r="A124" s="25"/>
      <c r="B124" s="25"/>
      <c r="C124" s="25"/>
      <c r="D124" s="25"/>
      <c r="E124" s="25"/>
      <c r="F124" s="25"/>
      <c r="G124" s="25"/>
    </row>
    <row r="125" spans="1:7" s="14" customFormat="1" ht="15.75">
      <c r="A125" s="25"/>
      <c r="B125" s="25"/>
      <c r="C125" s="25"/>
      <c r="D125" s="25"/>
      <c r="E125" s="25"/>
      <c r="F125" s="25"/>
      <c r="G125" s="25"/>
    </row>
    <row r="126" spans="1:7" s="14" customFormat="1" ht="15.75">
      <c r="A126" s="25"/>
      <c r="B126" s="25"/>
      <c r="C126" s="25"/>
      <c r="D126" s="25"/>
      <c r="E126" s="25"/>
      <c r="F126" s="25"/>
      <c r="G126" s="25"/>
    </row>
    <row r="127" spans="1:7" s="14" customFormat="1" ht="15.75">
      <c r="A127" s="25"/>
      <c r="B127" s="25"/>
      <c r="C127" s="25"/>
      <c r="D127" s="25"/>
      <c r="E127" s="25"/>
      <c r="F127" s="25"/>
      <c r="G127" s="25"/>
    </row>
    <row r="128" spans="1:7" s="14" customFormat="1" ht="15.75">
      <c r="A128" s="25"/>
      <c r="B128" s="25"/>
      <c r="C128" s="25"/>
      <c r="D128" s="25"/>
      <c r="E128" s="25"/>
      <c r="F128" s="25"/>
      <c r="G128" s="25"/>
    </row>
    <row r="129" spans="1:7" s="14" customFormat="1" ht="15.75">
      <c r="A129" s="25"/>
      <c r="B129" s="25"/>
      <c r="C129" s="25"/>
      <c r="D129" s="25"/>
      <c r="E129" s="25"/>
      <c r="F129" s="25"/>
      <c r="G129" s="25"/>
    </row>
    <row r="130" spans="1:7" s="14" customFormat="1" ht="15.75">
      <c r="A130" s="25"/>
      <c r="B130" s="25"/>
      <c r="C130" s="25"/>
      <c r="D130" s="25"/>
      <c r="E130" s="25"/>
      <c r="F130" s="25"/>
      <c r="G130" s="25"/>
    </row>
    <row r="131" spans="1:7" s="14" customFormat="1" ht="15.75">
      <c r="A131" s="25"/>
      <c r="B131" s="25"/>
      <c r="C131" s="25"/>
      <c r="D131" s="25"/>
      <c r="E131" s="25"/>
      <c r="F131" s="25"/>
      <c r="G131" s="25"/>
    </row>
    <row r="132" spans="1:7" s="14" customFormat="1" ht="15.75">
      <c r="A132" s="25"/>
      <c r="B132" s="25"/>
      <c r="C132" s="25"/>
      <c r="D132" s="25"/>
      <c r="E132" s="25"/>
      <c r="F132" s="25"/>
      <c r="G132" s="25"/>
    </row>
    <row r="133" spans="1:7" s="14" customFormat="1" ht="15.75">
      <c r="A133" s="25"/>
      <c r="B133" s="25"/>
      <c r="C133" s="25"/>
      <c r="D133" s="25"/>
      <c r="E133" s="25"/>
      <c r="F133" s="25"/>
      <c r="G133" s="25"/>
    </row>
    <row r="134" spans="1:7" s="14" customFormat="1" ht="15.75">
      <c r="A134" s="25"/>
      <c r="B134" s="25"/>
      <c r="C134" s="25"/>
      <c r="D134" s="25"/>
      <c r="E134" s="25"/>
      <c r="F134" s="25"/>
      <c r="G134" s="25"/>
    </row>
    <row r="135" spans="1:7" s="14" customFormat="1" ht="15.75">
      <c r="A135" s="25"/>
      <c r="B135" s="25"/>
      <c r="C135" s="25"/>
      <c r="D135" s="25"/>
      <c r="E135" s="25"/>
      <c r="F135" s="25"/>
      <c r="G135" s="25"/>
    </row>
    <row r="136" spans="1:7" s="14" customFormat="1" ht="15.75">
      <c r="A136" s="25"/>
      <c r="B136" s="25"/>
      <c r="C136" s="25"/>
      <c r="D136" s="25"/>
      <c r="E136" s="25"/>
      <c r="F136" s="25"/>
      <c r="G136" s="25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horizontalDpi="300" verticalDpi="300" orientation="portrait" paperSize="9" scale="85" r:id="rId1"/>
  <headerFooter alignWithMargins="0">
    <oddFooter>&amp;R&amp;"Times New Roman,Bold Italic"&amp;11------------  Page 2 of 11  ------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848"/>
  <sheetViews>
    <sheetView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35.8515625" style="0" customWidth="1"/>
    <col min="3" max="3" width="2.7109375" style="0" customWidth="1"/>
    <col min="4" max="4" width="14.7109375" style="0" customWidth="1"/>
    <col min="5" max="6" width="2.7109375" style="0" customWidth="1"/>
    <col min="7" max="7" width="14.7109375" style="0" customWidth="1"/>
    <col min="8" max="8" width="2.7109375" style="0" customWidth="1"/>
    <col min="9" max="10" width="13.7109375" style="0" customWidth="1"/>
  </cols>
  <sheetData>
    <row r="1" spans="1:7" ht="15.75">
      <c r="A1" s="20" t="s">
        <v>0</v>
      </c>
      <c r="B1" s="11"/>
      <c r="C1" s="11"/>
      <c r="D1" s="11"/>
      <c r="E1" s="11"/>
      <c r="F1" s="11"/>
      <c r="G1" s="11"/>
    </row>
    <row r="2" spans="1:7" ht="15.75">
      <c r="A2" s="20" t="s">
        <v>2</v>
      </c>
      <c r="B2" s="11"/>
      <c r="C2" s="11"/>
      <c r="D2" s="11"/>
      <c r="E2" s="11"/>
      <c r="F2" s="11"/>
      <c r="G2" s="11"/>
    </row>
    <row r="3" spans="1:7" ht="13.5" customHeight="1">
      <c r="A3" s="20"/>
      <c r="B3" s="11"/>
      <c r="C3" s="11"/>
      <c r="D3" s="11"/>
      <c r="E3" s="11"/>
      <c r="F3" s="11"/>
      <c r="G3" s="11"/>
    </row>
    <row r="4" spans="1:36" ht="12.75">
      <c r="A4" s="3"/>
      <c r="B4" s="3"/>
      <c r="C4" s="3"/>
      <c r="D4" s="3"/>
      <c r="E4" s="3"/>
      <c r="F4" s="3"/>
      <c r="G4" s="3" t="s">
        <v>52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3"/>
      <c r="C5" s="3"/>
      <c r="D5" s="3"/>
      <c r="E5" s="3"/>
      <c r="F5" s="3"/>
      <c r="G5" s="3" t="s">
        <v>53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/>
      <c r="C6" s="3"/>
      <c r="D6" s="3" t="s">
        <v>54</v>
      </c>
      <c r="E6" s="3"/>
      <c r="F6" s="3"/>
      <c r="G6" s="3" t="s">
        <v>55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24">
        <v>37529</v>
      </c>
      <c r="E7" s="3"/>
      <c r="F7" s="3"/>
      <c r="G7" s="24">
        <v>37256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.75">
      <c r="A8" s="3"/>
      <c r="B8" s="3"/>
      <c r="C8" s="3"/>
      <c r="D8" s="26" t="s">
        <v>32</v>
      </c>
      <c r="E8" s="25"/>
      <c r="F8" s="25"/>
      <c r="G8" s="26" t="s">
        <v>32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5.75">
      <c r="A9" s="3"/>
      <c r="B9" s="3"/>
      <c r="C9" s="3"/>
      <c r="D9" s="26"/>
      <c r="E9" s="25"/>
      <c r="F9" s="25"/>
      <c r="G9" s="2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7" s="14" customFormat="1" ht="15.75">
      <c r="A10" s="15" t="s">
        <v>3</v>
      </c>
      <c r="B10" s="25"/>
      <c r="C10" s="10"/>
      <c r="D10" s="10" t="e">
        <f>+#REF!/1000</f>
        <v>#REF!</v>
      </c>
      <c r="E10" s="10"/>
      <c r="F10" s="10"/>
      <c r="G10" s="10">
        <f>63328013/1000</f>
        <v>63328.013</v>
      </c>
    </row>
    <row r="11" spans="1:7" s="14" customFormat="1" ht="15.75">
      <c r="A11" s="15"/>
      <c r="B11" s="25"/>
      <c r="C11" s="10"/>
      <c r="D11" s="10"/>
      <c r="E11" s="10"/>
      <c r="F11" s="10"/>
      <c r="G11" s="10"/>
    </row>
    <row r="12" spans="1:7" s="14" customFormat="1" ht="15.75" hidden="1">
      <c r="A12" s="15" t="s">
        <v>4</v>
      </c>
      <c r="B12" s="25"/>
      <c r="C12" s="10"/>
      <c r="D12" s="10"/>
      <c r="E12" s="10"/>
      <c r="F12" s="10"/>
      <c r="G12" s="10"/>
    </row>
    <row r="13" spans="1:7" s="14" customFormat="1" ht="15.75" hidden="1">
      <c r="A13" s="15"/>
      <c r="B13" s="25"/>
      <c r="C13" s="10"/>
      <c r="D13" s="10"/>
      <c r="E13" s="10"/>
      <c r="F13" s="10"/>
      <c r="G13" s="10"/>
    </row>
    <row r="14" spans="1:7" s="14" customFormat="1" ht="15.75" hidden="1">
      <c r="A14" s="1"/>
      <c r="B14" s="25"/>
      <c r="C14" s="10"/>
      <c r="D14" s="10"/>
      <c r="E14" s="10"/>
      <c r="F14" s="10"/>
      <c r="G14" s="10"/>
    </row>
    <row r="15" spans="1:7" s="14" customFormat="1" ht="15.75">
      <c r="A15" s="15" t="s">
        <v>5</v>
      </c>
      <c r="B15" s="25"/>
      <c r="C15" s="10"/>
      <c r="D15" s="10"/>
      <c r="E15" s="10"/>
      <c r="F15" s="10"/>
      <c r="G15" s="10"/>
    </row>
    <row r="16" spans="1:9" s="14" customFormat="1" ht="15.75">
      <c r="A16" s="1"/>
      <c r="B16" s="1" t="s">
        <v>6</v>
      </c>
      <c r="C16" s="10"/>
      <c r="D16" s="6" t="e">
        <f>+#REF!/1000</f>
        <v>#REF!</v>
      </c>
      <c r="E16" s="10"/>
      <c r="F16" s="10"/>
      <c r="G16" s="6">
        <f>31362355/1000</f>
        <v>31362.355</v>
      </c>
      <c r="I16" s="33"/>
    </row>
    <row r="17" spans="1:9" s="14" customFormat="1" ht="15.75">
      <c r="A17" s="1"/>
      <c r="B17" s="1" t="s">
        <v>7</v>
      </c>
      <c r="C17" s="10"/>
      <c r="D17" s="7" t="e">
        <f>+#REF!/1000</f>
        <v>#REF!</v>
      </c>
      <c r="E17" s="10"/>
      <c r="F17" s="10"/>
      <c r="G17" s="7">
        <f>29067906/1000</f>
        <v>29067.906</v>
      </c>
      <c r="I17" s="33"/>
    </row>
    <row r="18" spans="1:9" s="14" customFormat="1" ht="15.75">
      <c r="A18" s="1"/>
      <c r="B18" s="1" t="s">
        <v>8</v>
      </c>
      <c r="C18" s="10"/>
      <c r="D18" s="7" t="e">
        <f>+#REF!/1000</f>
        <v>#REF!</v>
      </c>
      <c r="E18" s="10"/>
      <c r="F18" s="10"/>
      <c r="G18" s="7">
        <f>(11272483+161829)/1000</f>
        <v>11434.312</v>
      </c>
      <c r="I18" s="33"/>
    </row>
    <row r="19" spans="1:9" s="14" customFormat="1" ht="15.75">
      <c r="A19" s="1"/>
      <c r="B19" s="1" t="s">
        <v>102</v>
      </c>
      <c r="C19" s="10"/>
      <c r="D19" s="7" t="e">
        <f>+#REF!/1000</f>
        <v>#REF!</v>
      </c>
      <c r="E19" s="10"/>
      <c r="F19" s="10"/>
      <c r="G19" s="7">
        <v>1000</v>
      </c>
      <c r="I19" s="33"/>
    </row>
    <row r="20" spans="1:9" s="14" customFormat="1" ht="15.75" hidden="1">
      <c r="A20" s="1"/>
      <c r="B20" s="1" t="s">
        <v>9</v>
      </c>
      <c r="C20" s="10"/>
      <c r="D20" s="7" t="e">
        <f>+#REF!/1000</f>
        <v>#REF!</v>
      </c>
      <c r="E20" s="10"/>
      <c r="F20" s="10"/>
      <c r="G20" s="7">
        <v>0</v>
      </c>
      <c r="I20" s="33"/>
    </row>
    <row r="21" spans="1:9" s="14" customFormat="1" ht="15.75">
      <c r="A21" s="1"/>
      <c r="B21" s="1" t="s">
        <v>10</v>
      </c>
      <c r="C21" s="10"/>
      <c r="D21" s="8" t="e">
        <f>+#REF!/1000</f>
        <v>#REF!</v>
      </c>
      <c r="E21" s="10"/>
      <c r="F21" s="10"/>
      <c r="G21" s="8">
        <f>1134309/1000</f>
        <v>1134.309</v>
      </c>
      <c r="I21" s="33"/>
    </row>
    <row r="22" spans="1:9" s="14" customFormat="1" ht="15.75">
      <c r="A22" s="15"/>
      <c r="B22" s="25"/>
      <c r="C22" s="10"/>
      <c r="D22" s="8" t="e">
        <f>SUM(D16:D21)</f>
        <v>#REF!</v>
      </c>
      <c r="E22" s="10"/>
      <c r="F22" s="10"/>
      <c r="G22" s="8">
        <f>SUM(G16:G21)</f>
        <v>73998.882</v>
      </c>
      <c r="I22" s="33"/>
    </row>
    <row r="23" spans="1:7" s="14" customFormat="1" ht="15.75">
      <c r="A23" s="1"/>
      <c r="B23" s="25"/>
      <c r="C23" s="10"/>
      <c r="D23" s="10"/>
      <c r="E23" s="10"/>
      <c r="F23" s="10"/>
      <c r="G23" s="10"/>
    </row>
    <row r="24" spans="1:7" s="14" customFormat="1" ht="15.75">
      <c r="A24" s="15" t="s">
        <v>11</v>
      </c>
      <c r="B24" s="25"/>
      <c r="C24" s="10"/>
      <c r="D24" s="10"/>
      <c r="E24" s="10"/>
      <c r="F24" s="10"/>
      <c r="G24" s="10"/>
    </row>
    <row r="25" spans="1:7" s="14" customFormat="1" ht="15.75">
      <c r="A25" s="1"/>
      <c r="B25" s="1" t="s">
        <v>12</v>
      </c>
      <c r="C25" s="10"/>
      <c r="D25" s="6" t="e">
        <f>+#REF!/1000</f>
        <v>#REF!</v>
      </c>
      <c r="E25" s="10"/>
      <c r="F25" s="10"/>
      <c r="G25" s="6">
        <f>23193546/1000</f>
        <v>23193.546</v>
      </c>
    </row>
    <row r="26" spans="1:7" s="14" customFormat="1" ht="15.75">
      <c r="A26" s="1"/>
      <c r="B26" s="1" t="s">
        <v>13</v>
      </c>
      <c r="C26" s="10"/>
      <c r="D26" s="7" t="e">
        <f>+#REF!/1000</f>
        <v>#REF!</v>
      </c>
      <c r="E26" s="10"/>
      <c r="F26" s="10"/>
      <c r="G26" s="7">
        <f>(4072543+20000)/1000</f>
        <v>4092.543</v>
      </c>
    </row>
    <row r="27" spans="1:7" s="14" customFormat="1" ht="15.75" hidden="1">
      <c r="A27" s="1"/>
      <c r="B27" s="1" t="s">
        <v>56</v>
      </c>
      <c r="C27" s="10"/>
      <c r="D27" s="7"/>
      <c r="E27" s="10"/>
      <c r="F27" s="10"/>
      <c r="G27" s="7"/>
    </row>
    <row r="28" spans="1:7" s="14" customFormat="1" ht="15.75" hidden="1">
      <c r="A28" s="1"/>
      <c r="B28" s="1" t="s">
        <v>14</v>
      </c>
      <c r="C28" s="10"/>
      <c r="D28" s="7"/>
      <c r="E28" s="10"/>
      <c r="F28" s="10"/>
      <c r="G28" s="7"/>
    </row>
    <row r="29" spans="1:7" s="14" customFormat="1" ht="15.75">
      <c r="A29" s="1"/>
      <c r="B29" s="1" t="s">
        <v>15</v>
      </c>
      <c r="C29" s="10"/>
      <c r="D29" s="7" t="e">
        <f>+#REF!/1000</f>
        <v>#REF!</v>
      </c>
      <c r="E29" s="10"/>
      <c r="F29" s="10"/>
      <c r="G29" s="7">
        <f>15664003/1000</f>
        <v>15664.003</v>
      </c>
    </row>
    <row r="30" spans="1:7" s="14" customFormat="1" ht="15.75">
      <c r="A30" s="1"/>
      <c r="B30" s="1" t="s">
        <v>16</v>
      </c>
      <c r="C30" s="10"/>
      <c r="D30" s="7" t="e">
        <f>+#REF!/1000</f>
        <v>#REF!</v>
      </c>
      <c r="E30" s="10"/>
      <c r="F30" s="10"/>
      <c r="G30" s="7">
        <f>559082/1000</f>
        <v>559.082</v>
      </c>
    </row>
    <row r="31" spans="1:7" s="14" customFormat="1" ht="15.75">
      <c r="A31" s="1"/>
      <c r="B31" s="1" t="s">
        <v>57</v>
      </c>
      <c r="C31" s="10"/>
      <c r="D31" s="8" t="e">
        <f>+#REF!/1000</f>
        <v>#REF!</v>
      </c>
      <c r="E31" s="10"/>
      <c r="F31" s="10"/>
      <c r="G31" s="8">
        <v>0</v>
      </c>
    </row>
    <row r="32" spans="1:7" s="14" customFormat="1" ht="15.75">
      <c r="A32" s="1"/>
      <c r="B32" s="25"/>
      <c r="C32" s="10"/>
      <c r="D32" s="8" t="e">
        <f>SUM(D25:D31)</f>
        <v>#REF!</v>
      </c>
      <c r="E32" s="10"/>
      <c r="F32" s="10"/>
      <c r="G32" s="8">
        <f>SUM(G25:G31)</f>
        <v>43509.174000000006</v>
      </c>
    </row>
    <row r="33" spans="1:7" s="14" customFormat="1" ht="15.75">
      <c r="A33" s="1"/>
      <c r="B33" s="25"/>
      <c r="C33" s="10"/>
      <c r="D33" s="10"/>
      <c r="E33" s="10"/>
      <c r="F33" s="10"/>
      <c r="G33" s="10"/>
    </row>
    <row r="34" spans="1:7" s="14" customFormat="1" ht="15.75">
      <c r="A34" s="15" t="s">
        <v>17</v>
      </c>
      <c r="B34" s="25"/>
      <c r="C34" s="10"/>
      <c r="D34" s="10" t="e">
        <f>+D22-D32</f>
        <v>#REF!</v>
      </c>
      <c r="E34" s="10"/>
      <c r="F34" s="10"/>
      <c r="G34" s="10">
        <f>+G22-G32</f>
        <v>30489.70799999999</v>
      </c>
    </row>
    <row r="35" spans="1:7" s="14" customFormat="1" ht="15.75">
      <c r="A35" s="15"/>
      <c r="B35" s="25"/>
      <c r="C35" s="10"/>
      <c r="D35" s="10"/>
      <c r="E35" s="10"/>
      <c r="F35" s="10"/>
      <c r="G35" s="10"/>
    </row>
    <row r="36" spans="1:7" s="14" customFormat="1" ht="16.5" thickBot="1">
      <c r="A36" s="15"/>
      <c r="B36" s="25"/>
      <c r="C36" s="10"/>
      <c r="D36" s="12" t="e">
        <f>+D10+D34</f>
        <v>#REF!</v>
      </c>
      <c r="E36" s="10"/>
      <c r="F36" s="10"/>
      <c r="G36" s="12">
        <f>+G10+G34</f>
        <v>93817.72099999999</v>
      </c>
    </row>
    <row r="37" spans="1:7" s="14" customFormat="1" ht="16.5" thickTop="1">
      <c r="A37" s="1"/>
      <c r="B37" s="25"/>
      <c r="C37" s="10"/>
      <c r="D37" s="10"/>
      <c r="E37" s="10"/>
      <c r="F37" s="10"/>
      <c r="G37" s="10"/>
    </row>
    <row r="38" spans="1:7" s="14" customFormat="1" ht="15.75">
      <c r="A38" s="15" t="s">
        <v>18</v>
      </c>
      <c r="B38" s="25"/>
      <c r="C38" s="10"/>
      <c r="D38" s="10"/>
      <c r="E38" s="10"/>
      <c r="F38" s="10"/>
      <c r="G38" s="10"/>
    </row>
    <row r="39" spans="1:7" s="14" customFormat="1" ht="15.75">
      <c r="A39" s="1"/>
      <c r="B39" s="1" t="s">
        <v>19</v>
      </c>
      <c r="C39" s="10"/>
      <c r="D39" s="10" t="e">
        <f>+#REF!/1000</f>
        <v>#REF!</v>
      </c>
      <c r="E39" s="10"/>
      <c r="F39" s="10"/>
      <c r="G39" s="10">
        <f>27644000/1000</f>
        <v>27644</v>
      </c>
    </row>
    <row r="40" spans="1:7" s="14" customFormat="1" ht="15.75">
      <c r="A40" s="1"/>
      <c r="B40" s="1" t="s">
        <v>58</v>
      </c>
      <c r="C40" s="10"/>
      <c r="D40" s="10" t="e">
        <f>+#REF!/1000</f>
        <v>#REF!</v>
      </c>
      <c r="E40" s="10"/>
      <c r="F40" s="10"/>
      <c r="G40" s="10">
        <f>5443332/1000</f>
        <v>5443.332</v>
      </c>
    </row>
    <row r="41" spans="1:7" s="14" customFormat="1" ht="15.75" hidden="1">
      <c r="A41" s="1"/>
      <c r="B41" s="1" t="s">
        <v>20</v>
      </c>
      <c r="C41" s="10"/>
      <c r="D41" s="10"/>
      <c r="E41" s="10"/>
      <c r="F41" s="10"/>
      <c r="G41" s="10"/>
    </row>
    <row r="42" spans="1:7" s="14" customFormat="1" ht="15.75">
      <c r="A42" s="1"/>
      <c r="B42" s="1" t="s">
        <v>21</v>
      </c>
      <c r="C42" s="10"/>
      <c r="D42" s="9" t="e">
        <f>+#REF!/1000</f>
        <v>#REF!</v>
      </c>
      <c r="E42" s="10"/>
      <c r="F42" s="10"/>
      <c r="G42" s="9">
        <f>49293031/1000</f>
        <v>49293.031</v>
      </c>
    </row>
    <row r="43" spans="1:7" s="14" customFormat="1" ht="15.75">
      <c r="A43" s="1"/>
      <c r="B43" s="25"/>
      <c r="C43" s="10"/>
      <c r="D43" s="10" t="e">
        <f>SUM(D39:D42)</f>
        <v>#REF!</v>
      </c>
      <c r="E43" s="10"/>
      <c r="F43" s="10"/>
      <c r="G43" s="10">
        <f>SUM(G39:G42)</f>
        <v>82380.36300000001</v>
      </c>
    </row>
    <row r="44" spans="1:7" s="14" customFormat="1" ht="15.75">
      <c r="A44" s="1"/>
      <c r="B44" s="25"/>
      <c r="C44" s="10"/>
      <c r="D44" s="10"/>
      <c r="E44" s="10"/>
      <c r="F44" s="10"/>
      <c r="G44" s="10"/>
    </row>
    <row r="45" spans="1:7" s="14" customFormat="1" ht="15.75">
      <c r="A45" s="1"/>
      <c r="B45" s="1" t="s">
        <v>22</v>
      </c>
      <c r="C45" s="10"/>
      <c r="D45" s="10" t="e">
        <f>+#REF!/1000</f>
        <v>#REF!</v>
      </c>
      <c r="E45" s="10"/>
      <c r="F45" s="10"/>
      <c r="G45" s="10">
        <f>10686358/1000</f>
        <v>10686.358</v>
      </c>
    </row>
    <row r="46" spans="1:7" s="14" customFormat="1" ht="15.75">
      <c r="A46" s="1"/>
      <c r="B46" s="1" t="s">
        <v>23</v>
      </c>
      <c r="C46" s="10"/>
      <c r="D46" s="10" t="e">
        <f>+#REF!/1000</f>
        <v>#REF!</v>
      </c>
      <c r="E46" s="10"/>
      <c r="F46" s="10"/>
      <c r="G46" s="10">
        <f>751000/1000</f>
        <v>751</v>
      </c>
    </row>
    <row r="47" spans="1:7" s="14" customFormat="1" ht="15.75">
      <c r="A47" s="1"/>
      <c r="B47" s="1" t="s">
        <v>59</v>
      </c>
      <c r="C47" s="10"/>
      <c r="D47" s="10" t="e">
        <f>+#REF!/1000</f>
        <v>#REF!</v>
      </c>
      <c r="E47" s="10"/>
      <c r="F47" s="10"/>
      <c r="G47" s="10">
        <v>0</v>
      </c>
    </row>
    <row r="48" spans="1:7" s="14" customFormat="1" ht="16.5" thickBot="1">
      <c r="A48" s="1"/>
      <c r="B48" s="25"/>
      <c r="C48" s="10"/>
      <c r="D48" s="12" t="e">
        <f>+D43+D45+D46+D47</f>
        <v>#REF!</v>
      </c>
      <c r="E48" s="10"/>
      <c r="F48" s="10"/>
      <c r="G48" s="12">
        <f>+G43+G45+G46+G47</f>
        <v>93817.72100000002</v>
      </c>
    </row>
    <row r="49" spans="1:7" s="14" customFormat="1" ht="16.5" thickTop="1">
      <c r="A49" s="1"/>
      <c r="B49" s="25"/>
      <c r="C49" s="10"/>
      <c r="D49" s="10"/>
      <c r="E49" s="10"/>
      <c r="F49" s="10"/>
      <c r="G49" s="10"/>
    </row>
    <row r="50" spans="1:7" s="14" customFormat="1" ht="16.5" thickBot="1">
      <c r="A50" s="1"/>
      <c r="B50" s="25" t="s">
        <v>60</v>
      </c>
      <c r="C50" s="10"/>
      <c r="D50" s="27" t="e">
        <f>+D43/D39*100</f>
        <v>#REF!</v>
      </c>
      <c r="E50" s="10"/>
      <c r="F50" s="10"/>
      <c r="G50" s="27">
        <f>+G43/G39*100</f>
        <v>298.004496454927</v>
      </c>
    </row>
    <row r="51" spans="1:7" s="14" customFormat="1" ht="16.5" thickTop="1">
      <c r="A51" s="1"/>
      <c r="B51" s="25"/>
      <c r="C51" s="10"/>
      <c r="D51" s="10"/>
      <c r="E51" s="10"/>
      <c r="F51" s="10"/>
      <c r="G51" s="10"/>
    </row>
    <row r="52" spans="1:7" s="14" customFormat="1" ht="15.75">
      <c r="A52" s="1"/>
      <c r="B52" s="25"/>
      <c r="C52" s="10"/>
      <c r="D52" s="28"/>
      <c r="E52" s="10"/>
      <c r="F52" s="10"/>
      <c r="G52" s="17"/>
    </row>
    <row r="53" spans="1:7" s="14" customFormat="1" ht="15.75">
      <c r="A53" s="25"/>
      <c r="B53" s="25"/>
      <c r="C53" s="10"/>
      <c r="D53" s="31" t="e">
        <f>D36-D48</f>
        <v>#REF!</v>
      </c>
      <c r="E53" s="10"/>
      <c r="F53" s="10"/>
      <c r="G53" s="36">
        <f>G36-G48</f>
        <v>0</v>
      </c>
    </row>
    <row r="54" spans="1:7" s="14" customFormat="1" ht="15.75">
      <c r="A54" s="25"/>
      <c r="B54" s="25"/>
      <c r="C54" s="10"/>
      <c r="D54" s="10"/>
      <c r="E54" s="10"/>
      <c r="F54" s="10"/>
      <c r="G54" s="10"/>
    </row>
    <row r="55" spans="1:7" s="14" customFormat="1" ht="15.75">
      <c r="A55" s="25"/>
      <c r="B55" s="25"/>
      <c r="C55" s="10"/>
      <c r="D55" s="10"/>
      <c r="E55" s="10"/>
      <c r="F55" s="10"/>
      <c r="G55" s="10"/>
    </row>
    <row r="56" spans="1:7" s="14" customFormat="1" ht="15.75">
      <c r="A56" s="25"/>
      <c r="B56" s="25"/>
      <c r="C56" s="10"/>
      <c r="D56" s="10"/>
      <c r="E56" s="10"/>
      <c r="F56" s="10"/>
      <c r="G56" s="10"/>
    </row>
    <row r="57" spans="1:7" s="14" customFormat="1" ht="15.75">
      <c r="A57" s="25"/>
      <c r="B57" s="25"/>
      <c r="C57" s="10"/>
      <c r="D57" s="10"/>
      <c r="E57" s="10"/>
      <c r="F57" s="10"/>
      <c r="G57" s="10"/>
    </row>
    <row r="58" spans="1:7" s="14" customFormat="1" ht="15.75">
      <c r="A58" s="25"/>
      <c r="B58" s="25"/>
      <c r="C58" s="25"/>
      <c r="D58" s="25"/>
      <c r="E58" s="25"/>
      <c r="F58" s="25"/>
      <c r="G58" s="25"/>
    </row>
    <row r="59" spans="1:7" s="14" customFormat="1" ht="15.75">
      <c r="A59" s="25"/>
      <c r="B59" s="25"/>
      <c r="C59" s="25"/>
      <c r="D59" s="25"/>
      <c r="E59" s="25"/>
      <c r="F59" s="25"/>
      <c r="G59" s="25"/>
    </row>
    <row r="60" spans="1:7" s="14" customFormat="1" ht="15.75">
      <c r="A60" s="25"/>
      <c r="B60" s="25"/>
      <c r="C60" s="25"/>
      <c r="D60" s="25"/>
      <c r="E60" s="25"/>
      <c r="F60" s="25"/>
      <c r="G60" s="25"/>
    </row>
    <row r="61" spans="1:7" s="14" customFormat="1" ht="15.75">
      <c r="A61" s="25"/>
      <c r="B61" s="25"/>
      <c r="C61" s="25"/>
      <c r="D61" s="25"/>
      <c r="E61" s="25"/>
      <c r="F61" s="25"/>
      <c r="G61" s="25"/>
    </row>
    <row r="62" spans="1:7" s="14" customFormat="1" ht="15.75">
      <c r="A62" s="25"/>
      <c r="B62" s="25"/>
      <c r="C62" s="25"/>
      <c r="D62" s="25"/>
      <c r="E62" s="25"/>
      <c r="F62" s="25"/>
      <c r="G62" s="25"/>
    </row>
    <row r="63" spans="1:7" s="14" customFormat="1" ht="15.75">
      <c r="A63" s="25"/>
      <c r="B63" s="25"/>
      <c r="C63" s="25"/>
      <c r="D63" s="25"/>
      <c r="E63" s="25"/>
      <c r="F63" s="25"/>
      <c r="G63" s="25"/>
    </row>
    <row r="64" spans="1:7" s="14" customFormat="1" ht="15.75">
      <c r="A64" s="25"/>
      <c r="B64" s="25"/>
      <c r="C64" s="25"/>
      <c r="D64" s="25"/>
      <c r="E64" s="25"/>
      <c r="F64" s="25"/>
      <c r="G64" s="25"/>
    </row>
    <row r="65" spans="1:7" s="14" customFormat="1" ht="15.75">
      <c r="A65" s="25"/>
      <c r="B65" s="25"/>
      <c r="C65" s="25"/>
      <c r="D65" s="25"/>
      <c r="E65" s="25"/>
      <c r="F65" s="25"/>
      <c r="G65" s="25"/>
    </row>
    <row r="66" spans="1:7" s="14" customFormat="1" ht="15.75">
      <c r="A66" s="25"/>
      <c r="B66" s="25"/>
      <c r="C66" s="25"/>
      <c r="D66" s="25"/>
      <c r="E66" s="25"/>
      <c r="F66" s="25"/>
      <c r="G66" s="25"/>
    </row>
    <row r="67" spans="1:7" s="14" customFormat="1" ht="15.75">
      <c r="A67" s="25"/>
      <c r="B67" s="25"/>
      <c r="C67" s="25"/>
      <c r="D67" s="25"/>
      <c r="E67" s="25"/>
      <c r="F67" s="25"/>
      <c r="G67" s="25"/>
    </row>
    <row r="68" spans="1:7" s="14" customFormat="1" ht="15.75">
      <c r="A68" s="25"/>
      <c r="B68" s="25"/>
      <c r="C68" s="25"/>
      <c r="D68" s="25"/>
      <c r="E68" s="25"/>
      <c r="F68" s="25"/>
      <c r="G68" s="25"/>
    </row>
    <row r="69" spans="1:7" s="14" customFormat="1" ht="15.75">
      <c r="A69" s="25"/>
      <c r="B69" s="25"/>
      <c r="C69" s="25"/>
      <c r="D69" s="25"/>
      <c r="E69" s="25"/>
      <c r="F69" s="25"/>
      <c r="G69" s="25"/>
    </row>
    <row r="70" spans="1:7" s="14" customFormat="1" ht="15.75">
      <c r="A70" s="25"/>
      <c r="B70" s="25"/>
      <c r="C70" s="25"/>
      <c r="D70" s="25"/>
      <c r="E70" s="25"/>
      <c r="F70" s="25"/>
      <c r="G70" s="25"/>
    </row>
    <row r="71" spans="1:7" s="14" customFormat="1" ht="15.75">
      <c r="A71" s="25"/>
      <c r="B71" s="25"/>
      <c r="C71" s="25"/>
      <c r="D71" s="25"/>
      <c r="E71" s="25"/>
      <c r="F71" s="25"/>
      <c r="G71" s="25"/>
    </row>
    <row r="72" spans="1:7" s="14" customFormat="1" ht="15.75">
      <c r="A72" s="25"/>
      <c r="B72" s="25"/>
      <c r="C72" s="25"/>
      <c r="D72" s="25"/>
      <c r="E72" s="25"/>
      <c r="F72" s="25"/>
      <c r="G72" s="25"/>
    </row>
    <row r="73" spans="1:7" s="14" customFormat="1" ht="15.75">
      <c r="A73" s="25"/>
      <c r="B73" s="25"/>
      <c r="C73" s="25"/>
      <c r="D73" s="25"/>
      <c r="E73" s="25"/>
      <c r="F73" s="25"/>
      <c r="G73" s="25"/>
    </row>
    <row r="74" spans="1:7" s="14" customFormat="1" ht="15.75">
      <c r="A74" s="25"/>
      <c r="B74" s="25"/>
      <c r="C74" s="25"/>
      <c r="D74" s="25"/>
      <c r="E74" s="25"/>
      <c r="F74" s="25"/>
      <c r="G74" s="25"/>
    </row>
    <row r="75" spans="1:7" s="14" customFormat="1" ht="15.75">
      <c r="A75" s="25"/>
      <c r="B75" s="25"/>
      <c r="C75" s="25"/>
      <c r="D75" s="25"/>
      <c r="E75" s="25"/>
      <c r="F75" s="25"/>
      <c r="G75" s="25"/>
    </row>
    <row r="76" spans="1:7" s="14" customFormat="1" ht="15.75">
      <c r="A76" s="25"/>
      <c r="B76" s="25"/>
      <c r="C76" s="25"/>
      <c r="D76" s="25"/>
      <c r="E76" s="25"/>
      <c r="F76" s="25"/>
      <c r="G76" s="25"/>
    </row>
    <row r="77" spans="1:7" s="14" customFormat="1" ht="15.75">
      <c r="A77" s="25"/>
      <c r="B77" s="25"/>
      <c r="C77" s="25"/>
      <c r="D77" s="25"/>
      <c r="E77" s="25"/>
      <c r="F77" s="25"/>
      <c r="G77" s="25"/>
    </row>
    <row r="78" spans="1:7" s="14" customFormat="1" ht="15.75">
      <c r="A78" s="25"/>
      <c r="B78" s="25"/>
      <c r="C78" s="25"/>
      <c r="D78" s="25"/>
      <c r="E78" s="25"/>
      <c r="F78" s="25"/>
      <c r="G78" s="25"/>
    </row>
    <row r="79" spans="1:7" s="14" customFormat="1" ht="15.75">
      <c r="A79" s="25"/>
      <c r="B79" s="25"/>
      <c r="C79" s="25"/>
      <c r="D79" s="25"/>
      <c r="E79" s="25"/>
      <c r="F79" s="25"/>
      <c r="G79" s="25"/>
    </row>
    <row r="80" spans="1:7" s="14" customFormat="1" ht="15.75">
      <c r="A80" s="25"/>
      <c r="B80" s="25"/>
      <c r="C80" s="25"/>
      <c r="D80" s="25"/>
      <c r="E80" s="25"/>
      <c r="F80" s="25"/>
      <c r="G80" s="25"/>
    </row>
    <row r="81" spans="1:7" s="14" customFormat="1" ht="15.75">
      <c r="A81" s="25"/>
      <c r="B81" s="25"/>
      <c r="C81" s="25"/>
      <c r="D81" s="25"/>
      <c r="E81" s="25"/>
      <c r="F81" s="25"/>
      <c r="G81" s="25"/>
    </row>
    <row r="82" spans="1:7" s="14" customFormat="1" ht="15.75">
      <c r="A82" s="25"/>
      <c r="B82" s="25"/>
      <c r="C82" s="25"/>
      <c r="D82" s="25"/>
      <c r="E82" s="25"/>
      <c r="F82" s="25"/>
      <c r="G82" s="25"/>
    </row>
    <row r="83" spans="1:7" s="14" customFormat="1" ht="15.75">
      <c r="A83" s="25"/>
      <c r="B83" s="25"/>
      <c r="C83" s="25"/>
      <c r="D83" s="25"/>
      <c r="E83" s="25"/>
      <c r="F83" s="25"/>
      <c r="G83" s="25"/>
    </row>
    <row r="84" spans="1:7" s="14" customFormat="1" ht="15.75">
      <c r="A84" s="25"/>
      <c r="B84" s="25"/>
      <c r="C84" s="25"/>
      <c r="D84" s="25"/>
      <c r="E84" s="25"/>
      <c r="F84" s="25"/>
      <c r="G84" s="25"/>
    </row>
    <row r="85" spans="1:7" s="14" customFormat="1" ht="15.75">
      <c r="A85" s="25"/>
      <c r="B85" s="25"/>
      <c r="C85" s="25"/>
      <c r="D85" s="25"/>
      <c r="E85" s="25"/>
      <c r="F85" s="25"/>
      <c r="G85" s="25"/>
    </row>
    <row r="86" spans="1:7" s="14" customFormat="1" ht="15.75">
      <c r="A86" s="25"/>
      <c r="B86" s="25"/>
      <c r="C86" s="25"/>
      <c r="D86" s="25"/>
      <c r="E86" s="25"/>
      <c r="F86" s="25"/>
      <c r="G86" s="25"/>
    </row>
    <row r="87" spans="1:7" s="14" customFormat="1" ht="15.75">
      <c r="A87" s="25"/>
      <c r="B87" s="25"/>
      <c r="C87" s="25"/>
      <c r="D87" s="25"/>
      <c r="E87" s="25"/>
      <c r="F87" s="25"/>
      <c r="G87" s="25"/>
    </row>
    <row r="88" spans="1:7" s="14" customFormat="1" ht="15.75">
      <c r="A88" s="25"/>
      <c r="B88" s="25"/>
      <c r="C88" s="25"/>
      <c r="D88" s="25"/>
      <c r="E88" s="25"/>
      <c r="F88" s="25"/>
      <c r="G88" s="25"/>
    </row>
    <row r="89" spans="1:7" s="14" customFormat="1" ht="15.75">
      <c r="A89" s="25"/>
      <c r="B89" s="25"/>
      <c r="C89" s="25"/>
      <c r="D89" s="25"/>
      <c r="E89" s="25"/>
      <c r="F89" s="25"/>
      <c r="G89" s="25"/>
    </row>
    <row r="90" spans="1:7" s="14" customFormat="1" ht="15.75">
      <c r="A90" s="25"/>
      <c r="B90" s="25"/>
      <c r="C90" s="25"/>
      <c r="D90" s="25"/>
      <c r="E90" s="25"/>
      <c r="F90" s="25"/>
      <c r="G90" s="25"/>
    </row>
    <row r="91" spans="1:7" s="14" customFormat="1" ht="15.75">
      <c r="A91" s="25"/>
      <c r="B91" s="25"/>
      <c r="C91" s="25"/>
      <c r="D91" s="25"/>
      <c r="E91" s="25"/>
      <c r="F91" s="25"/>
      <c r="G91" s="25"/>
    </row>
    <row r="92" spans="1:7" s="14" customFormat="1" ht="15.75">
      <c r="A92" s="25"/>
      <c r="B92" s="25"/>
      <c r="C92" s="25"/>
      <c r="D92" s="25"/>
      <c r="E92" s="25"/>
      <c r="F92" s="25"/>
      <c r="G92" s="25"/>
    </row>
    <row r="93" spans="1:7" s="14" customFormat="1" ht="15.75">
      <c r="A93" s="25"/>
      <c r="B93" s="25"/>
      <c r="C93" s="25"/>
      <c r="D93" s="25"/>
      <c r="E93" s="25"/>
      <c r="F93" s="25"/>
      <c r="G93" s="25"/>
    </row>
    <row r="94" spans="1:7" s="14" customFormat="1" ht="15.75">
      <c r="A94" s="25"/>
      <c r="B94" s="25"/>
      <c r="C94" s="25"/>
      <c r="D94" s="25"/>
      <c r="E94" s="25"/>
      <c r="F94" s="25"/>
      <c r="G94" s="25"/>
    </row>
    <row r="95" spans="1:7" s="14" customFormat="1" ht="15.75">
      <c r="A95" s="25"/>
      <c r="B95" s="25"/>
      <c r="C95" s="25"/>
      <c r="D95" s="25"/>
      <c r="E95" s="25"/>
      <c r="F95" s="25"/>
      <c r="G95" s="25"/>
    </row>
    <row r="96" spans="1:7" s="14" customFormat="1" ht="15.75">
      <c r="A96" s="25"/>
      <c r="B96" s="25"/>
      <c r="C96" s="25"/>
      <c r="D96" s="25"/>
      <c r="E96" s="25"/>
      <c r="F96" s="25"/>
      <c r="G96" s="25"/>
    </row>
    <row r="97" spans="1:7" s="14" customFormat="1" ht="15.75">
      <c r="A97" s="25"/>
      <c r="B97" s="25"/>
      <c r="C97" s="25"/>
      <c r="D97" s="25"/>
      <c r="E97" s="25"/>
      <c r="F97" s="25"/>
      <c r="G97" s="25"/>
    </row>
    <row r="98" spans="1:7" s="14" customFormat="1" ht="15.75">
      <c r="A98" s="25"/>
      <c r="B98" s="25"/>
      <c r="C98" s="25"/>
      <c r="D98" s="25"/>
      <c r="E98" s="25"/>
      <c r="F98" s="25"/>
      <c r="G98" s="25"/>
    </row>
    <row r="99" spans="1:7" s="14" customFormat="1" ht="15.75">
      <c r="A99" s="25"/>
      <c r="B99" s="25"/>
      <c r="C99" s="25"/>
      <c r="D99" s="25"/>
      <c r="E99" s="25"/>
      <c r="F99" s="25"/>
      <c r="G99" s="25"/>
    </row>
    <row r="100" spans="1:7" s="14" customFormat="1" ht="15.75">
      <c r="A100" s="25"/>
      <c r="B100" s="25"/>
      <c r="C100" s="25"/>
      <c r="D100" s="25"/>
      <c r="E100" s="25"/>
      <c r="F100" s="25"/>
      <c r="G100" s="25"/>
    </row>
    <row r="101" spans="1:7" s="14" customFormat="1" ht="15.75">
      <c r="A101" s="25"/>
      <c r="B101" s="25"/>
      <c r="C101" s="25"/>
      <c r="D101" s="25"/>
      <c r="E101" s="25"/>
      <c r="F101" s="25"/>
      <c r="G101" s="25"/>
    </row>
    <row r="102" spans="1:7" s="14" customFormat="1" ht="15.75">
      <c r="A102" s="25"/>
      <c r="B102" s="25"/>
      <c r="C102" s="25"/>
      <c r="D102" s="25"/>
      <c r="E102" s="25"/>
      <c r="F102" s="25"/>
      <c r="G102" s="25"/>
    </row>
    <row r="103" spans="1:7" s="14" customFormat="1" ht="15.75">
      <c r="A103" s="25"/>
      <c r="B103" s="25"/>
      <c r="C103" s="25"/>
      <c r="D103" s="25"/>
      <c r="E103" s="25"/>
      <c r="F103" s="25"/>
      <c r="G103" s="25"/>
    </row>
    <row r="104" spans="1:7" s="14" customFormat="1" ht="15.75">
      <c r="A104" s="25"/>
      <c r="B104" s="25"/>
      <c r="C104" s="25"/>
      <c r="D104" s="25"/>
      <c r="E104" s="25"/>
      <c r="F104" s="25"/>
      <c r="G104" s="25"/>
    </row>
    <row r="105" spans="1:7" s="14" customFormat="1" ht="15.75">
      <c r="A105" s="25"/>
      <c r="B105" s="25"/>
      <c r="C105" s="25"/>
      <c r="D105" s="25"/>
      <c r="E105" s="25"/>
      <c r="F105" s="25"/>
      <c r="G105" s="25"/>
    </row>
    <row r="106" spans="1:7" s="14" customFormat="1" ht="15.75">
      <c r="A106" s="25"/>
      <c r="B106" s="25"/>
      <c r="C106" s="25"/>
      <c r="D106" s="25"/>
      <c r="E106" s="25"/>
      <c r="F106" s="25"/>
      <c r="G106" s="25"/>
    </row>
    <row r="107" spans="1:7" s="14" customFormat="1" ht="15.75">
      <c r="A107" s="25"/>
      <c r="B107" s="25"/>
      <c r="C107" s="25"/>
      <c r="D107" s="25"/>
      <c r="E107" s="25"/>
      <c r="F107" s="25"/>
      <c r="G107" s="25"/>
    </row>
    <row r="108" spans="1:7" s="14" customFormat="1" ht="15.75">
      <c r="A108" s="25"/>
      <c r="B108" s="25"/>
      <c r="C108" s="25"/>
      <c r="D108" s="25"/>
      <c r="E108" s="25"/>
      <c r="F108" s="25"/>
      <c r="G108" s="25"/>
    </row>
    <row r="109" spans="1:7" s="14" customFormat="1" ht="15.75">
      <c r="A109" s="25"/>
      <c r="B109" s="25"/>
      <c r="C109" s="25"/>
      <c r="D109" s="25"/>
      <c r="E109" s="25"/>
      <c r="F109" s="25"/>
      <c r="G109" s="25"/>
    </row>
    <row r="110" spans="1:7" s="14" customFormat="1" ht="15.75">
      <c r="A110" s="25"/>
      <c r="B110" s="25"/>
      <c r="C110" s="25"/>
      <c r="D110" s="25"/>
      <c r="E110" s="25"/>
      <c r="F110" s="25"/>
      <c r="G110" s="25"/>
    </row>
    <row r="111" spans="1:7" s="14" customFormat="1" ht="15.75">
      <c r="A111" s="25"/>
      <c r="B111" s="25"/>
      <c r="C111" s="25"/>
      <c r="D111" s="25"/>
      <c r="E111" s="25"/>
      <c r="F111" s="25"/>
      <c r="G111" s="25"/>
    </row>
    <row r="112" spans="1:7" s="14" customFormat="1" ht="15.75">
      <c r="A112" s="25"/>
      <c r="B112" s="25"/>
      <c r="C112" s="25"/>
      <c r="D112" s="25"/>
      <c r="E112" s="25"/>
      <c r="F112" s="25"/>
      <c r="G112" s="25"/>
    </row>
    <row r="113" spans="1:7" s="14" customFormat="1" ht="15.75">
      <c r="A113" s="25"/>
      <c r="B113" s="25"/>
      <c r="C113" s="25"/>
      <c r="D113" s="25"/>
      <c r="E113" s="25"/>
      <c r="F113" s="25"/>
      <c r="G113" s="25"/>
    </row>
    <row r="114" spans="1:7" s="14" customFormat="1" ht="15.75">
      <c r="A114" s="25"/>
      <c r="B114" s="25"/>
      <c r="C114" s="25"/>
      <c r="D114" s="25"/>
      <c r="E114" s="25"/>
      <c r="F114" s="25"/>
      <c r="G114" s="25"/>
    </row>
    <row r="115" spans="1:7" s="14" customFormat="1" ht="15.75">
      <c r="A115" s="25"/>
      <c r="B115" s="25"/>
      <c r="C115" s="25"/>
      <c r="D115" s="25"/>
      <c r="E115" s="25"/>
      <c r="F115" s="25"/>
      <c r="G115" s="25"/>
    </row>
    <row r="116" spans="1:7" s="14" customFormat="1" ht="15.75">
      <c r="A116" s="25"/>
      <c r="B116" s="25"/>
      <c r="C116" s="25"/>
      <c r="D116" s="25"/>
      <c r="E116" s="25"/>
      <c r="F116" s="25"/>
      <c r="G116" s="25"/>
    </row>
    <row r="117" spans="1:7" s="14" customFormat="1" ht="15.75">
      <c r="A117" s="25"/>
      <c r="B117" s="25"/>
      <c r="C117" s="25"/>
      <c r="D117" s="25"/>
      <c r="E117" s="25"/>
      <c r="F117" s="25"/>
      <c r="G117" s="25"/>
    </row>
    <row r="118" spans="1:7" s="14" customFormat="1" ht="15.75">
      <c r="A118" s="25"/>
      <c r="B118" s="25"/>
      <c r="C118" s="25"/>
      <c r="D118" s="25"/>
      <c r="E118" s="25"/>
      <c r="F118" s="25"/>
      <c r="G118" s="25"/>
    </row>
    <row r="119" spans="1:7" s="14" customFormat="1" ht="15.75">
      <c r="A119" s="25"/>
      <c r="B119" s="25"/>
      <c r="C119" s="25"/>
      <c r="D119" s="25"/>
      <c r="E119" s="25"/>
      <c r="F119" s="25"/>
      <c r="G119" s="25"/>
    </row>
    <row r="120" spans="1:7" s="14" customFormat="1" ht="15.75">
      <c r="A120" s="25"/>
      <c r="B120" s="25"/>
      <c r="C120" s="25"/>
      <c r="D120" s="25"/>
      <c r="E120" s="25"/>
      <c r="F120" s="25"/>
      <c r="G120" s="25"/>
    </row>
    <row r="121" spans="1:7" s="14" customFormat="1" ht="15.75">
      <c r="A121" s="25"/>
      <c r="B121" s="25"/>
      <c r="C121" s="25"/>
      <c r="D121" s="25"/>
      <c r="E121" s="25"/>
      <c r="F121" s="25"/>
      <c r="G121" s="25"/>
    </row>
    <row r="122" spans="1:7" s="14" customFormat="1" ht="15.75">
      <c r="A122" s="25"/>
      <c r="B122" s="25"/>
      <c r="C122" s="25"/>
      <c r="D122" s="25"/>
      <c r="E122" s="25"/>
      <c r="F122" s="25"/>
      <c r="G122" s="25"/>
    </row>
    <row r="123" spans="1:7" s="14" customFormat="1" ht="15.75">
      <c r="A123" s="25"/>
      <c r="B123" s="25"/>
      <c r="C123" s="25"/>
      <c r="D123" s="25"/>
      <c r="E123" s="25"/>
      <c r="F123" s="25"/>
      <c r="G123" s="25"/>
    </row>
    <row r="124" spans="1:7" s="14" customFormat="1" ht="15.75">
      <c r="A124" s="25"/>
      <c r="B124" s="25"/>
      <c r="C124" s="25"/>
      <c r="D124" s="25"/>
      <c r="E124" s="25"/>
      <c r="F124" s="25"/>
      <c r="G124" s="25"/>
    </row>
    <row r="125" spans="1:7" s="14" customFormat="1" ht="15.75">
      <c r="A125" s="25"/>
      <c r="B125" s="25"/>
      <c r="C125" s="25"/>
      <c r="D125" s="25"/>
      <c r="E125" s="25"/>
      <c r="F125" s="25"/>
      <c r="G125" s="25"/>
    </row>
    <row r="126" spans="1:7" s="14" customFormat="1" ht="15.75">
      <c r="A126" s="25"/>
      <c r="B126" s="25"/>
      <c r="C126" s="25"/>
      <c r="D126" s="25"/>
      <c r="E126" s="25"/>
      <c r="F126" s="25"/>
      <c r="G126" s="25"/>
    </row>
    <row r="127" spans="1:7" ht="15.75">
      <c r="A127" s="1"/>
      <c r="B127" s="1"/>
      <c r="C127" s="1"/>
      <c r="D127" s="1"/>
      <c r="E127" s="1"/>
      <c r="F127" s="1"/>
      <c r="G127" s="1"/>
    </row>
    <row r="128" spans="1:7" ht="15.75">
      <c r="A128" s="1"/>
      <c r="B128" s="1"/>
      <c r="C128" s="1"/>
      <c r="D128" s="1"/>
      <c r="E128" s="1"/>
      <c r="F128" s="1"/>
      <c r="G128" s="1"/>
    </row>
    <row r="129" spans="1:7" ht="15.75">
      <c r="A129" s="1"/>
      <c r="B129" s="1"/>
      <c r="C129" s="1"/>
      <c r="D129" s="1"/>
      <c r="E129" s="1"/>
      <c r="F129" s="1"/>
      <c r="G129" s="1"/>
    </row>
    <row r="130" spans="1:7" ht="15.75">
      <c r="A130" s="1"/>
      <c r="B130" s="1"/>
      <c r="C130" s="1"/>
      <c r="D130" s="1"/>
      <c r="E130" s="1"/>
      <c r="F130" s="1"/>
      <c r="G130" s="1"/>
    </row>
    <row r="131" spans="1:7" ht="15.75">
      <c r="A131" s="1"/>
      <c r="B131" s="1"/>
      <c r="C131" s="1"/>
      <c r="D131" s="1"/>
      <c r="E131" s="1"/>
      <c r="F131" s="1"/>
      <c r="G131" s="1"/>
    </row>
    <row r="132" spans="1:7" ht="15.75">
      <c r="A132" s="1"/>
      <c r="B132" s="1"/>
      <c r="C132" s="1"/>
      <c r="D132" s="1"/>
      <c r="E132" s="1"/>
      <c r="F132" s="1"/>
      <c r="G132" s="1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</sheetData>
  <printOptions horizontalCentered="1"/>
  <pageMargins left="0.75" right="0.75" top="1" bottom="1" header="0.5" footer="0.5"/>
  <pageSetup horizontalDpi="600" verticalDpi="600" orientation="portrait" paperSize="9" scale="85" r:id="rId1"/>
  <rowBreaks count="1" manualBreakCount="1">
    <brk id="51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C31">
      <selection activeCell="L31" sqref="L31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ht="10.5" customHeight="1">
      <c r="A2" s="110" t="s">
        <v>158</v>
      </c>
      <c r="B2" s="110"/>
      <c r="C2" s="110"/>
      <c r="D2" s="110"/>
      <c r="E2" s="110"/>
      <c r="F2" s="110"/>
      <c r="G2" s="110"/>
      <c r="H2" s="110"/>
      <c r="I2" s="110"/>
    </row>
    <row r="3" spans="1:9" ht="10.5" customHeight="1">
      <c r="A3" s="110" t="s">
        <v>159</v>
      </c>
      <c r="B3" s="110"/>
      <c r="C3" s="110"/>
      <c r="D3" s="110"/>
      <c r="E3" s="110"/>
      <c r="F3" s="110"/>
      <c r="G3" s="110"/>
      <c r="H3" s="110"/>
      <c r="I3" s="110"/>
    </row>
    <row r="4" ht="16.5" thickBot="1"/>
    <row r="5" spans="1:10" ht="7.5" customHeight="1" thickTop="1">
      <c r="A5" s="85"/>
      <c r="B5" s="86"/>
      <c r="C5" s="86"/>
      <c r="D5" s="86"/>
      <c r="E5" s="86"/>
      <c r="F5" s="86"/>
      <c r="G5" s="86"/>
      <c r="H5" s="86"/>
      <c r="I5" s="86"/>
      <c r="J5" s="13"/>
    </row>
    <row r="6" spans="1:10" ht="15.75">
      <c r="A6" s="114" t="s">
        <v>160</v>
      </c>
      <c r="B6" s="114"/>
      <c r="C6" s="114"/>
      <c r="D6" s="114"/>
      <c r="E6" s="114"/>
      <c r="F6" s="114"/>
      <c r="G6" s="114"/>
      <c r="H6" s="114"/>
      <c r="I6" s="114"/>
      <c r="J6" s="13"/>
    </row>
    <row r="7" spans="1:10" ht="15.75">
      <c r="A7" s="114" t="s">
        <v>161</v>
      </c>
      <c r="B7" s="114"/>
      <c r="C7" s="114"/>
      <c r="D7" s="114"/>
      <c r="E7" s="114"/>
      <c r="F7" s="114"/>
      <c r="G7" s="114"/>
      <c r="H7" s="114"/>
      <c r="I7" s="114"/>
      <c r="J7" s="13"/>
    </row>
    <row r="8" spans="1:10" ht="7.5" customHeight="1" thickBot="1">
      <c r="A8" s="87"/>
      <c r="B8" s="80"/>
      <c r="C8" s="80"/>
      <c r="D8" s="80"/>
      <c r="E8" s="80"/>
      <c r="F8" s="80"/>
      <c r="G8" s="80"/>
      <c r="H8" s="80"/>
      <c r="I8" s="80"/>
      <c r="J8" s="13"/>
    </row>
    <row r="9" ht="27" customHeight="1" thickTop="1"/>
    <row r="10" spans="1:9" ht="15.75">
      <c r="A10" s="115" t="s">
        <v>171</v>
      </c>
      <c r="B10" s="115"/>
      <c r="C10" s="115"/>
      <c r="D10" s="115"/>
      <c r="E10" s="115"/>
      <c r="F10" s="115"/>
      <c r="G10" s="115"/>
      <c r="H10" s="115"/>
      <c r="I10" s="115"/>
    </row>
    <row r="12" spans="2:6" ht="15.75">
      <c r="B12" s="38"/>
      <c r="E12" s="43"/>
      <c r="F12" s="43"/>
    </row>
    <row r="13" spans="2:8" ht="15.75">
      <c r="B13" s="38"/>
      <c r="E13" s="43" t="s">
        <v>146</v>
      </c>
      <c r="F13" s="43"/>
      <c r="G13" s="43" t="s">
        <v>147</v>
      </c>
      <c r="H13" s="43"/>
    </row>
    <row r="14" spans="2:9" ht="14.25" customHeight="1">
      <c r="B14" s="38"/>
      <c r="C14" s="43" t="s">
        <v>152</v>
      </c>
      <c r="D14" s="43"/>
      <c r="E14" s="43" t="s">
        <v>152</v>
      </c>
      <c r="F14" s="43"/>
      <c r="G14" s="43" t="s">
        <v>155</v>
      </c>
      <c r="H14" s="43"/>
      <c r="I14" s="42"/>
    </row>
    <row r="15" spans="3:10" ht="14.25" customHeight="1">
      <c r="C15" s="43" t="s">
        <v>153</v>
      </c>
      <c r="D15" s="43"/>
      <c r="E15" s="43" t="s">
        <v>154</v>
      </c>
      <c r="F15" s="43"/>
      <c r="G15" s="43" t="s">
        <v>156</v>
      </c>
      <c r="H15" s="43"/>
      <c r="I15" s="43" t="s">
        <v>1</v>
      </c>
      <c r="J15" s="25"/>
    </row>
    <row r="16" spans="3:10" ht="23.25" customHeight="1">
      <c r="C16" s="66" t="s">
        <v>32</v>
      </c>
      <c r="D16" s="66"/>
      <c r="E16" s="66" t="s">
        <v>32</v>
      </c>
      <c r="F16" s="66"/>
      <c r="G16" s="66" t="s">
        <v>32</v>
      </c>
      <c r="H16" s="66"/>
      <c r="I16" s="66" t="s">
        <v>32</v>
      </c>
      <c r="J16" s="68"/>
    </row>
    <row r="18" ht="15.75">
      <c r="A18" s="88" t="s">
        <v>167</v>
      </c>
    </row>
    <row r="20" spans="1:9" ht="15.75">
      <c r="A20" s="1" t="s">
        <v>98</v>
      </c>
      <c r="C20" s="32">
        <v>27644</v>
      </c>
      <c r="D20" s="32"/>
      <c r="E20" s="32">
        <v>5443.33211</v>
      </c>
      <c r="F20" s="32"/>
      <c r="G20" s="32">
        <v>49293.02733</v>
      </c>
      <c r="H20" s="32"/>
      <c r="I20" s="32">
        <v>82380.35944</v>
      </c>
    </row>
    <row r="21" spans="1:9" ht="15.75">
      <c r="A21" s="1" t="s">
        <v>148</v>
      </c>
      <c r="C21" s="32"/>
      <c r="D21" s="32"/>
      <c r="E21" s="32"/>
      <c r="F21" s="32"/>
      <c r="G21" s="32"/>
      <c r="H21" s="32"/>
      <c r="I21" s="32"/>
    </row>
    <row r="22" spans="2:9" ht="15.75">
      <c r="B22" s="1" t="s">
        <v>149</v>
      </c>
      <c r="C22" s="32">
        <v>746</v>
      </c>
      <c r="D22" s="32"/>
      <c r="E22" s="32">
        <v>788.88</v>
      </c>
      <c r="F22" s="32"/>
      <c r="G22" s="32"/>
      <c r="H22" s="32"/>
      <c r="I22" s="32">
        <v>1534.88</v>
      </c>
    </row>
    <row r="23" spans="1:9" ht="15.75">
      <c r="A23" s="1" t="s">
        <v>150</v>
      </c>
      <c r="C23" s="32">
        <v>35420</v>
      </c>
      <c r="D23" s="32"/>
      <c r="E23" s="32">
        <v>-6232.21211</v>
      </c>
      <c r="F23" s="32"/>
      <c r="G23" s="32">
        <v>-29187.78789</v>
      </c>
      <c r="H23" s="32"/>
      <c r="I23" s="32">
        <v>0</v>
      </c>
    </row>
    <row r="24" spans="1:9" ht="15.75">
      <c r="A24" s="1" t="s">
        <v>151</v>
      </c>
      <c r="C24" s="32"/>
      <c r="D24" s="32"/>
      <c r="E24" s="32"/>
      <c r="F24" s="32"/>
      <c r="G24" s="32">
        <v>9175.638349999992</v>
      </c>
      <c r="H24" s="32"/>
      <c r="I24" s="32">
        <v>9175.638349999992</v>
      </c>
    </row>
    <row r="25" spans="1:9" ht="15.75">
      <c r="A25" s="1" t="s">
        <v>99</v>
      </c>
      <c r="C25" s="32"/>
      <c r="D25" s="32"/>
      <c r="E25" s="32"/>
      <c r="F25" s="32"/>
      <c r="G25" s="32"/>
      <c r="H25" s="32"/>
      <c r="I25" s="32"/>
    </row>
    <row r="26" spans="2:9" ht="15.75">
      <c r="B26" s="1" t="s">
        <v>100</v>
      </c>
      <c r="C26" s="32"/>
      <c r="D26" s="32"/>
      <c r="E26" s="32"/>
      <c r="F26" s="32"/>
      <c r="G26" s="32">
        <v>-3189.95</v>
      </c>
      <c r="H26" s="32"/>
      <c r="I26" s="32">
        <v>-3189.95</v>
      </c>
    </row>
    <row r="27" spans="3:9" ht="15.75">
      <c r="C27" s="32"/>
      <c r="D27" s="32"/>
      <c r="E27" s="32"/>
      <c r="F27" s="32"/>
      <c r="G27" s="32"/>
      <c r="H27" s="32"/>
      <c r="I27" s="32"/>
    </row>
    <row r="28" spans="1:10" ht="24" customHeight="1" thickBot="1">
      <c r="A28" s="97" t="s">
        <v>101</v>
      </c>
      <c r="B28" s="98"/>
      <c r="C28" s="102">
        <v>63810</v>
      </c>
      <c r="D28" s="102"/>
      <c r="E28" s="102">
        <v>0</v>
      </c>
      <c r="F28" s="102"/>
      <c r="G28" s="102">
        <v>26090.92778999999</v>
      </c>
      <c r="H28" s="102"/>
      <c r="I28" s="102">
        <v>89900.92779</v>
      </c>
      <c r="J28" s="69"/>
    </row>
    <row r="29" spans="3:9" ht="16.5" thickTop="1">
      <c r="C29" s="32"/>
      <c r="D29" s="32"/>
      <c r="E29" s="32"/>
      <c r="F29" s="32"/>
      <c r="G29" s="32"/>
      <c r="H29" s="32"/>
      <c r="I29" s="32"/>
    </row>
    <row r="30" spans="3:9" ht="15.75">
      <c r="C30" s="32"/>
      <c r="D30" s="32"/>
      <c r="E30" s="32"/>
      <c r="F30" s="32"/>
      <c r="G30" s="32"/>
      <c r="H30" s="32"/>
      <c r="I30" s="32"/>
    </row>
    <row r="31" spans="3:9" ht="15.75">
      <c r="C31" s="32"/>
      <c r="D31" s="32"/>
      <c r="E31" s="32"/>
      <c r="F31" s="32"/>
      <c r="G31" s="40"/>
      <c r="H31" s="40"/>
      <c r="I31" s="32"/>
    </row>
    <row r="32" spans="1:9" ht="15.75">
      <c r="A32" s="88" t="s">
        <v>168</v>
      </c>
      <c r="C32" s="32"/>
      <c r="D32" s="32"/>
      <c r="E32" s="32"/>
      <c r="F32" s="32"/>
      <c r="G32" s="32"/>
      <c r="H32" s="32"/>
      <c r="I32" s="32"/>
    </row>
    <row r="33" spans="3:9" ht="15.75">
      <c r="C33" s="32"/>
      <c r="D33" s="32"/>
      <c r="E33" s="32"/>
      <c r="F33" s="32"/>
      <c r="G33" s="32"/>
      <c r="H33" s="32"/>
      <c r="I33" s="32"/>
    </row>
    <row r="34" spans="1:9" ht="15.75">
      <c r="A34" s="1" t="s">
        <v>144</v>
      </c>
      <c r="C34" s="32">
        <v>27498</v>
      </c>
      <c r="D34" s="32"/>
      <c r="E34" s="32">
        <v>5276.892</v>
      </c>
      <c r="F34" s="32"/>
      <c r="G34" s="32">
        <v>41386.817</v>
      </c>
      <c r="H34" s="32"/>
      <c r="I34" s="32">
        <v>74161.709</v>
      </c>
    </row>
    <row r="35" spans="1:9" ht="15.75">
      <c r="A35" s="1" t="s">
        <v>148</v>
      </c>
      <c r="C35" s="32"/>
      <c r="D35" s="32"/>
      <c r="E35" s="32"/>
      <c r="F35" s="32"/>
      <c r="G35" s="32"/>
      <c r="H35" s="32"/>
      <c r="I35" s="32"/>
    </row>
    <row r="36" spans="2:9" ht="15.75">
      <c r="B36" s="1" t="s">
        <v>149</v>
      </c>
      <c r="C36" s="32">
        <v>146</v>
      </c>
      <c r="D36" s="32"/>
      <c r="E36" s="32">
        <v>166.44</v>
      </c>
      <c r="F36" s="32"/>
      <c r="G36" s="32"/>
      <c r="H36" s="32"/>
      <c r="I36" s="32">
        <v>312.44</v>
      </c>
    </row>
    <row r="37" spans="1:9" ht="15.75">
      <c r="A37" s="1" t="s">
        <v>151</v>
      </c>
      <c r="C37" s="32"/>
      <c r="D37" s="32"/>
      <c r="E37" s="32"/>
      <c r="F37" s="32"/>
      <c r="G37" s="32">
        <v>6181.445</v>
      </c>
      <c r="H37" s="32"/>
      <c r="I37" s="32">
        <v>6181.445</v>
      </c>
    </row>
    <row r="38" spans="3:9" ht="15.75">
      <c r="C38" s="32"/>
      <c r="D38" s="32"/>
      <c r="E38" s="32"/>
      <c r="F38" s="32"/>
      <c r="G38" s="32"/>
      <c r="H38" s="32"/>
      <c r="I38" s="32"/>
    </row>
    <row r="39" spans="1:10" ht="24" customHeight="1" thickBot="1">
      <c r="A39" s="42" t="s">
        <v>145</v>
      </c>
      <c r="C39" s="37">
        <v>27644</v>
      </c>
      <c r="D39" s="37"/>
      <c r="E39" s="37">
        <v>5443.331999999999</v>
      </c>
      <c r="F39" s="37"/>
      <c r="G39" s="37">
        <v>47568.262</v>
      </c>
      <c r="H39" s="37"/>
      <c r="I39" s="37">
        <v>80655.59400000001</v>
      </c>
      <c r="J39" s="67"/>
    </row>
    <row r="40" spans="3:9" ht="16.5" thickTop="1">
      <c r="C40" s="32"/>
      <c r="D40" s="32"/>
      <c r="E40" s="32"/>
      <c r="F40" s="32"/>
      <c r="G40" s="32"/>
      <c r="H40" s="32"/>
      <c r="I40" s="32"/>
    </row>
    <row r="41" spans="3:9" ht="15.75">
      <c r="C41" s="32"/>
      <c r="D41" s="32"/>
      <c r="E41" s="32"/>
      <c r="F41" s="32"/>
      <c r="G41" s="32"/>
      <c r="H41" s="32"/>
      <c r="I41" s="32"/>
    </row>
    <row r="42" spans="3:9" ht="15.75">
      <c r="C42" s="32"/>
      <c r="D42" s="32"/>
      <c r="E42" s="32"/>
      <c r="F42" s="32"/>
      <c r="G42" s="32"/>
      <c r="H42" s="32"/>
      <c r="I42" s="32"/>
    </row>
    <row r="43" spans="1:9" ht="15.75">
      <c r="A43" s="88" t="s">
        <v>172</v>
      </c>
      <c r="C43" s="32"/>
      <c r="D43" s="32"/>
      <c r="E43" s="32"/>
      <c r="F43" s="32"/>
      <c r="G43" s="32"/>
      <c r="H43" s="32"/>
      <c r="I43" s="32"/>
    </row>
    <row r="44" ht="15.75">
      <c r="A44" s="88" t="s">
        <v>119</v>
      </c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  <headerFooter alignWithMargins="0">
    <oddFooter>&amp;R&amp;"Times New Roman,Bold Italic"&amp;11------------  Page 3 of 11  ------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7">
      <selection activeCell="C19" sqref="C19"/>
    </sheetView>
  </sheetViews>
  <sheetFormatPr defaultColWidth="9.140625" defaultRowHeight="12.75"/>
  <cols>
    <col min="1" max="1" width="59.57421875" style="1" customWidth="1"/>
    <col min="2" max="2" width="9.00390625" style="1" customWidth="1"/>
    <col min="3" max="3" width="12.57421875" style="32" customWidth="1"/>
    <col min="4" max="4" width="4.57421875" style="32" customWidth="1"/>
    <col min="5" max="5" width="4.421875" style="1" customWidth="1"/>
    <col min="6" max="16384" width="9.140625" style="1" customWidth="1"/>
  </cols>
  <sheetData>
    <row r="1" spans="1:4" ht="18.75">
      <c r="A1" s="111" t="s">
        <v>0</v>
      </c>
      <c r="B1" s="111"/>
      <c r="C1" s="111"/>
      <c r="D1" s="84"/>
    </row>
    <row r="2" spans="1:10" ht="11.25" customHeight="1">
      <c r="A2" s="110" t="s">
        <v>158</v>
      </c>
      <c r="B2" s="110"/>
      <c r="C2" s="110"/>
      <c r="D2" s="83"/>
      <c r="E2" s="11"/>
      <c r="F2" s="11"/>
      <c r="G2" s="11"/>
      <c r="H2" s="11"/>
      <c r="I2" s="11"/>
      <c r="J2" s="11"/>
    </row>
    <row r="3" spans="1:10" ht="11.25" customHeight="1">
      <c r="A3" s="110" t="s">
        <v>159</v>
      </c>
      <c r="B3" s="110"/>
      <c r="C3" s="110"/>
      <c r="D3" s="83"/>
      <c r="E3" s="93"/>
      <c r="F3" s="93"/>
      <c r="G3" s="93"/>
      <c r="H3" s="11"/>
      <c r="I3" s="11"/>
      <c r="J3" s="11"/>
    </row>
    <row r="4" ht="21.75" customHeight="1" thickBot="1">
      <c r="D4" s="95"/>
    </row>
    <row r="5" spans="1:10" ht="7.5" customHeight="1" thickTop="1">
      <c r="A5" s="85"/>
      <c r="B5" s="86"/>
      <c r="C5" s="86"/>
      <c r="D5" s="13"/>
      <c r="E5" s="13"/>
      <c r="F5" s="13"/>
      <c r="G5" s="13"/>
      <c r="H5" s="13"/>
      <c r="I5" s="13"/>
      <c r="J5" s="13"/>
    </row>
    <row r="6" spans="1:10" ht="15.75">
      <c r="A6" s="113" t="s">
        <v>160</v>
      </c>
      <c r="B6" s="113"/>
      <c r="C6" s="113"/>
      <c r="D6" s="43"/>
      <c r="E6" s="92"/>
      <c r="F6" s="92"/>
      <c r="G6" s="92"/>
      <c r="H6" s="13"/>
      <c r="I6" s="13"/>
      <c r="J6" s="13"/>
    </row>
    <row r="7" spans="1:10" ht="15.75">
      <c r="A7" s="113" t="s">
        <v>161</v>
      </c>
      <c r="B7" s="113"/>
      <c r="C7" s="113"/>
      <c r="D7" s="43"/>
      <c r="E7" s="92"/>
      <c r="F7" s="92"/>
      <c r="G7" s="92"/>
      <c r="H7" s="13"/>
      <c r="I7" s="13"/>
      <c r="J7" s="13"/>
    </row>
    <row r="8" spans="1:10" ht="7.5" customHeight="1" thickBot="1">
      <c r="A8" s="87"/>
      <c r="B8" s="80"/>
      <c r="C8" s="80"/>
      <c r="D8" s="80"/>
      <c r="E8" s="13"/>
      <c r="F8" s="13"/>
      <c r="G8" s="13"/>
      <c r="H8" s="13"/>
      <c r="I8" s="13"/>
      <c r="J8" s="13"/>
    </row>
    <row r="9" ht="27.75" customHeight="1" thickTop="1"/>
    <row r="10" spans="1:4" ht="15.75">
      <c r="A10" s="115" t="s">
        <v>135</v>
      </c>
      <c r="B10" s="115"/>
      <c r="C10" s="115"/>
      <c r="D10" s="90"/>
    </row>
    <row r="11" ht="22.5" customHeight="1"/>
    <row r="12" spans="3:4" ht="15.75">
      <c r="C12" s="62" t="s">
        <v>137</v>
      </c>
      <c r="D12" s="62"/>
    </row>
    <row r="13" spans="3:4" ht="16.5" customHeight="1">
      <c r="C13" s="101" t="s">
        <v>32</v>
      </c>
      <c r="D13" s="94"/>
    </row>
    <row r="14" spans="3:4" ht="21.75" customHeight="1">
      <c r="C14" s="63"/>
      <c r="D14" s="41"/>
    </row>
    <row r="15" spans="1:4" ht="15.75">
      <c r="A15" s="42" t="s">
        <v>136</v>
      </c>
      <c r="C15" s="103">
        <v>1007.3064699999975</v>
      </c>
      <c r="D15" s="41"/>
    </row>
    <row r="16" spans="3:4" ht="15.75">
      <c r="C16" s="63"/>
      <c r="D16" s="41"/>
    </row>
    <row r="17" spans="1:4" ht="15.75">
      <c r="A17" s="42" t="s">
        <v>138</v>
      </c>
      <c r="C17" s="103">
        <v>-2260.3162700000003</v>
      </c>
      <c r="D17" s="41"/>
    </row>
    <row r="18" spans="3:4" ht="15.75">
      <c r="C18" s="63"/>
      <c r="D18" s="41"/>
    </row>
    <row r="19" spans="1:4" ht="15.75">
      <c r="A19" s="42" t="s">
        <v>139</v>
      </c>
      <c r="C19" s="103">
        <v>-479.93610999999987</v>
      </c>
      <c r="D19" s="41"/>
    </row>
    <row r="20" spans="3:4" ht="15.75">
      <c r="C20" s="64"/>
      <c r="D20" s="96"/>
    </row>
    <row r="21" spans="1:4" ht="15.75">
      <c r="A21" s="1" t="s">
        <v>140</v>
      </c>
      <c r="C21" s="63">
        <v>-1732.9459100000026</v>
      </c>
      <c r="D21" s="41"/>
    </row>
    <row r="22" spans="3:4" ht="15.75">
      <c r="C22" s="63"/>
      <c r="D22" s="41"/>
    </row>
    <row r="23" spans="1:4" ht="15.75">
      <c r="A23" s="1" t="s">
        <v>141</v>
      </c>
      <c r="C23" s="63">
        <v>-2548.14903</v>
      </c>
      <c r="D23" s="41"/>
    </row>
    <row r="24" spans="3:4" ht="15.75">
      <c r="C24" s="63"/>
      <c r="D24" s="41"/>
    </row>
    <row r="25" spans="1:4" ht="16.5" thickBot="1">
      <c r="A25" s="42" t="s">
        <v>180</v>
      </c>
      <c r="C25" s="102">
        <v>-4281.094940000003</v>
      </c>
      <c r="D25" s="96"/>
    </row>
    <row r="26" ht="16.5" thickTop="1"/>
    <row r="29" ht="15.75">
      <c r="A29" s="39" t="s">
        <v>176</v>
      </c>
    </row>
    <row r="30" ht="15.75">
      <c r="A30" s="39"/>
    </row>
    <row r="31" ht="15.75">
      <c r="A31" s="1" t="s">
        <v>177</v>
      </c>
    </row>
    <row r="32" spans="1:3" ht="15.75">
      <c r="A32" s="1" t="s">
        <v>178</v>
      </c>
      <c r="C32" s="32">
        <v>961.93489</v>
      </c>
    </row>
    <row r="33" spans="1:3" ht="15.75">
      <c r="A33" s="1" t="s">
        <v>179</v>
      </c>
      <c r="C33" s="32">
        <v>-5243.02983</v>
      </c>
    </row>
    <row r="34" ht="16.5" thickBot="1">
      <c r="C34" s="37">
        <v>-4281.094940000001</v>
      </c>
    </row>
    <row r="35" ht="16.5" thickTop="1"/>
    <row r="36" ht="15.75">
      <c r="A36" s="1" t="s">
        <v>174</v>
      </c>
    </row>
    <row r="37" ht="15.75">
      <c r="A37" s="1" t="s">
        <v>175</v>
      </c>
    </row>
    <row r="41" ht="15.75">
      <c r="A41" s="88" t="s">
        <v>169</v>
      </c>
    </row>
    <row r="42" ht="15.75">
      <c r="A42" s="88" t="s">
        <v>170</v>
      </c>
    </row>
  </sheetData>
  <mergeCells count="6">
    <mergeCell ref="A3:C3"/>
    <mergeCell ref="A1:C1"/>
    <mergeCell ref="A10:C10"/>
    <mergeCell ref="A2:C2"/>
    <mergeCell ref="A6:C6"/>
    <mergeCell ref="A7:C7"/>
  </mergeCells>
  <printOptions horizontalCentered="1"/>
  <pageMargins left="0.75" right="0.5" top="0.75" bottom="1" header="0.5" footer="0.75"/>
  <pageSetup horizontalDpi="300" verticalDpi="300" orientation="portrait" paperSize="9" scale="85" r:id="rId1"/>
  <headerFooter alignWithMargins="0">
    <oddFooter>&amp;R&amp;"Times New Roman,Bold Italic"&amp;11------------  Page 4 of 11  ------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..</cp:lastModifiedBy>
  <cp:lastPrinted>2002-11-20T06:01:30Z</cp:lastPrinted>
  <dcterms:created xsi:type="dcterms:W3CDTF">1998-08-04T04:01:44Z</dcterms:created>
  <dcterms:modified xsi:type="dcterms:W3CDTF">2002-11-20T10:09:54Z</dcterms:modified>
  <cp:category/>
  <cp:version/>
  <cp:contentType/>
  <cp:contentStatus/>
</cp:coreProperties>
</file>