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1"/>
  </bookViews>
  <sheets>
    <sheet name="sheet1" sheetId="1" state="hidden" r:id="rId1"/>
    <sheet name="Full-2007-2Q" sheetId="2" r:id="rId2"/>
    <sheet name="A1-A2007-2Q" sheetId="3" r:id="rId3"/>
    <sheet name="BS-2007-2Q" sheetId="4" r:id="rId4"/>
    <sheet name="condcflw2007-2Q" sheetId="5" r:id="rId5"/>
    <sheet name="CondEQ2007-2Q" sheetId="6" r:id="rId6"/>
  </sheets>
  <definedNames/>
  <calcPr fullCalcOnLoad="1"/>
</workbook>
</file>

<file path=xl/sharedStrings.xml><?xml version="1.0" encoding="utf-8"?>
<sst xmlns="http://schemas.openxmlformats.org/spreadsheetml/2006/main" count="236" uniqueCount="190">
  <si>
    <t>KUMPULAN H&amp;L HIGH-TECH BERHAD</t>
  </si>
  <si>
    <t>PART A1: QUARTERLY REPORT</t>
  </si>
  <si>
    <t>* Quarterly report for the financial period ended</t>
  </si>
  <si>
    <t>* Quarter</t>
  </si>
  <si>
    <t>4 Qtr          (   ) Other</t>
  </si>
  <si>
    <t>* Financial Year End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</si>
  <si>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</si>
  <si>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</si>
  <si>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</si>
  <si>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</si>
  <si>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</si>
  <si>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</si>
  <si>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</si>
  <si>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</si>
  <si>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</si>
  <si>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</si>
  <si>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</si>
  <si>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</si>
  <si>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</si>
  <si>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</si>
  <si>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</si>
  <si>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</si>
  <si>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</si>
  <si>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</si>
  <si>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</si>
  <si>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</si>
  <si>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</si>
  <si>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</si>
  <si>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</si>
  <si>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</si>
  <si>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>attached to the interim financial statement.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</si>
  <si>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</si>
  <si>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</si>
  <si>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</si>
  <si>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</si>
  <si>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</si>
  <si>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</si>
  <si>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</si>
  <si>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</si>
  <si>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</si>
  <si>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</si>
  <si>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</si>
  <si>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</si>
  <si>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</si>
  <si>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</si>
  <si>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</si>
  <si>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</si>
  <si>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</si>
  <si>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</si>
  <si>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</si>
  <si>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</si>
  <si>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</si>
  <si>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</si>
  <si>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</si>
  <si>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</si>
  <si>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</si>
  <si>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per share (sen)</t>
  </si>
  <si>
    <t xml:space="preserve"> 2 Qtr                (  )</t>
  </si>
  <si>
    <t>CONDENSED CONSOLIDATED CASH FLOW STATEMENT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</si>
  <si>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</si>
  <si>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</si>
  <si>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</si>
  <si>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</si>
  <si>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</si>
  <si>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</si>
  <si>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</si>
  <si>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</si>
  <si>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</si>
  <si>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(INCREASE) / DECREASE IN CURRENTS ASSETS</t>
  </si>
  <si>
    <t>INCREASE /DECREASE IN CURRENT LIABILITIES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</si>
  <si>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</si>
  <si>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</si>
  <si>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</si>
  <si>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</si>
  <si>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</si>
  <si>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</si>
  <si>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</si>
  <si>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</si>
  <si>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</si>
  <si>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</si>
  <si>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</si>
  <si>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</si>
  <si>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</si>
  <si>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</si>
  <si>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</si>
  <si>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</si>
  <si>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</si>
  <si>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</si>
  <si>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>CONDENSED CONSOLIDATED STATEMENT OF CHANGES IN EQUITY (unaudited)</t>
  </si>
  <si>
    <t>Total Equity</t>
  </si>
  <si>
    <t>Share</t>
  </si>
  <si>
    <t xml:space="preserve">Revaluation </t>
  </si>
  <si>
    <t xml:space="preserve">Exchange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</si>
  <si>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</si>
  <si>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</si>
  <si>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</si>
  <si>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</si>
  <si>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</si>
  <si>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</si>
  <si>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</si>
  <si>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</si>
  <si>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</si>
  <si>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</si>
  <si>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</si>
  <si>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</si>
  <si>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</si>
  <si>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</si>
  <si>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</si>
  <si>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</si>
  <si>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</si>
  <si>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</si>
  <si>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</si>
  <si>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</si>
  <si>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</si>
  <si>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(Restated)</t>
  </si>
  <si>
    <t>ASSETS</t>
  </si>
  <si>
    <t>NON-CURRENT ASSETS</t>
  </si>
  <si>
    <t>Property, plant &amp; Equipment</t>
  </si>
  <si>
    <t>Land Held for Development</t>
  </si>
  <si>
    <t>Investment Property</t>
  </si>
  <si>
    <t>Prepaid lease payment</t>
  </si>
  <si>
    <t>Long Term Investment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</si>
  <si>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</si>
  <si>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</si>
  <si>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</si>
  <si>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</si>
  <si>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</si>
  <si>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</si>
  <si>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</si>
  <si>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>Trade Receivable</t>
  </si>
  <si>
    <t xml:space="preserve">             SHORT TERM INVESTMENTS</t>
  </si>
  <si>
    <t>Short Tem Investment</t>
  </si>
  <si>
    <t xml:space="preserve">             TAX RECOVERABLE</t>
  </si>
  <si>
    <t>Other Receivable, Deposit &amp; Prepayment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</si>
  <si>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</si>
  <si>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</si>
  <si>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</si>
  <si>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</si>
  <si>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</si>
  <si>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</si>
  <si>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</si>
  <si>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</si>
  <si>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</si>
  <si>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</si>
  <si>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</si>
  <si>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>Revaluation Reserve</t>
  </si>
  <si>
    <t xml:space="preserve">              AMOUNT DUE TO ASSOCIATED COMPANY</t>
  </si>
  <si>
    <t>Currency Translation Reserve</t>
  </si>
  <si>
    <t xml:space="preserve">              PROVISION FOR TAXATION</t>
  </si>
  <si>
    <t>Retained Earning</t>
  </si>
  <si>
    <t>MINORITY INTEREST</t>
  </si>
  <si>
    <t>TOTAL EQUITY</t>
  </si>
  <si>
    <t>NON-CURRENT LIABILITIES</t>
  </si>
  <si>
    <t>Long Term Borrowing</t>
  </si>
  <si>
    <t>Deferred Income</t>
  </si>
  <si>
    <t xml:space="preserve">               SHARE PREMIUM</t>
  </si>
  <si>
    <t>Deferred Tax</t>
  </si>
  <si>
    <t>CURRENT LIABILITIES</t>
  </si>
  <si>
    <t>Short Term Borrowings</t>
  </si>
  <si>
    <t>Trade Payable</t>
  </si>
  <si>
    <t>Other Payable, Deposit &amp; Accruals</t>
  </si>
  <si>
    <t>TOTAL EQUITY AND LIABILITIES</t>
  </si>
  <si>
    <t>(The Condensed Consolidated Balance Sheet should be read in conjunction with the audited financial statements</t>
  </si>
  <si>
    <t>statements).</t>
  </si>
  <si>
    <t>NET ASSETS PER SHARE( RM)</t>
  </si>
  <si>
    <t xml:space="preserve">Annual financial Report for the year ended 31 October 2006 and the accompanying explanatory notes </t>
  </si>
  <si>
    <t>31/10/2007</t>
  </si>
  <si>
    <t xml:space="preserve"> 3 Qtr      (  )</t>
  </si>
  <si>
    <t>for the year ended 31 October 2006 and the accompanying explanatory notes attached to the interim financial</t>
  </si>
  <si>
    <t>Provision For Taxation</t>
  </si>
  <si>
    <t xml:space="preserve"> Annual Financial Report for the year ended 31 October 2006)</t>
  </si>
  <si>
    <t>Report for the year ended  31 October 2006</t>
  </si>
  <si>
    <t>31/10/2006</t>
  </si>
  <si>
    <t>30/04/2007</t>
  </si>
  <si>
    <t>6 MONTHS ENDED</t>
  </si>
  <si>
    <t>30/04/2006</t>
  </si>
  <si>
    <t>(  ) 1 Qtr          (X)</t>
  </si>
  <si>
    <t>Treasury Share, At Cost</t>
  </si>
  <si>
    <t>FOR THE QUARTER ENDED 30 APRIL 2007</t>
  </si>
  <si>
    <t>6 MONTHS</t>
  </si>
  <si>
    <t>30 APR</t>
  </si>
  <si>
    <t>REPURCHASE OF OWN SHARES</t>
  </si>
  <si>
    <t>FOR THE SIX-MONTH PERIOD ENDED 30 APRIL 2007</t>
  </si>
  <si>
    <t>6 months quarter</t>
  </si>
  <si>
    <t>ended 30 April</t>
  </si>
  <si>
    <t>Treasury</t>
  </si>
  <si>
    <t>&lt;--------Non distributable-------------&gt;</t>
  </si>
  <si>
    <t>&lt;----Distributable-------&gt;</t>
  </si>
  <si>
    <t>For the quarter ended  30 April 2007 ( unaudited )</t>
  </si>
  <si>
    <t>INTERIM FINANCIAL STATEMENTS FOR SECOND QUARTER ENDED 30 APRIL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</si>
</sst>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10" xfId="0" applyFont="1" applyBorder="1" applyAlignment="1">
      <alignment/>
    </xf>
    <xf numFmtId="165" fontId="0" fillId="0" borderId="12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4" xfId="15" applyNumberFormat="1" applyBorder="1" applyAlignment="1">
      <alignment/>
    </xf>
    <xf numFmtId="0" fontId="1" fillId="0" borderId="0" xfId="0" applyFont="1" applyAlignment="1" quotePrefix="1">
      <alignment/>
    </xf>
    <xf numFmtId="165" fontId="1" fillId="0" borderId="0" xfId="15" applyNumberFormat="1" applyFont="1" applyAlignment="1">
      <alignment/>
    </xf>
    <xf numFmtId="165" fontId="1" fillId="0" borderId="14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7" fillId="0" borderId="14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/>
    </xf>
    <xf numFmtId="165" fontId="7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 horizontal="right"/>
    </xf>
    <xf numFmtId="165" fontId="6" fillId="0" borderId="0" xfId="15" applyNumberFormat="1" applyFont="1" applyBorder="1" applyAlignment="1">
      <alignment horizontal="right"/>
    </xf>
    <xf numFmtId="166" fontId="7" fillId="0" borderId="0" xfId="0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15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1" xfId="15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1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7"/>
  <sheetViews>
    <sheetView tabSelected="1" workbookViewId="0" topLeftCell="A1">
      <selection activeCell="A8" sqref="A8"/>
    </sheetView>
  </sheetViews>
  <sheetFormatPr defaultColWidth="9.140625" defaultRowHeight="12.75"/>
  <cols>
    <col min="1" max="1" width="37.7109375" style="0" customWidth="1"/>
    <col min="2" max="2" width="16.140625" style="0" customWidth="1"/>
    <col min="3" max="3" width="16.421875" style="0" customWidth="1"/>
    <col min="4" max="4" width="12.28125" style="0" customWidth="1"/>
    <col min="5" max="5" width="13.140625" style="0" customWidth="1"/>
    <col min="6" max="6" width="9.8515625" style="0" customWidth="1"/>
  </cols>
  <sheetData>
    <row r="3" ht="12.75">
      <c r="A3" s="6" t="s">
        <v>0</v>
      </c>
    </row>
    <row r="4" ht="12.75">
      <c r="A4" s="6"/>
    </row>
    <row r="5" spans="1:4" ht="12.75">
      <c r="A5" s="6" t="s">
        <v>8</v>
      </c>
      <c r="D5" s="66"/>
    </row>
    <row r="6" ht="12.75">
      <c r="A6" s="6" t="s">
        <v>9</v>
      </c>
    </row>
    <row r="7" ht="12.75">
      <c r="A7" s="6" t="s">
        <v>188</v>
      </c>
    </row>
    <row r="11" spans="2:5" ht="12.75">
      <c r="B11" s="10" t="s">
        <v>10</v>
      </c>
      <c r="C11" s="10"/>
      <c r="D11" s="10" t="s">
        <v>11</v>
      </c>
      <c r="E11" s="10"/>
    </row>
    <row r="12" spans="2:5" ht="12.75">
      <c r="B12" s="11" t="s">
        <v>12</v>
      </c>
      <c r="C12" s="11"/>
      <c r="D12" s="11" t="s">
        <v>174</v>
      </c>
      <c r="E12" s="11"/>
    </row>
    <row r="13" spans="2:5" ht="12.75">
      <c r="B13" s="12" t="s">
        <v>173</v>
      </c>
      <c r="C13" s="12" t="s">
        <v>175</v>
      </c>
      <c r="D13" s="12" t="str">
        <f>B13</f>
        <v>30/04/2007</v>
      </c>
      <c r="E13" s="12" t="str">
        <f>C13</f>
        <v>30/04/2006</v>
      </c>
    </row>
    <row r="14" spans="2:5" ht="12.75">
      <c r="B14" s="5" t="s">
        <v>13</v>
      </c>
      <c r="C14" s="5" t="s">
        <v>13</v>
      </c>
      <c r="D14" s="5" t="s">
        <v>13</v>
      </c>
      <c r="E14" s="5" t="s">
        <v>13</v>
      </c>
    </row>
    <row r="15" spans="2:5" ht="12.75">
      <c r="B15" s="1"/>
      <c r="C15" s="1"/>
      <c r="D15" s="1"/>
      <c r="E15" s="1"/>
    </row>
    <row r="16" spans="1:5" ht="12.75">
      <c r="A16" t="s">
        <v>14</v>
      </c>
      <c r="B16" s="2">
        <v>6694</v>
      </c>
      <c r="C16" s="2">
        <v>7580</v>
      </c>
      <c r="D16" s="2">
        <v>13134</v>
      </c>
      <c r="E16" s="2">
        <v>14861</v>
      </c>
    </row>
    <row r="17" spans="2:5" ht="12.75">
      <c r="B17" s="2"/>
      <c r="C17" s="2"/>
      <c r="D17" s="2"/>
      <c r="E17" s="2"/>
    </row>
    <row r="18" spans="1:5" ht="12.75">
      <c r="A18" t="s">
        <v>15</v>
      </c>
      <c r="B18" s="2">
        <f>-5082-1221-282</f>
        <v>-6585</v>
      </c>
      <c r="C18" s="2">
        <f>-5811-1143-224+1</f>
        <v>-7177</v>
      </c>
      <c r="D18" s="2">
        <f>-9860-2374-507</f>
        <v>-12741</v>
      </c>
      <c r="E18" s="2">
        <f>-11668-2370-513</f>
        <v>-14551</v>
      </c>
    </row>
    <row r="19" spans="2:5" ht="12.75">
      <c r="B19" s="2"/>
      <c r="C19" s="2"/>
      <c r="D19" s="2"/>
      <c r="E19" s="2"/>
    </row>
    <row r="20" spans="1:5" ht="12.75">
      <c r="A20" t="s">
        <v>16</v>
      </c>
      <c r="B20" s="2">
        <v>111</v>
      </c>
      <c r="C20" s="2">
        <v>150</v>
      </c>
      <c r="D20" s="2">
        <v>261</v>
      </c>
      <c r="E20" s="2">
        <v>285</v>
      </c>
    </row>
    <row r="21" spans="1:5" ht="12.75">
      <c r="A21" t="s">
        <v>17</v>
      </c>
      <c r="B21" s="2">
        <v>0</v>
      </c>
      <c r="C21" s="2">
        <v>0</v>
      </c>
      <c r="D21" s="2">
        <v>3</v>
      </c>
      <c r="E21" s="2">
        <v>3</v>
      </c>
    </row>
    <row r="22" spans="2:5" ht="12.75">
      <c r="B22" s="2"/>
      <c r="C22" s="2"/>
      <c r="D22" s="2"/>
      <c r="E22" s="2"/>
    </row>
    <row r="23" spans="1:5" ht="12.75">
      <c r="A23" t="s">
        <v>18</v>
      </c>
      <c r="B23" s="2">
        <v>-62</v>
      </c>
      <c r="C23" s="2">
        <v>-63</v>
      </c>
      <c r="D23" s="2">
        <v>-138</v>
      </c>
      <c r="E23" s="2">
        <v>-118</v>
      </c>
    </row>
    <row r="24" spans="2:5" ht="12.75">
      <c r="B24" s="7"/>
      <c r="C24" s="7"/>
      <c r="D24" s="7"/>
      <c r="E24" s="7"/>
    </row>
    <row r="25" spans="1:5" ht="12.75">
      <c r="A25" s="6" t="s">
        <v>19</v>
      </c>
      <c r="B25" s="2">
        <f>SUM(B16:B23)</f>
        <v>158</v>
      </c>
      <c r="C25" s="2">
        <f>SUM(C16:C23)</f>
        <v>490</v>
      </c>
      <c r="D25" s="2">
        <f>SUM(D16:D23)</f>
        <v>519</v>
      </c>
      <c r="E25" s="2">
        <f>SUM(E16:E23)</f>
        <v>480</v>
      </c>
    </row>
    <row r="26" spans="2:5" ht="12.75">
      <c r="B26" s="2"/>
      <c r="C26" s="2"/>
      <c r="D26" s="2"/>
      <c r="E26" s="2"/>
    </row>
    <row r="27" spans="1:5" ht="12.75">
      <c r="A27" t="s">
        <v>20</v>
      </c>
      <c r="B27" s="2">
        <v>-80</v>
      </c>
      <c r="C27" s="2">
        <v>-504</v>
      </c>
      <c r="D27" s="2">
        <v>-164</v>
      </c>
      <c r="E27" s="2">
        <v>-625</v>
      </c>
    </row>
    <row r="28" spans="2:5" ht="12.75">
      <c r="B28" s="2"/>
      <c r="C28" s="2"/>
      <c r="D28" s="2"/>
      <c r="E28" s="2"/>
    </row>
    <row r="29" spans="1:5" ht="13.5" thickBot="1">
      <c r="A29" s="6" t="s">
        <v>21</v>
      </c>
      <c r="B29" s="8">
        <f>B25+B27</f>
        <v>78</v>
      </c>
      <c r="C29" s="8">
        <f>C25+C27</f>
        <v>-14</v>
      </c>
      <c r="D29" s="8">
        <f>D25+D27</f>
        <v>355</v>
      </c>
      <c r="E29" s="8">
        <f>E25+E27</f>
        <v>-145</v>
      </c>
    </row>
    <row r="30" spans="2:5" ht="13.5" thickTop="1">
      <c r="B30" s="2"/>
      <c r="C30" s="2"/>
      <c r="D30" s="2"/>
      <c r="E30" s="2"/>
    </row>
    <row r="31" spans="1:5" ht="12.75">
      <c r="A31" s="6" t="s">
        <v>22</v>
      </c>
      <c r="B31" s="2"/>
      <c r="C31" s="2"/>
      <c r="D31" s="2"/>
      <c r="E31" s="2"/>
    </row>
    <row r="32" spans="1:5" ht="12.75">
      <c r="A32" t="s">
        <v>23</v>
      </c>
      <c r="B32" s="2">
        <f>B34-B33</f>
        <v>90</v>
      </c>
      <c r="C32" s="2">
        <f>C34-C33</f>
        <v>34</v>
      </c>
      <c r="D32" s="2">
        <f>D34-D33</f>
        <v>389</v>
      </c>
      <c r="E32" s="2">
        <f>E34-E33</f>
        <v>-72</v>
      </c>
    </row>
    <row r="33" spans="1:5" ht="12.75">
      <c r="A33" t="s">
        <v>24</v>
      </c>
      <c r="B33" s="2">
        <v>-12</v>
      </c>
      <c r="C33" s="2">
        <v>-48</v>
      </c>
      <c r="D33" s="2">
        <v>-34</v>
      </c>
      <c r="E33" s="2">
        <v>-73</v>
      </c>
    </row>
    <row r="34" spans="2:5" ht="13.5" thickBot="1">
      <c r="B34" s="8">
        <f>B29</f>
        <v>78</v>
      </c>
      <c r="C34" s="8">
        <f>C29</f>
        <v>-14</v>
      </c>
      <c r="D34" s="8">
        <f>D29</f>
        <v>355</v>
      </c>
      <c r="E34" s="8">
        <f>E29</f>
        <v>-145</v>
      </c>
    </row>
    <row r="35" spans="2:5" ht="13.5" thickTop="1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1:5" ht="12.75">
      <c r="A37" s="6" t="s">
        <v>25</v>
      </c>
      <c r="B37" s="1"/>
      <c r="C37" s="1"/>
      <c r="D37" s="1"/>
      <c r="E37" s="1"/>
    </row>
    <row r="38" spans="1:5" ht="12.75">
      <c r="A38" s="6" t="s">
        <v>26</v>
      </c>
      <c r="B38" s="1"/>
      <c r="C38" s="1"/>
      <c r="D38" s="1"/>
      <c r="E38" s="1"/>
    </row>
    <row r="39" spans="1:5" ht="12.75">
      <c r="A39" t="s">
        <v>27</v>
      </c>
      <c r="B39" s="3">
        <f>B32*100/(40612085-6500)*1000</f>
        <v>0.22164438709601156</v>
      </c>
      <c r="C39" s="3">
        <f>C32*100/40612</f>
        <v>0.08371909780360484</v>
      </c>
      <c r="D39" s="3">
        <f>D32*100/(40612085-6500)*1000</f>
        <v>0.9579962953372054</v>
      </c>
      <c r="E39" s="3">
        <f>E32*100/40612</f>
        <v>-0.1772875012311632</v>
      </c>
    </row>
    <row r="40" spans="1:5" ht="12.75">
      <c r="A40" t="s">
        <v>28</v>
      </c>
      <c r="B40" s="4">
        <f>B39</f>
        <v>0.22164438709601156</v>
      </c>
      <c r="C40" s="4">
        <f>C39</f>
        <v>0.08371909780360484</v>
      </c>
      <c r="D40" s="4">
        <f>D39</f>
        <v>0.9579962953372054</v>
      </c>
      <c r="E40" s="4">
        <f>E39</f>
        <v>-0.1772875012311632</v>
      </c>
    </row>
    <row r="45" ht="12.75">
      <c r="A45" t="s">
        <v>29</v>
      </c>
    </row>
    <row r="46" ht="12.75">
      <c r="A46" t="s">
        <v>165</v>
      </c>
    </row>
    <row r="47" ht="12.75">
      <c r="A47" t="s">
        <v>30</v>
      </c>
    </row>
  </sheetData>
  <printOptions/>
  <pageMargins left="1" right="0.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workbookViewId="0" topLeftCell="A2">
      <selection activeCell="G32" sqref="G32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140625" style="0" customWidth="1"/>
  </cols>
  <sheetData>
    <row r="2" spans="1:6" ht="12.75">
      <c r="A2" s="6" t="s">
        <v>0</v>
      </c>
      <c r="B2" s="6"/>
      <c r="C2" s="6"/>
      <c r="D2" s="6"/>
      <c r="E2" s="6"/>
      <c r="F2" s="6"/>
    </row>
    <row r="3" spans="1:6" ht="12.75">
      <c r="A3" s="6" t="s">
        <v>1</v>
      </c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 t="s">
        <v>2</v>
      </c>
      <c r="B5" s="6"/>
      <c r="C5" s="6"/>
      <c r="D5" s="6"/>
      <c r="E5" s="6"/>
      <c r="F5" s="9" t="e">
        <f>'Full-2007-2Q'!#REF!</f>
        <v>#REF!</v>
      </c>
    </row>
    <row r="8" spans="1:7" ht="12.75">
      <c r="A8" s="6" t="s">
        <v>3</v>
      </c>
      <c r="B8" s="6"/>
      <c r="C8" s="6"/>
      <c r="D8" t="s">
        <v>176</v>
      </c>
      <c r="E8" t="s">
        <v>57</v>
      </c>
      <c r="F8" t="s">
        <v>167</v>
      </c>
      <c r="G8" t="s">
        <v>4</v>
      </c>
    </row>
    <row r="9" spans="1:3" ht="12.75">
      <c r="A9" s="6"/>
      <c r="B9" s="6"/>
      <c r="C9" s="6"/>
    </row>
    <row r="10" spans="1:4" ht="12.75">
      <c r="A10" s="6" t="s">
        <v>5</v>
      </c>
      <c r="B10" s="6"/>
      <c r="C10" s="6"/>
      <c r="D10" s="6" t="s">
        <v>166</v>
      </c>
    </row>
    <row r="11" spans="1:3" ht="12.75">
      <c r="A11" s="6"/>
      <c r="B11" s="6"/>
      <c r="C11" s="6"/>
    </row>
    <row r="12" spans="1:3" ht="12.75">
      <c r="A12" s="6" t="s">
        <v>31</v>
      </c>
      <c r="B12" s="6"/>
      <c r="C12" s="6"/>
    </row>
    <row r="13" spans="1:3" ht="12.75">
      <c r="A13" s="6"/>
      <c r="B13" s="6"/>
      <c r="C13" s="6"/>
    </row>
    <row r="14" spans="1:3" ht="12.75">
      <c r="A14" s="6" t="s">
        <v>6</v>
      </c>
      <c r="B14" s="6"/>
      <c r="C14" s="6"/>
    </row>
    <row r="15" spans="1:3" ht="12.75">
      <c r="A15" s="6"/>
      <c r="B15" s="6"/>
      <c r="C15" s="6"/>
    </row>
    <row r="16" spans="1:3" ht="12.75">
      <c r="A16" s="6" t="s">
        <v>7</v>
      </c>
      <c r="B16" s="6"/>
      <c r="C16" s="6"/>
    </row>
    <row r="17" spans="1:3" ht="12.75">
      <c r="A17" s="6"/>
      <c r="B17" s="6"/>
      <c r="C17" s="6"/>
    </row>
    <row r="18" spans="1:3" ht="12.75">
      <c r="A18" s="6"/>
      <c r="B18" s="6"/>
      <c r="C18" s="6"/>
    </row>
    <row r="19" spans="1:3" ht="12.75">
      <c r="A19" s="6" t="s">
        <v>32</v>
      </c>
      <c r="B19" s="6"/>
      <c r="C19" s="6"/>
    </row>
    <row r="21" ht="12.75">
      <c r="D21" t="s">
        <v>53</v>
      </c>
    </row>
    <row r="22" ht="12.75">
      <c r="D22" s="6" t="e">
        <f>F5</f>
        <v>#REF!</v>
      </c>
    </row>
    <row r="24" spans="1:7" ht="12.75">
      <c r="A24" s="13"/>
      <c r="B24" s="14"/>
      <c r="C24" s="14"/>
      <c r="D24" s="9" t="s">
        <v>33</v>
      </c>
      <c r="E24" s="9"/>
      <c r="F24" s="9" t="s">
        <v>34</v>
      </c>
      <c r="G24" s="9"/>
    </row>
    <row r="25" spans="1:7" ht="12.75">
      <c r="A25" s="16"/>
      <c r="B25" s="17"/>
      <c r="C25" s="17"/>
      <c r="D25" s="12" t="s">
        <v>35</v>
      </c>
      <c r="E25" s="12" t="s">
        <v>36</v>
      </c>
      <c r="F25" s="12" t="s">
        <v>35</v>
      </c>
      <c r="G25" s="12" t="s">
        <v>36</v>
      </c>
    </row>
    <row r="26" spans="1:7" ht="12.75">
      <c r="A26" s="16"/>
      <c r="B26" s="17"/>
      <c r="C26" s="17"/>
      <c r="D26" s="12" t="s">
        <v>37</v>
      </c>
      <c r="E26" s="12" t="s">
        <v>37</v>
      </c>
      <c r="F26" s="12" t="s">
        <v>37</v>
      </c>
      <c r="G26" s="12" t="s">
        <v>37</v>
      </c>
    </row>
    <row r="27" spans="1:7" ht="12.75">
      <c r="A27" s="16"/>
      <c r="B27" s="17"/>
      <c r="C27" s="17"/>
      <c r="D27" s="12" t="s">
        <v>38</v>
      </c>
      <c r="E27" s="12" t="s">
        <v>39</v>
      </c>
      <c r="F27" s="12" t="s">
        <v>40</v>
      </c>
      <c r="G27" s="12" t="s">
        <v>39</v>
      </c>
    </row>
    <row r="28" spans="1:7" ht="12.75">
      <c r="A28" s="16"/>
      <c r="B28" s="17"/>
      <c r="C28" s="17"/>
      <c r="D28" s="12"/>
      <c r="E28" s="12" t="s">
        <v>41</v>
      </c>
      <c r="F28" s="12"/>
      <c r="G28" s="12" t="s">
        <v>41</v>
      </c>
    </row>
    <row r="29" spans="1:7" ht="12.75">
      <c r="A29" s="16"/>
      <c r="B29" s="17"/>
      <c r="C29" s="17"/>
      <c r="D29" s="12"/>
      <c r="E29" s="12" t="s">
        <v>38</v>
      </c>
      <c r="F29" s="12"/>
      <c r="G29" s="12" t="s">
        <v>42</v>
      </c>
    </row>
    <row r="30" spans="1:7" ht="12.75">
      <c r="A30" s="16"/>
      <c r="B30" s="17"/>
      <c r="C30" s="17"/>
      <c r="D30" s="12" t="str">
        <f>'Full-2007-2Q'!B13</f>
        <v>30/04/2007</v>
      </c>
      <c r="E30" s="12" t="str">
        <f>'Full-2007-2Q'!C13</f>
        <v>30/04/2006</v>
      </c>
      <c r="F30" s="12" t="str">
        <f>D30</f>
        <v>30/04/2007</v>
      </c>
      <c r="G30" s="12" t="str">
        <f>E30</f>
        <v>30/04/2006</v>
      </c>
    </row>
    <row r="31" spans="1:7" ht="12.75">
      <c r="A31" s="21"/>
      <c r="B31" s="22"/>
      <c r="C31" s="22"/>
      <c r="D31" s="11" t="s">
        <v>13</v>
      </c>
      <c r="E31" s="11" t="s">
        <v>13</v>
      </c>
      <c r="F31" s="11" t="s">
        <v>13</v>
      </c>
      <c r="G31" s="11" t="s">
        <v>13</v>
      </c>
    </row>
    <row r="32" spans="1:7" ht="12.75">
      <c r="A32" s="13">
        <v>1</v>
      </c>
      <c r="B32" s="15"/>
      <c r="C32" s="17" t="s">
        <v>14</v>
      </c>
      <c r="D32" s="2">
        <f>'Full-2007-2Q'!B16</f>
        <v>6694</v>
      </c>
      <c r="E32" s="2">
        <f>'Full-2007-2Q'!C16</f>
        <v>7580</v>
      </c>
      <c r="F32" s="2">
        <f>'Full-2007-2Q'!D16</f>
        <v>13134</v>
      </c>
      <c r="G32" s="2">
        <f>'Full-2007-2Q'!E16</f>
        <v>14861</v>
      </c>
    </row>
    <row r="33" spans="1:7" ht="12.75">
      <c r="A33" s="21"/>
      <c r="B33" s="23"/>
      <c r="C33" s="22"/>
      <c r="D33" s="7"/>
      <c r="E33" s="7"/>
      <c r="F33" s="7"/>
      <c r="G33" s="7"/>
    </row>
    <row r="34" spans="1:7" ht="12.75">
      <c r="A34" s="16">
        <v>2</v>
      </c>
      <c r="B34" s="18"/>
      <c r="C34" s="17" t="s">
        <v>43</v>
      </c>
      <c r="D34" s="2">
        <f>'Full-2007-2Q'!B25</f>
        <v>158</v>
      </c>
      <c r="E34" s="2">
        <f>'Full-2007-2Q'!C25</f>
        <v>490</v>
      </c>
      <c r="F34" s="2">
        <f>'Full-2007-2Q'!D25</f>
        <v>519</v>
      </c>
      <c r="G34" s="2">
        <f>'Full-2007-2Q'!E25</f>
        <v>480</v>
      </c>
    </row>
    <row r="35" spans="1:7" ht="12.75">
      <c r="A35" s="21"/>
      <c r="B35" s="23"/>
      <c r="C35" s="22"/>
      <c r="D35" s="7"/>
      <c r="E35" s="7"/>
      <c r="F35" s="7"/>
      <c r="G35" s="7"/>
    </row>
    <row r="36" spans="1:7" ht="12.75">
      <c r="A36" s="16">
        <v>3</v>
      </c>
      <c r="B36" s="18"/>
      <c r="C36" s="17" t="s">
        <v>45</v>
      </c>
      <c r="D36" s="2">
        <f>'Full-2007-2Q'!B29</f>
        <v>78</v>
      </c>
      <c r="E36" s="2">
        <f>'Full-2007-2Q'!C29</f>
        <v>-14</v>
      </c>
      <c r="F36" s="2">
        <f>'Full-2007-2Q'!D29</f>
        <v>355</v>
      </c>
      <c r="G36" s="2">
        <f>'Full-2007-2Q'!E29</f>
        <v>-145</v>
      </c>
    </row>
    <row r="37" spans="1:7" ht="12.75">
      <c r="A37" s="21"/>
      <c r="B37" s="23"/>
      <c r="C37" s="22"/>
      <c r="D37" s="7"/>
      <c r="E37" s="7"/>
      <c r="F37" s="7"/>
      <c r="G37" s="7"/>
    </row>
    <row r="38" spans="1:7" ht="12.75">
      <c r="A38" s="16">
        <v>4</v>
      </c>
      <c r="B38" s="18"/>
      <c r="C38" s="17" t="s">
        <v>44</v>
      </c>
      <c r="D38" s="2">
        <f>'Full-2007-2Q'!B32</f>
        <v>90</v>
      </c>
      <c r="E38" s="2">
        <f>'Full-2007-2Q'!C32</f>
        <v>34</v>
      </c>
      <c r="F38" s="2">
        <f>'Full-2007-2Q'!D32</f>
        <v>389</v>
      </c>
      <c r="G38" s="2">
        <f>'Full-2007-2Q'!E32</f>
        <v>-72</v>
      </c>
    </row>
    <row r="39" spans="1:7" ht="12.75">
      <c r="A39" s="21"/>
      <c r="B39" s="23"/>
      <c r="C39" s="22"/>
      <c r="D39" s="7"/>
      <c r="E39" s="7"/>
      <c r="F39" s="7"/>
      <c r="G39" s="7"/>
    </row>
    <row r="40" spans="1:7" ht="12.75">
      <c r="A40" s="16">
        <v>5</v>
      </c>
      <c r="B40" s="18"/>
      <c r="C40" s="17" t="s">
        <v>46</v>
      </c>
      <c r="D40" s="1"/>
      <c r="E40" s="1"/>
      <c r="F40" s="1"/>
      <c r="G40" s="1"/>
    </row>
    <row r="41" spans="1:7" ht="12.75">
      <c r="A41" s="21"/>
      <c r="B41" s="23"/>
      <c r="C41" s="22" t="s">
        <v>47</v>
      </c>
      <c r="D41" s="4">
        <f>'Full-2007-2Q'!B39</f>
        <v>0.22164438709601156</v>
      </c>
      <c r="E41" s="4">
        <f>'Full-2007-2Q'!C39</f>
        <v>0.08371909780360484</v>
      </c>
      <c r="F41" s="4">
        <f>'Full-2007-2Q'!D39</f>
        <v>0.9579962953372054</v>
      </c>
      <c r="G41" s="4">
        <f>'Full-2007-2Q'!E39</f>
        <v>-0.1772875012311632</v>
      </c>
    </row>
    <row r="42" spans="1:7" ht="12.75">
      <c r="A42" s="16">
        <v>6</v>
      </c>
      <c r="B42" s="18"/>
      <c r="C42" s="24" t="s">
        <v>55</v>
      </c>
      <c r="D42" s="70">
        <v>2.5</v>
      </c>
      <c r="E42" s="70">
        <v>2.5</v>
      </c>
      <c r="F42" s="3">
        <v>2.5</v>
      </c>
      <c r="G42" s="3">
        <v>2.5</v>
      </c>
    </row>
    <row r="43" spans="1:7" ht="12.75">
      <c r="A43" s="21"/>
      <c r="B43" s="23"/>
      <c r="C43" s="11" t="s">
        <v>56</v>
      </c>
      <c r="D43" s="5"/>
      <c r="E43" s="5"/>
      <c r="F43" s="5"/>
      <c r="G43" s="5"/>
    </row>
    <row r="44" spans="1:7" ht="12.75">
      <c r="A44" s="21"/>
      <c r="B44" s="22"/>
      <c r="C44" s="22"/>
      <c r="D44" s="22"/>
      <c r="E44" s="22"/>
      <c r="F44" s="22"/>
      <c r="G44" s="23"/>
    </row>
    <row r="45" spans="1:3" ht="12.75">
      <c r="A45" t="s">
        <v>48</v>
      </c>
      <c r="B45" t="s">
        <v>48</v>
      </c>
      <c r="C45" t="s">
        <v>48</v>
      </c>
    </row>
    <row r="46" spans="1:7" ht="12.75">
      <c r="A46" s="13"/>
      <c r="B46" s="14"/>
      <c r="C46" s="15"/>
      <c r="D46" s="14" t="s">
        <v>49</v>
      </c>
      <c r="E46" s="15"/>
      <c r="F46" s="14" t="s">
        <v>54</v>
      </c>
      <c r="G46" s="15"/>
    </row>
    <row r="47" spans="1:7" ht="12.75">
      <c r="A47" s="21"/>
      <c r="B47" s="22"/>
      <c r="C47" s="23"/>
      <c r="D47" s="22"/>
      <c r="E47" s="23"/>
      <c r="F47" s="22" t="s">
        <v>50</v>
      </c>
      <c r="G47" s="23"/>
    </row>
    <row r="48" spans="1:7" ht="12.75">
      <c r="A48" s="13"/>
      <c r="B48" s="15"/>
      <c r="C48" s="18"/>
      <c r="D48" s="17"/>
      <c r="E48" s="18"/>
      <c r="F48" s="17"/>
      <c r="G48" s="18"/>
    </row>
    <row r="49" spans="1:7" ht="12.75">
      <c r="A49" s="16">
        <v>7</v>
      </c>
      <c r="B49" s="18"/>
      <c r="C49" s="26" t="s">
        <v>51</v>
      </c>
      <c r="D49" s="17"/>
      <c r="E49" s="25">
        <v>1.21</v>
      </c>
      <c r="F49" s="20"/>
      <c r="G49" s="25">
        <v>1.22</v>
      </c>
    </row>
    <row r="50" spans="1:7" ht="12.75">
      <c r="A50" s="21"/>
      <c r="B50" s="23"/>
      <c r="C50" s="11" t="s">
        <v>52</v>
      </c>
      <c r="D50" s="22"/>
      <c r="E50" s="23"/>
      <c r="F50" s="22"/>
      <c r="G50" s="23"/>
    </row>
    <row r="51" spans="1:7" ht="12.75">
      <c r="A51" s="21"/>
      <c r="B51" s="22"/>
      <c r="C51" s="22"/>
      <c r="D51" s="22"/>
      <c r="E51" s="22"/>
      <c r="F51" s="22"/>
      <c r="G51" s="23"/>
    </row>
    <row r="54" ht="12.75">
      <c r="H54" s="17"/>
    </row>
    <row r="55" ht="12.75">
      <c r="H55" s="17"/>
    </row>
    <row r="56" ht="12.75">
      <c r="H56" s="17"/>
    </row>
    <row r="57" ht="12.75">
      <c r="H57" s="67"/>
    </row>
    <row r="58" ht="12.75">
      <c r="H58" s="67"/>
    </row>
    <row r="59" ht="12.75">
      <c r="H59" s="67"/>
    </row>
    <row r="60" ht="12.75">
      <c r="H60" s="67"/>
    </row>
    <row r="61" ht="12.75">
      <c r="H61" s="67"/>
    </row>
    <row r="62" ht="12.75">
      <c r="H62" s="67"/>
    </row>
    <row r="63" ht="12.75">
      <c r="H63" s="67"/>
    </row>
    <row r="64" ht="12.75">
      <c r="H64" s="67"/>
    </row>
    <row r="65" ht="12.75">
      <c r="H65" s="67"/>
    </row>
    <row r="66" ht="12.75">
      <c r="H66" s="68"/>
    </row>
    <row r="67" ht="12.75">
      <c r="H67" s="68"/>
    </row>
    <row r="68" ht="12.75">
      <c r="H68" s="68"/>
    </row>
    <row r="69" ht="12.75">
      <c r="H69" s="68"/>
    </row>
    <row r="70" ht="12.75">
      <c r="H70" s="69"/>
    </row>
    <row r="71" ht="12.75">
      <c r="H71" s="69"/>
    </row>
    <row r="72" ht="12.75">
      <c r="H72" s="69"/>
    </row>
  </sheetData>
  <printOptions/>
  <pageMargins left="0.75" right="0.75" top="1" bottom="0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A5" sqref="A5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6" t="s">
        <v>106</v>
      </c>
    </row>
    <row r="2" ht="12.75">
      <c r="A2" s="6" t="s">
        <v>189</v>
      </c>
    </row>
    <row r="3" ht="12.75">
      <c r="A3" s="6" t="s">
        <v>107</v>
      </c>
    </row>
    <row r="7" spans="4:6" ht="12.75">
      <c r="D7" t="s">
        <v>108</v>
      </c>
      <c r="F7" t="s">
        <v>109</v>
      </c>
    </row>
    <row r="8" spans="4:6" ht="12.75">
      <c r="D8" t="s">
        <v>110</v>
      </c>
      <c r="F8" t="s">
        <v>111</v>
      </c>
    </row>
    <row r="9" spans="4:6" ht="12.75">
      <c r="D9" t="s">
        <v>112</v>
      </c>
      <c r="F9" t="s">
        <v>112</v>
      </c>
    </row>
    <row r="10" spans="4:6" ht="12.75">
      <c r="D10" t="s">
        <v>113</v>
      </c>
      <c r="F10" t="s">
        <v>114</v>
      </c>
    </row>
    <row r="11" spans="4:6" ht="12.75">
      <c r="D11" s="6" t="s">
        <v>173</v>
      </c>
      <c r="E11" s="6"/>
      <c r="F11" s="6" t="s">
        <v>172</v>
      </c>
    </row>
    <row r="12" spans="4:6" ht="12.75">
      <c r="D12" t="s">
        <v>13</v>
      </c>
      <c r="F12" t="s">
        <v>13</v>
      </c>
    </row>
    <row r="14" spans="2:3" ht="12.75">
      <c r="B14" s="6" t="s">
        <v>115</v>
      </c>
      <c r="C14" s="6"/>
    </row>
    <row r="15" spans="2:3" ht="12.75">
      <c r="B15" s="6"/>
      <c r="C15" s="6"/>
    </row>
    <row r="16" spans="2:3" ht="12.75">
      <c r="B16" s="6" t="s">
        <v>116</v>
      </c>
      <c r="C16" s="6"/>
    </row>
    <row r="17" spans="3:7" ht="12.75">
      <c r="C17" t="s">
        <v>117</v>
      </c>
      <c r="D17" s="32">
        <v>18570</v>
      </c>
      <c r="E17" s="32"/>
      <c r="F17" s="32">
        <v>19863</v>
      </c>
      <c r="G17" s="32"/>
    </row>
    <row r="18" spans="3:7" ht="12.75">
      <c r="C18" t="s">
        <v>118</v>
      </c>
      <c r="D18" s="32">
        <v>2909</v>
      </c>
      <c r="E18" s="32"/>
      <c r="F18" s="32">
        <v>2909</v>
      </c>
      <c r="G18" s="32"/>
    </row>
    <row r="19" spans="3:7" ht="12.75">
      <c r="C19" t="s">
        <v>119</v>
      </c>
      <c r="D19" s="32">
        <v>15364</v>
      </c>
      <c r="E19" s="32"/>
      <c r="F19" s="32">
        <v>15455</v>
      </c>
      <c r="G19" s="32"/>
    </row>
    <row r="20" spans="3:7" ht="12.75">
      <c r="C20" t="s">
        <v>120</v>
      </c>
      <c r="D20" s="32">
        <v>2070</v>
      </c>
      <c r="E20" s="32"/>
      <c r="F20" s="32">
        <v>2087</v>
      </c>
      <c r="G20" s="32"/>
    </row>
    <row r="21" spans="3:7" ht="12.75">
      <c r="C21" t="s">
        <v>121</v>
      </c>
      <c r="D21" s="32">
        <v>300</v>
      </c>
      <c r="E21" s="32"/>
      <c r="F21" s="32">
        <v>319</v>
      </c>
      <c r="G21" s="32"/>
    </row>
    <row r="22" spans="3:7" ht="12.75">
      <c r="C22" t="s">
        <v>122</v>
      </c>
      <c r="D22" s="32">
        <v>0</v>
      </c>
      <c r="E22" s="32"/>
      <c r="F22" s="32">
        <v>0</v>
      </c>
      <c r="G22" s="32"/>
    </row>
    <row r="23" spans="3:7" ht="12.75">
      <c r="C23" t="s">
        <v>123</v>
      </c>
      <c r="D23" s="32">
        <v>0</v>
      </c>
      <c r="E23" s="32"/>
      <c r="F23" s="32">
        <v>0</v>
      </c>
      <c r="G23" s="32"/>
    </row>
    <row r="24" spans="3:7" ht="12.75">
      <c r="C24" t="s">
        <v>124</v>
      </c>
      <c r="D24" s="32">
        <v>0</v>
      </c>
      <c r="E24" s="32"/>
      <c r="F24" s="32">
        <v>0</v>
      </c>
      <c r="G24" s="32"/>
    </row>
    <row r="25" spans="4:7" ht="12.75">
      <c r="D25" s="64">
        <f>SUM(D17:D24)</f>
        <v>39213</v>
      </c>
      <c r="E25" s="32"/>
      <c r="F25" s="64">
        <f>SUM(F17:F24)</f>
        <v>40633</v>
      </c>
      <c r="G25" s="32"/>
    </row>
    <row r="26" spans="2:7" ht="12.75">
      <c r="B26" s="6" t="s">
        <v>125</v>
      </c>
      <c r="D26" s="32"/>
      <c r="E26" s="32"/>
      <c r="F26" s="32"/>
      <c r="G26" s="32"/>
    </row>
    <row r="27" spans="2:7" ht="12.75">
      <c r="B27" t="s">
        <v>126</v>
      </c>
      <c r="C27" t="s">
        <v>127</v>
      </c>
      <c r="D27" s="32">
        <v>2988</v>
      </c>
      <c r="E27" s="32"/>
      <c r="F27" s="32">
        <v>2121</v>
      </c>
      <c r="G27" s="32"/>
    </row>
    <row r="28" spans="2:7" ht="12.75">
      <c r="B28" t="s">
        <v>128</v>
      </c>
      <c r="C28" t="s">
        <v>129</v>
      </c>
      <c r="D28" s="32">
        <v>5835</v>
      </c>
      <c r="E28" s="32"/>
      <c r="F28" s="32">
        <v>6122</v>
      </c>
      <c r="G28" s="32"/>
    </row>
    <row r="29" spans="2:7" ht="12.75">
      <c r="B29" t="s">
        <v>130</v>
      </c>
      <c r="C29" t="s">
        <v>131</v>
      </c>
      <c r="D29" s="32">
        <v>0</v>
      </c>
      <c r="E29" s="32"/>
      <c r="F29" s="32">
        <v>0</v>
      </c>
      <c r="G29" s="32"/>
    </row>
    <row r="30" spans="2:7" ht="12.75">
      <c r="B30" t="s">
        <v>132</v>
      </c>
      <c r="C30" t="s">
        <v>133</v>
      </c>
      <c r="D30" s="32">
        <v>572</v>
      </c>
      <c r="E30" s="32"/>
      <c r="F30" s="32">
        <v>544</v>
      </c>
      <c r="G30" s="32"/>
    </row>
    <row r="31" spans="2:7" ht="12.75">
      <c r="B31" t="s">
        <v>134</v>
      </c>
      <c r="C31" t="s">
        <v>135</v>
      </c>
      <c r="D31" s="32">
        <v>645</v>
      </c>
      <c r="E31" s="32"/>
      <c r="F31" s="32">
        <v>500</v>
      </c>
      <c r="G31" s="32"/>
    </row>
    <row r="32" spans="3:7" ht="12.75">
      <c r="C32" t="s">
        <v>136</v>
      </c>
      <c r="D32" s="32">
        <v>10856</v>
      </c>
      <c r="E32" s="32"/>
      <c r="F32" s="32">
        <v>10714</v>
      </c>
      <c r="G32" s="32"/>
    </row>
    <row r="33" spans="4:7" ht="12.75">
      <c r="D33" s="64">
        <f>SUM(D27:D32)</f>
        <v>20896</v>
      </c>
      <c r="E33" s="32"/>
      <c r="F33" s="64">
        <f>SUM(F27:F32)</f>
        <v>20001</v>
      </c>
      <c r="G33" s="32"/>
    </row>
    <row r="34" spans="4:7" ht="13.5" thickBot="1">
      <c r="D34" s="32"/>
      <c r="E34" s="32"/>
      <c r="F34" s="32"/>
      <c r="G34" s="32"/>
    </row>
    <row r="35" spans="2:7" ht="13.5" thickBot="1">
      <c r="B35" s="6" t="s">
        <v>137</v>
      </c>
      <c r="D35" s="65">
        <f>D25+D33</f>
        <v>60109</v>
      </c>
      <c r="E35" s="32"/>
      <c r="F35" s="65">
        <f>F25+F33</f>
        <v>60634</v>
      </c>
      <c r="G35" s="32"/>
    </row>
    <row r="36" spans="4:7" ht="12.75">
      <c r="D36" s="32"/>
      <c r="E36" s="32"/>
      <c r="F36" s="32"/>
      <c r="G36" s="32"/>
    </row>
    <row r="37" spans="4:7" ht="12.75">
      <c r="D37" s="32"/>
      <c r="E37" s="32"/>
      <c r="F37" s="32"/>
      <c r="G37" s="32"/>
    </row>
    <row r="38" spans="2:7" ht="12.75">
      <c r="B38" s="6" t="s">
        <v>138</v>
      </c>
      <c r="D38" s="32"/>
      <c r="E38" s="32"/>
      <c r="F38" s="32"/>
      <c r="G38" s="32"/>
    </row>
    <row r="39" spans="4:7" ht="12.75">
      <c r="D39" s="32"/>
      <c r="E39" s="32"/>
      <c r="F39" s="32"/>
      <c r="G39" s="32"/>
    </row>
    <row r="40" spans="3:7" ht="12.75">
      <c r="C40" s="6" t="s">
        <v>139</v>
      </c>
      <c r="D40" s="32"/>
      <c r="E40" s="32"/>
      <c r="F40" s="32"/>
      <c r="G40" s="32"/>
    </row>
    <row r="41" spans="2:7" ht="12.75">
      <c r="B41" t="s">
        <v>140</v>
      </c>
      <c r="C41" t="s">
        <v>141</v>
      </c>
      <c r="D41" s="32">
        <v>40612</v>
      </c>
      <c r="E41" s="32"/>
      <c r="F41" s="32">
        <v>40612</v>
      </c>
      <c r="G41" s="32"/>
    </row>
    <row r="42" spans="3:7" ht="12.75">
      <c r="C42" t="s">
        <v>177</v>
      </c>
      <c r="D42" s="32">
        <v>-4</v>
      </c>
      <c r="E42" s="32"/>
      <c r="F42" s="32"/>
      <c r="G42" s="32"/>
    </row>
    <row r="43" spans="2:7" ht="12.75">
      <c r="B43" t="s">
        <v>142</v>
      </c>
      <c r="C43" t="s">
        <v>143</v>
      </c>
      <c r="D43" s="32">
        <v>252</v>
      </c>
      <c r="E43" s="32"/>
      <c r="F43" s="32">
        <v>252</v>
      </c>
      <c r="G43" s="32"/>
    </row>
    <row r="44" spans="2:7" ht="12.75">
      <c r="B44" t="s">
        <v>144</v>
      </c>
      <c r="C44" t="s">
        <v>145</v>
      </c>
      <c r="D44" s="32">
        <v>686</v>
      </c>
      <c r="E44" s="32"/>
      <c r="F44" s="32">
        <v>686</v>
      </c>
      <c r="G44" s="32"/>
    </row>
    <row r="45" spans="2:7" ht="12.75">
      <c r="B45" t="s">
        <v>146</v>
      </c>
      <c r="C45" t="s">
        <v>147</v>
      </c>
      <c r="D45" s="32">
        <v>205</v>
      </c>
      <c r="E45" s="32"/>
      <c r="F45" s="19">
        <v>128</v>
      </c>
      <c r="G45" s="32"/>
    </row>
    <row r="46" spans="2:7" ht="12.75">
      <c r="B46" t="s">
        <v>148</v>
      </c>
      <c r="C46" t="s">
        <v>149</v>
      </c>
      <c r="D46" s="27">
        <v>7224</v>
      </c>
      <c r="E46" s="19"/>
      <c r="F46" s="27">
        <v>7875</v>
      </c>
      <c r="G46" s="32"/>
    </row>
    <row r="47" spans="4:7" ht="12.75">
      <c r="D47" s="32">
        <f>SUM(D41:D46)</f>
        <v>48975</v>
      </c>
      <c r="E47" s="32"/>
      <c r="F47" s="32">
        <f>SUM(F41:F46)</f>
        <v>49553</v>
      </c>
      <c r="G47" s="32"/>
    </row>
    <row r="48" spans="3:7" ht="12.75">
      <c r="C48" t="s">
        <v>150</v>
      </c>
      <c r="D48" s="32">
        <v>413</v>
      </c>
      <c r="E48" s="32"/>
      <c r="F48" s="32">
        <v>429</v>
      </c>
      <c r="G48" s="32"/>
    </row>
    <row r="49" spans="2:7" ht="12.75">
      <c r="B49" s="6" t="s">
        <v>151</v>
      </c>
      <c r="D49" s="64">
        <f>D47+D48</f>
        <v>49388</v>
      </c>
      <c r="E49" s="32"/>
      <c r="F49" s="64">
        <f>F47+F48</f>
        <v>49982</v>
      </c>
      <c r="G49" s="32"/>
    </row>
    <row r="50" spans="4:7" ht="12.75">
      <c r="D50" s="32"/>
      <c r="E50" s="32"/>
      <c r="F50" s="32"/>
      <c r="G50" s="32"/>
    </row>
    <row r="51" spans="2:7" ht="12.75">
      <c r="B51" s="6" t="s">
        <v>152</v>
      </c>
      <c r="D51" s="32"/>
      <c r="E51" s="32"/>
      <c r="F51" s="32"/>
      <c r="G51" s="32"/>
    </row>
    <row r="52" spans="3:7" ht="12.75">
      <c r="C52" t="s">
        <v>153</v>
      </c>
      <c r="D52" s="32">
        <v>3154</v>
      </c>
      <c r="E52" s="32"/>
      <c r="F52" s="32">
        <v>3570</v>
      </c>
      <c r="G52" s="32"/>
    </row>
    <row r="53" spans="3:7" ht="12.75">
      <c r="C53" t="s">
        <v>154</v>
      </c>
      <c r="D53" s="32">
        <v>19</v>
      </c>
      <c r="E53" s="32"/>
      <c r="F53" s="32">
        <v>26</v>
      </c>
      <c r="G53" s="32"/>
    </row>
    <row r="54" spans="2:7" ht="12.75">
      <c r="B54" t="s">
        <v>155</v>
      </c>
      <c r="C54" t="s">
        <v>156</v>
      </c>
      <c r="D54" s="32">
        <v>2618</v>
      </c>
      <c r="E54" s="32"/>
      <c r="F54" s="32">
        <v>2618</v>
      </c>
      <c r="G54" s="32"/>
    </row>
    <row r="55" spans="4:7" ht="12.75">
      <c r="D55" s="64">
        <f>SUM(D52:D54)</f>
        <v>5791</v>
      </c>
      <c r="E55" s="32"/>
      <c r="F55" s="64">
        <f>SUM(F52:F54)</f>
        <v>6214</v>
      </c>
      <c r="G55" s="32"/>
    </row>
    <row r="56" spans="4:7" ht="12.75">
      <c r="D56" s="32"/>
      <c r="E56" s="32"/>
      <c r="F56" s="32"/>
      <c r="G56" s="32"/>
    </row>
    <row r="57" spans="2:7" ht="12.75">
      <c r="B57" s="6" t="s">
        <v>157</v>
      </c>
      <c r="D57" s="32"/>
      <c r="E57" s="32"/>
      <c r="F57" s="32"/>
      <c r="G57" s="32"/>
    </row>
    <row r="58" spans="3:7" ht="12.75">
      <c r="C58" t="s">
        <v>158</v>
      </c>
      <c r="D58" s="32">
        <v>902</v>
      </c>
      <c r="E58" s="32"/>
      <c r="F58" s="32">
        <v>912</v>
      </c>
      <c r="G58" s="32"/>
    </row>
    <row r="59" spans="3:7" ht="12.75">
      <c r="C59" t="s">
        <v>159</v>
      </c>
      <c r="D59" s="32">
        <v>903</v>
      </c>
      <c r="E59" s="32"/>
      <c r="F59" s="32">
        <v>742</v>
      </c>
      <c r="G59" s="32"/>
    </row>
    <row r="60" spans="3:7" ht="12.75">
      <c r="C60" t="s">
        <v>160</v>
      </c>
      <c r="D60" s="32">
        <v>2979</v>
      </c>
      <c r="E60" s="32"/>
      <c r="F60" s="32">
        <v>2766</v>
      </c>
      <c r="G60" s="32"/>
    </row>
    <row r="61" spans="3:7" ht="12.75">
      <c r="C61" t="s">
        <v>169</v>
      </c>
      <c r="D61" s="32">
        <v>146</v>
      </c>
      <c r="E61" s="32"/>
      <c r="F61" s="32">
        <v>18</v>
      </c>
      <c r="G61" s="32"/>
    </row>
    <row r="62" spans="4:7" ht="12.75">
      <c r="D62" s="64">
        <f>SUM(D58:D61)</f>
        <v>4930</v>
      </c>
      <c r="E62" s="32"/>
      <c r="F62" s="64">
        <f>SUM(F58:F61)</f>
        <v>4438</v>
      </c>
      <c r="G62" s="32"/>
    </row>
    <row r="63" spans="4:7" ht="13.5" thickBot="1">
      <c r="D63" s="32"/>
      <c r="E63" s="32"/>
      <c r="F63" s="32"/>
      <c r="G63" s="32"/>
    </row>
    <row r="64" spans="2:7" ht="13.5" thickBot="1">
      <c r="B64" s="6" t="s">
        <v>161</v>
      </c>
      <c r="D64" s="65">
        <f>D49+D55+D62</f>
        <v>60109</v>
      </c>
      <c r="E64" s="32"/>
      <c r="F64" s="65">
        <f>F49+F55+F62</f>
        <v>60634</v>
      </c>
      <c r="G64" s="32"/>
    </row>
    <row r="65" spans="4:7" ht="12.75">
      <c r="D65" s="32"/>
      <c r="E65" s="32"/>
      <c r="F65" s="32"/>
      <c r="G65" s="32"/>
    </row>
    <row r="66" spans="2:7" ht="12.75">
      <c r="B66" s="6" t="s">
        <v>164</v>
      </c>
      <c r="C66" s="6"/>
      <c r="D66" s="63">
        <f>D47/D41</f>
        <v>1.205924357332808</v>
      </c>
      <c r="E66" s="63"/>
      <c r="F66" s="63">
        <f>F47/F41</f>
        <v>1.220156603959421</v>
      </c>
      <c r="G66" s="32"/>
    </row>
    <row r="67" spans="4:7" ht="12.75">
      <c r="D67" s="63"/>
      <c r="E67" s="63"/>
      <c r="F67" s="63"/>
      <c r="G67" s="32"/>
    </row>
    <row r="70" ht="12.75">
      <c r="B70" t="s">
        <v>162</v>
      </c>
    </row>
    <row r="71" ht="12.75">
      <c r="B71" t="s">
        <v>168</v>
      </c>
    </row>
    <row r="72" ht="12.75">
      <c r="B72" t="s">
        <v>163</v>
      </c>
    </row>
  </sheetData>
  <printOptions/>
  <pageMargins left="1.25" right="0.2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workbookViewId="0" topLeftCell="A29">
      <selection activeCell="B59" sqref="B59"/>
    </sheetView>
  </sheetViews>
  <sheetFormatPr defaultColWidth="9.140625" defaultRowHeight="12.75"/>
  <cols>
    <col min="1" max="1" width="57.57421875" style="0" customWidth="1"/>
    <col min="2" max="2" width="13.00390625" style="0" customWidth="1"/>
    <col min="3" max="3" width="13.421875" style="0" customWidth="1"/>
  </cols>
  <sheetData>
    <row r="1" ht="15">
      <c r="A1" s="28" t="s">
        <v>0</v>
      </c>
    </row>
    <row r="2" ht="15">
      <c r="A2" s="28" t="s">
        <v>8</v>
      </c>
    </row>
    <row r="3" ht="15">
      <c r="A3" s="29"/>
    </row>
    <row r="4" ht="15">
      <c r="A4" s="30" t="s">
        <v>58</v>
      </c>
    </row>
    <row r="5" ht="15">
      <c r="A5" s="31" t="s">
        <v>178</v>
      </c>
    </row>
    <row r="7" spans="2:3" ht="12.75">
      <c r="B7" s="6">
        <v>2007</v>
      </c>
      <c r="C7" s="6">
        <v>2006</v>
      </c>
    </row>
    <row r="8" spans="2:3" ht="12.75">
      <c r="B8" s="6" t="s">
        <v>179</v>
      </c>
      <c r="C8" s="6" t="str">
        <f>B8</f>
        <v>6 MONTHS</v>
      </c>
    </row>
    <row r="9" spans="2:3" ht="12.75">
      <c r="B9" s="6" t="s">
        <v>59</v>
      </c>
      <c r="C9" s="6" t="s">
        <v>59</v>
      </c>
    </row>
    <row r="10" spans="2:3" ht="12.75">
      <c r="B10" s="35" t="s">
        <v>180</v>
      </c>
      <c r="C10" s="35" t="str">
        <f>B10</f>
        <v>30 APR</v>
      </c>
    </row>
    <row r="11" spans="2:3" ht="12.75">
      <c r="B11" s="6" t="s">
        <v>60</v>
      </c>
      <c r="C11" s="6" t="s">
        <v>60</v>
      </c>
    </row>
    <row r="13" ht="12.75">
      <c r="A13" s="6" t="s">
        <v>61</v>
      </c>
    </row>
    <row r="14" spans="1:3" ht="12.75">
      <c r="A14" s="6" t="s">
        <v>62</v>
      </c>
      <c r="B14" s="36">
        <v>520.87131</v>
      </c>
      <c r="C14" s="36">
        <v>480.82591999999994</v>
      </c>
    </row>
    <row r="15" spans="1:3" ht="12.75">
      <c r="A15" s="6" t="s">
        <v>63</v>
      </c>
      <c r="B15" s="32"/>
      <c r="C15" s="32"/>
    </row>
    <row r="16" spans="2:3" ht="12.75">
      <c r="B16" s="32"/>
      <c r="C16" s="32"/>
    </row>
    <row r="17" spans="1:3" ht="12.75">
      <c r="A17" t="s">
        <v>64</v>
      </c>
      <c r="B17" s="32">
        <v>-7.464</v>
      </c>
      <c r="C17" s="32">
        <v>70.46323999999998</v>
      </c>
    </row>
    <row r="18" spans="1:3" ht="12.75">
      <c r="A18" t="s">
        <v>65</v>
      </c>
      <c r="B18" s="32">
        <v>1850.49579</v>
      </c>
      <c r="C18" s="32">
        <v>2071.8506100000004</v>
      </c>
    </row>
    <row r="19" spans="2:3" ht="12.75">
      <c r="B19" s="27"/>
      <c r="C19" s="27"/>
    </row>
    <row r="20" spans="1:3" ht="12.75">
      <c r="A20" t="s">
        <v>66</v>
      </c>
      <c r="B20" s="36">
        <f>SUM(B14:B18)</f>
        <v>2363.9031</v>
      </c>
      <c r="C20" s="36">
        <f>SUM(C14:C18)</f>
        <v>2623.13977</v>
      </c>
    </row>
    <row r="21" spans="1:3" ht="12.75">
      <c r="A21" t="s">
        <v>48</v>
      </c>
      <c r="B21" s="32"/>
      <c r="C21" s="32"/>
    </row>
    <row r="22" spans="1:3" ht="12.75">
      <c r="A22" t="s">
        <v>67</v>
      </c>
      <c r="B22" s="32"/>
      <c r="C22" s="32"/>
    </row>
    <row r="23" spans="1:3" ht="12.75">
      <c r="A23" t="s">
        <v>68</v>
      </c>
      <c r="B23" s="32">
        <v>-628.8545700000001</v>
      </c>
      <c r="C23" s="32">
        <v>-544.5555600000005</v>
      </c>
    </row>
    <row r="24" spans="1:3" ht="12.75">
      <c r="A24" t="s">
        <v>69</v>
      </c>
      <c r="B24" s="32">
        <v>384.82525999999984</v>
      </c>
      <c r="C24" s="32">
        <v>-1004.7013000000001</v>
      </c>
    </row>
    <row r="25" spans="1:3" ht="12.75">
      <c r="A25" t="s">
        <v>70</v>
      </c>
      <c r="B25" s="32">
        <v>161.49552</v>
      </c>
      <c r="C25" s="32">
        <v>118.45240000000001</v>
      </c>
    </row>
    <row r="26" spans="1:3" ht="12.75">
      <c r="A26" t="s">
        <v>71</v>
      </c>
      <c r="B26" s="32">
        <v>-180.455</v>
      </c>
      <c r="C26" s="32">
        <v>-200.871</v>
      </c>
    </row>
    <row r="27" spans="1:3" ht="12.75">
      <c r="A27" t="s">
        <v>72</v>
      </c>
      <c r="B27" s="32">
        <v>0</v>
      </c>
      <c r="C27" s="32">
        <v>0</v>
      </c>
    </row>
    <row r="28" spans="1:3" ht="13.5" thickBot="1">
      <c r="A28" s="6" t="s">
        <v>73</v>
      </c>
      <c r="B28" s="37">
        <f>SUM(B20:B27)</f>
        <v>2100.9143099999997</v>
      </c>
      <c r="C28" s="37">
        <f>SUM(C20:C27)</f>
        <v>991.46431</v>
      </c>
    </row>
    <row r="29" spans="2:3" ht="12.75">
      <c r="B29" s="32"/>
      <c r="C29" s="32"/>
    </row>
    <row r="30" spans="1:3" ht="12.75">
      <c r="A30" s="6" t="s">
        <v>74</v>
      </c>
      <c r="B30" s="32"/>
      <c r="C30" s="32"/>
    </row>
    <row r="31" spans="1:3" ht="12.75">
      <c r="A31" t="s">
        <v>75</v>
      </c>
      <c r="B31" s="32">
        <v>21.66</v>
      </c>
      <c r="C31" s="32">
        <v>302.84</v>
      </c>
    </row>
    <row r="32" spans="1:3" ht="12.75">
      <c r="A32" t="s">
        <v>76</v>
      </c>
      <c r="B32" s="32">
        <v>-470.33151000000004</v>
      </c>
      <c r="C32" s="32">
        <v>-1024.802638598</v>
      </c>
    </row>
    <row r="33" spans="2:3" ht="13.5" thickBot="1">
      <c r="B33" s="37">
        <f>SUM(B31:B32)</f>
        <v>-448.67151</v>
      </c>
      <c r="C33" s="37">
        <f>SUM(C31:C32)</f>
        <v>-721.962638598</v>
      </c>
    </row>
    <row r="34" spans="2:3" ht="12.75">
      <c r="B34" s="32"/>
      <c r="C34" s="32"/>
    </row>
    <row r="35" spans="1:3" ht="12.75">
      <c r="A35" t="s">
        <v>77</v>
      </c>
      <c r="B35" s="32"/>
      <c r="C35" s="32"/>
    </row>
    <row r="36" spans="1:3" ht="12.75">
      <c r="A36" t="s">
        <v>78</v>
      </c>
      <c r="B36" s="32">
        <v>0</v>
      </c>
      <c r="C36" s="32">
        <v>0</v>
      </c>
    </row>
    <row r="37" spans="1:3" ht="12.75">
      <c r="A37" t="s">
        <v>79</v>
      </c>
      <c r="B37" s="32">
        <v>0</v>
      </c>
      <c r="C37" s="32">
        <v>0</v>
      </c>
    </row>
    <row r="38" spans="1:3" ht="12.75">
      <c r="A38" t="s">
        <v>181</v>
      </c>
      <c r="B38" s="32">
        <v>-4.25704</v>
      </c>
      <c r="C38" s="32">
        <v>0</v>
      </c>
    </row>
    <row r="39" spans="1:3" ht="12.75">
      <c r="A39" t="s">
        <v>80</v>
      </c>
      <c r="B39" s="32">
        <v>0</v>
      </c>
      <c r="C39" s="32">
        <v>0</v>
      </c>
    </row>
    <row r="40" spans="1:3" ht="12.75">
      <c r="A40" t="s">
        <v>81</v>
      </c>
      <c r="B40" s="32">
        <v>-1015.3011899999999</v>
      </c>
      <c r="C40" s="32">
        <v>-1015.30118</v>
      </c>
    </row>
    <row r="41" spans="1:3" ht="12.75">
      <c r="A41" t="s">
        <v>72</v>
      </c>
      <c r="B41" s="32">
        <v>-422.1653500000002</v>
      </c>
      <c r="C41" s="32">
        <v>101.74409999999945</v>
      </c>
    </row>
    <row r="42" spans="2:3" ht="12.75">
      <c r="B42" s="32"/>
      <c r="C42" s="32"/>
    </row>
    <row r="43" spans="1:3" ht="13.5" thickBot="1">
      <c r="A43" s="6" t="s">
        <v>82</v>
      </c>
      <c r="B43" s="34">
        <f>SUM(B36:B41)</f>
        <v>-1441.72358</v>
      </c>
      <c r="C43" s="34">
        <f>SUM(C36:C41)</f>
        <v>-913.5570800000006</v>
      </c>
    </row>
    <row r="44" spans="2:3" ht="12.75">
      <c r="B44" s="32"/>
      <c r="C44" s="32"/>
    </row>
    <row r="45" spans="1:3" ht="12.75">
      <c r="A45" s="6" t="s">
        <v>83</v>
      </c>
      <c r="B45" s="32">
        <v>-55.90357</v>
      </c>
      <c r="C45" s="32">
        <v>-163.762</v>
      </c>
    </row>
    <row r="46" spans="1:3" ht="12.75">
      <c r="A46" s="6"/>
      <c r="B46" s="32"/>
      <c r="C46" s="32"/>
    </row>
    <row r="47" spans="1:3" ht="12.75">
      <c r="A47" s="6" t="s">
        <v>84</v>
      </c>
      <c r="B47" s="32">
        <f>B28+B33+B43+B45</f>
        <v>154.61564999999945</v>
      </c>
      <c r="C47" s="32">
        <f>C28+C33+C43+C45</f>
        <v>-807.8174085980006</v>
      </c>
    </row>
    <row r="48" spans="2:3" ht="12.75">
      <c r="B48" s="32"/>
      <c r="C48" s="32"/>
    </row>
    <row r="49" spans="2:3" ht="12.75">
      <c r="B49" s="32"/>
      <c r="C49" s="32"/>
    </row>
    <row r="50" spans="1:3" ht="12.75">
      <c r="A50" t="s">
        <v>85</v>
      </c>
      <c r="B50" s="32">
        <v>10701.611770000001</v>
      </c>
      <c r="C50" s="32">
        <v>10220.26417</v>
      </c>
    </row>
    <row r="51" spans="2:3" ht="12.75">
      <c r="B51" s="32"/>
      <c r="C51" s="32"/>
    </row>
    <row r="52" spans="1:3" ht="13.5" thickBot="1">
      <c r="A52" s="6" t="s">
        <v>86</v>
      </c>
      <c r="B52" s="34">
        <f>B47+B50</f>
        <v>10856.227420000001</v>
      </c>
      <c r="C52" s="34">
        <f>C47+C50</f>
        <v>9412.446761402</v>
      </c>
    </row>
    <row r="53" spans="2:3" ht="12.75">
      <c r="B53" s="33"/>
      <c r="C53" s="33"/>
    </row>
    <row r="55" ht="12.75">
      <c r="A55" t="s">
        <v>87</v>
      </c>
    </row>
    <row r="56" ht="12.75">
      <c r="A56" t="s">
        <v>170</v>
      </c>
    </row>
  </sheetData>
  <printOptions/>
  <pageMargins left="1.25" right="0.2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8">
      <selection activeCell="K24" sqref="K24"/>
    </sheetView>
  </sheetViews>
  <sheetFormatPr defaultColWidth="9.140625" defaultRowHeight="12.75"/>
  <cols>
    <col min="1" max="1" width="27.28125" style="0" customWidth="1"/>
    <col min="2" max="2" width="5.7109375" style="0" customWidth="1"/>
    <col min="3" max="3" width="10.140625" style="0" customWidth="1"/>
    <col min="4" max="4" width="10.28125" style="0" customWidth="1"/>
    <col min="5" max="5" width="13.140625" style="0" customWidth="1"/>
    <col min="6" max="6" width="11.8515625" style="0" customWidth="1"/>
    <col min="7" max="8" width="12.28125" style="0" customWidth="1"/>
    <col min="9" max="9" width="9.7109375" style="0" customWidth="1"/>
    <col min="10" max="10" width="9.8515625" style="0" customWidth="1"/>
    <col min="11" max="11" width="10.140625" style="0" customWidth="1"/>
  </cols>
  <sheetData>
    <row r="1" spans="1:12" ht="15">
      <c r="A1" s="38" t="s">
        <v>0</v>
      </c>
      <c r="B1" s="39"/>
      <c r="C1" s="40"/>
      <c r="D1" s="40"/>
      <c r="E1" s="40"/>
      <c r="F1" s="40"/>
      <c r="G1" s="40"/>
      <c r="H1" s="40"/>
      <c r="I1" s="38"/>
      <c r="K1" s="41"/>
      <c r="L1" s="42"/>
    </row>
    <row r="2" spans="1:12" ht="15">
      <c r="A2" s="38" t="s">
        <v>8</v>
      </c>
      <c r="B2" s="39"/>
      <c r="C2" s="40"/>
      <c r="D2" s="40"/>
      <c r="E2" s="40"/>
      <c r="F2" s="40"/>
      <c r="G2" s="40"/>
      <c r="H2" s="40"/>
      <c r="I2" s="38"/>
      <c r="K2" s="41"/>
      <c r="L2" s="42"/>
    </row>
    <row r="3" spans="1:12" ht="15">
      <c r="A3" s="38"/>
      <c r="B3" s="39"/>
      <c r="C3" s="40"/>
      <c r="D3" s="40"/>
      <c r="E3" s="40"/>
      <c r="F3" s="40"/>
      <c r="G3" s="40"/>
      <c r="H3" s="40"/>
      <c r="I3" s="38"/>
      <c r="K3" s="41"/>
      <c r="L3" s="42"/>
    </row>
    <row r="4" spans="1:12" ht="15">
      <c r="A4" s="38" t="s">
        <v>88</v>
      </c>
      <c r="B4" s="39"/>
      <c r="C4" s="40"/>
      <c r="D4" s="40"/>
      <c r="E4" s="40"/>
      <c r="F4" s="40"/>
      <c r="G4" s="40"/>
      <c r="H4" s="40"/>
      <c r="I4" s="38"/>
      <c r="K4" s="41"/>
      <c r="L4" s="42"/>
    </row>
    <row r="5" spans="1:12" ht="15">
      <c r="A5" s="38" t="s">
        <v>182</v>
      </c>
      <c r="B5" s="39"/>
      <c r="C5" s="40"/>
      <c r="D5" s="40"/>
      <c r="E5" s="40"/>
      <c r="F5" s="40"/>
      <c r="G5" s="40"/>
      <c r="H5" s="40"/>
      <c r="I5" s="38"/>
      <c r="K5" s="41"/>
      <c r="L5" s="42"/>
    </row>
    <row r="6" spans="1:12" ht="15">
      <c r="A6" s="40"/>
      <c r="B6" s="39"/>
      <c r="C6" s="40"/>
      <c r="D6" s="40"/>
      <c r="E6" s="40"/>
      <c r="F6" s="40"/>
      <c r="G6" s="40"/>
      <c r="H6" s="40"/>
      <c r="I6" s="38"/>
      <c r="K6" s="41"/>
      <c r="L6" s="42"/>
    </row>
    <row r="7" spans="1:12" ht="15">
      <c r="A7" s="40"/>
      <c r="B7" s="39"/>
      <c r="C7" s="40"/>
      <c r="D7" s="40"/>
      <c r="E7" s="40"/>
      <c r="F7" s="40"/>
      <c r="G7" s="40"/>
      <c r="H7" s="40"/>
      <c r="I7" s="38"/>
      <c r="K7" s="41"/>
      <c r="L7" s="42"/>
    </row>
    <row r="8" spans="1:12" ht="15">
      <c r="A8" s="40"/>
      <c r="B8" s="39"/>
      <c r="C8" s="71" t="s">
        <v>105</v>
      </c>
      <c r="D8" s="71"/>
      <c r="E8" s="71"/>
      <c r="F8" s="71"/>
      <c r="G8" s="71"/>
      <c r="H8" s="71"/>
      <c r="I8" s="71"/>
      <c r="J8" s="72" t="s">
        <v>24</v>
      </c>
      <c r="K8" s="72" t="s">
        <v>89</v>
      </c>
      <c r="L8" s="42"/>
    </row>
    <row r="9" spans="1:12" ht="15">
      <c r="A9" s="40"/>
      <c r="B9" s="39"/>
      <c r="C9" s="44"/>
      <c r="D9" s="73" t="s">
        <v>186</v>
      </c>
      <c r="E9" s="73"/>
      <c r="F9" s="73"/>
      <c r="G9" s="57" t="s">
        <v>187</v>
      </c>
      <c r="I9" s="57"/>
      <c r="J9" s="72"/>
      <c r="K9" s="72"/>
      <c r="L9" s="42"/>
    </row>
    <row r="10" spans="1:12" ht="15">
      <c r="A10" s="40"/>
      <c r="B10" s="39"/>
      <c r="C10" s="44" t="s">
        <v>90</v>
      </c>
      <c r="D10" s="44" t="s">
        <v>90</v>
      </c>
      <c r="E10" s="44" t="s">
        <v>91</v>
      </c>
      <c r="F10" s="44" t="s">
        <v>92</v>
      </c>
      <c r="G10" s="44" t="s">
        <v>97</v>
      </c>
      <c r="H10" s="44" t="s">
        <v>185</v>
      </c>
      <c r="I10" s="44"/>
      <c r="J10" s="72"/>
      <c r="K10" s="72"/>
      <c r="L10" s="42"/>
    </row>
    <row r="11" spans="1:12" ht="15">
      <c r="A11" s="40"/>
      <c r="B11" s="39"/>
      <c r="C11" s="44" t="s">
        <v>93</v>
      </c>
      <c r="D11" s="44" t="s">
        <v>94</v>
      </c>
      <c r="E11" s="44" t="s">
        <v>95</v>
      </c>
      <c r="F11" s="44" t="s">
        <v>96</v>
      </c>
      <c r="G11" s="44" t="s">
        <v>100</v>
      </c>
      <c r="H11" s="44" t="s">
        <v>90</v>
      </c>
      <c r="I11" s="44" t="s">
        <v>98</v>
      </c>
      <c r="J11" s="72"/>
      <c r="K11" s="72"/>
      <c r="L11" s="42"/>
    </row>
    <row r="12" spans="1:12" ht="15">
      <c r="A12" s="40"/>
      <c r="B12" s="39"/>
      <c r="C12" s="44"/>
      <c r="D12" s="44"/>
      <c r="E12" s="44"/>
      <c r="F12" s="44" t="s">
        <v>99</v>
      </c>
      <c r="H12" s="44"/>
      <c r="I12" s="44"/>
      <c r="J12" s="72"/>
      <c r="K12" s="72"/>
      <c r="L12" s="42"/>
    </row>
    <row r="13" spans="1:12" ht="15">
      <c r="A13" s="40"/>
      <c r="B13" s="39"/>
      <c r="C13" s="45" t="s">
        <v>60</v>
      </c>
      <c r="D13" s="45" t="s">
        <v>60</v>
      </c>
      <c r="E13" s="45" t="s">
        <v>60</v>
      </c>
      <c r="F13" s="45" t="s">
        <v>60</v>
      </c>
      <c r="G13" s="45" t="s">
        <v>60</v>
      </c>
      <c r="H13" s="45" t="s">
        <v>60</v>
      </c>
      <c r="I13" s="45" t="s">
        <v>60</v>
      </c>
      <c r="J13" s="45" t="s">
        <v>60</v>
      </c>
      <c r="K13" s="45" t="s">
        <v>60</v>
      </c>
      <c r="L13" s="42"/>
    </row>
    <row r="14" spans="1:12" ht="15">
      <c r="A14" s="40"/>
      <c r="B14" s="39"/>
      <c r="C14" s="46"/>
      <c r="D14" s="46"/>
      <c r="E14" s="46"/>
      <c r="F14" s="46"/>
      <c r="G14" s="46"/>
      <c r="H14" s="46"/>
      <c r="I14" s="44"/>
      <c r="J14" s="47"/>
      <c r="K14" s="48"/>
      <c r="L14" s="42"/>
    </row>
    <row r="15" spans="1:12" ht="15">
      <c r="A15" s="38" t="s">
        <v>183</v>
      </c>
      <c r="B15" s="39"/>
      <c r="C15" s="46"/>
      <c r="D15" s="46"/>
      <c r="E15" s="46"/>
      <c r="F15" s="46"/>
      <c r="G15" s="46"/>
      <c r="H15" s="46"/>
      <c r="I15" s="44"/>
      <c r="J15" s="47"/>
      <c r="K15" s="48"/>
      <c r="L15" s="42"/>
    </row>
    <row r="16" spans="1:12" ht="15">
      <c r="A16" s="38" t="s">
        <v>184</v>
      </c>
      <c r="B16" s="43">
        <v>2007</v>
      </c>
      <c r="C16" s="46"/>
      <c r="D16" s="46"/>
      <c r="E16" s="46"/>
      <c r="F16" s="46"/>
      <c r="G16" s="46"/>
      <c r="H16" s="46"/>
      <c r="I16" s="44"/>
      <c r="J16" s="47"/>
      <c r="K16" s="48"/>
      <c r="L16" s="42"/>
    </row>
    <row r="17" spans="1:12" ht="15">
      <c r="A17" s="38"/>
      <c r="B17" s="39"/>
      <c r="C17" s="49"/>
      <c r="D17" s="49"/>
      <c r="E17" s="49"/>
      <c r="F17" s="49"/>
      <c r="G17" s="49"/>
      <c r="H17" s="49"/>
      <c r="I17" s="50"/>
      <c r="J17" s="46"/>
      <c r="K17" s="48"/>
      <c r="L17" s="51"/>
    </row>
    <row r="18" spans="1:12" ht="15">
      <c r="A18" s="40" t="s">
        <v>101</v>
      </c>
      <c r="B18" s="43"/>
      <c r="C18" s="52">
        <v>40612</v>
      </c>
      <c r="D18" s="52">
        <v>252</v>
      </c>
      <c r="E18" s="52">
        <v>686</v>
      </c>
      <c r="F18" s="53">
        <v>128</v>
      </c>
      <c r="G18" s="52">
        <v>7875</v>
      </c>
      <c r="H18" s="52"/>
      <c r="I18" s="52">
        <f>SUM(C18:H18)</f>
        <v>49553</v>
      </c>
      <c r="J18" s="52">
        <v>429</v>
      </c>
      <c r="K18" s="53">
        <f>SUM(I18:J18)</f>
        <v>49982</v>
      </c>
      <c r="L18" s="51"/>
    </row>
    <row r="19" spans="1:12" ht="15">
      <c r="A19" s="40"/>
      <c r="B19" s="43"/>
      <c r="C19" s="52"/>
      <c r="D19" s="52"/>
      <c r="E19" s="52"/>
      <c r="F19" s="53"/>
      <c r="G19" s="52"/>
      <c r="H19" s="52"/>
      <c r="I19" s="52"/>
      <c r="J19" s="52"/>
      <c r="K19" s="53"/>
      <c r="L19" s="51"/>
    </row>
    <row r="20" spans="1:12" ht="14.25">
      <c r="A20" s="40"/>
      <c r="B20" s="54"/>
      <c r="C20" s="53"/>
      <c r="D20" s="53"/>
      <c r="E20" s="53"/>
      <c r="F20" s="53"/>
      <c r="G20" s="53"/>
      <c r="H20" s="53"/>
      <c r="I20" s="53"/>
      <c r="J20" s="53"/>
      <c r="K20" s="53"/>
      <c r="L20" s="51"/>
    </row>
    <row r="21" spans="1:12" ht="14.25">
      <c r="A21" s="40" t="s">
        <v>102</v>
      </c>
      <c r="B21" s="55"/>
      <c r="C21" s="53">
        <v>0</v>
      </c>
      <c r="D21" s="53">
        <v>0</v>
      </c>
      <c r="E21" s="53">
        <v>0</v>
      </c>
      <c r="F21" s="53">
        <v>77</v>
      </c>
      <c r="G21" s="53">
        <v>-651</v>
      </c>
      <c r="H21" s="53">
        <v>-4</v>
      </c>
      <c r="I21" s="53">
        <f>SUM(C21:H21)</f>
        <v>-578</v>
      </c>
      <c r="J21" s="53">
        <v>-16</v>
      </c>
      <c r="K21" s="53">
        <f>SUM(I21:J21)</f>
        <v>-594</v>
      </c>
      <c r="L21" s="53"/>
    </row>
    <row r="22" spans="1:12" ht="14.25">
      <c r="A22" s="40"/>
      <c r="B22" s="55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4.25">
      <c r="A23" s="40"/>
      <c r="B23" s="54"/>
      <c r="C23" s="53"/>
      <c r="D23" s="53"/>
      <c r="E23" s="53"/>
      <c r="F23" s="53"/>
      <c r="G23" s="53"/>
      <c r="H23" s="53"/>
      <c r="I23" s="53"/>
      <c r="J23" s="53"/>
      <c r="K23" s="53"/>
      <c r="L23" s="51"/>
    </row>
    <row r="24" spans="1:12" ht="15" thickBot="1">
      <c r="A24" s="40" t="s">
        <v>103</v>
      </c>
      <c r="B24" s="54"/>
      <c r="C24" s="56">
        <f>SUM(C18:C23)</f>
        <v>40612</v>
      </c>
      <c r="D24" s="56">
        <f aca="true" t="shared" si="0" ref="D24:K24">SUM(D18:D23)</f>
        <v>252</v>
      </c>
      <c r="E24" s="56">
        <f t="shared" si="0"/>
        <v>686</v>
      </c>
      <c r="F24" s="56">
        <f t="shared" si="0"/>
        <v>205</v>
      </c>
      <c r="G24" s="56">
        <f t="shared" si="0"/>
        <v>7224</v>
      </c>
      <c r="H24" s="56">
        <f>SUM(H18:H23)</f>
        <v>-4</v>
      </c>
      <c r="I24" s="56">
        <f t="shared" si="0"/>
        <v>48975</v>
      </c>
      <c r="J24" s="56">
        <f t="shared" si="0"/>
        <v>413</v>
      </c>
      <c r="K24" s="56">
        <f t="shared" si="0"/>
        <v>49388</v>
      </c>
      <c r="L24" s="51"/>
    </row>
    <row r="25" spans="1:12" ht="14.25">
      <c r="A25" s="40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1"/>
    </row>
    <row r="26" spans="1:12" ht="14.25">
      <c r="A26" s="40"/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1"/>
    </row>
    <row r="27" spans="1:12" ht="15">
      <c r="A27" s="38" t="str">
        <f>A15</f>
        <v>6 months quarter</v>
      </c>
      <c r="B27" s="39"/>
      <c r="C27" s="52"/>
      <c r="D27" s="52"/>
      <c r="E27" s="52"/>
      <c r="F27" s="52"/>
      <c r="G27" s="52"/>
      <c r="H27" s="52"/>
      <c r="I27" s="57"/>
      <c r="J27" s="52"/>
      <c r="K27" s="58"/>
      <c r="L27" s="51"/>
    </row>
    <row r="28" spans="1:12" ht="15">
      <c r="A28" s="38" t="str">
        <f>A16</f>
        <v>ended 30 April</v>
      </c>
      <c r="B28" s="43">
        <v>2006</v>
      </c>
      <c r="C28" s="52"/>
      <c r="D28" s="52"/>
      <c r="E28" s="52"/>
      <c r="F28" s="52"/>
      <c r="G28" s="52"/>
      <c r="H28" s="52"/>
      <c r="I28" s="57"/>
      <c r="J28" s="52"/>
      <c r="K28" s="58"/>
      <c r="L28" s="51"/>
    </row>
    <row r="29" spans="1:12" ht="15">
      <c r="A29" s="38"/>
      <c r="B29" s="39"/>
      <c r="C29" s="59"/>
      <c r="D29" s="59"/>
      <c r="E29" s="59"/>
      <c r="F29" s="59"/>
      <c r="G29" s="59"/>
      <c r="H29" s="59"/>
      <c r="I29" s="60"/>
      <c r="J29" s="59"/>
      <c r="K29" s="61"/>
      <c r="L29" s="51"/>
    </row>
    <row r="30" spans="1:12" ht="14.25">
      <c r="A30" s="40" t="s">
        <v>101</v>
      </c>
      <c r="B30" s="39"/>
      <c r="C30" s="52">
        <v>40612</v>
      </c>
      <c r="D30" s="52">
        <v>252</v>
      </c>
      <c r="E30" s="52">
        <v>686</v>
      </c>
      <c r="F30" s="53">
        <v>32</v>
      </c>
      <c r="G30" s="52">
        <v>8549</v>
      </c>
      <c r="H30" s="52"/>
      <c r="I30" s="52">
        <f>SUM(C30:H30)</f>
        <v>50131</v>
      </c>
      <c r="J30" s="52">
        <v>447</v>
      </c>
      <c r="K30" s="53">
        <f>SUM(I30:J30)</f>
        <v>50578</v>
      </c>
      <c r="L30" s="51"/>
    </row>
    <row r="31" spans="1:12" ht="14.25">
      <c r="A31" s="40"/>
      <c r="B31" s="39"/>
      <c r="C31" s="52"/>
      <c r="D31" s="52"/>
      <c r="E31" s="52"/>
      <c r="F31" s="53"/>
      <c r="G31" s="52"/>
      <c r="H31" s="52"/>
      <c r="I31" s="52"/>
      <c r="J31" s="52"/>
      <c r="K31" s="53"/>
      <c r="L31" s="51"/>
    </row>
    <row r="32" spans="1:12" ht="14.25">
      <c r="A32" s="51"/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1"/>
    </row>
    <row r="33" spans="1:12" ht="14.25">
      <c r="A33" s="40" t="s">
        <v>102</v>
      </c>
      <c r="B33" s="55"/>
      <c r="C33" s="53">
        <v>0</v>
      </c>
      <c r="D33" s="53">
        <v>0</v>
      </c>
      <c r="E33" s="53">
        <v>0</v>
      </c>
      <c r="F33" s="53">
        <v>80</v>
      </c>
      <c r="G33" s="53">
        <v>-2320</v>
      </c>
      <c r="H33" s="53"/>
      <c r="I33" s="53">
        <f>SUM(C33:H33)</f>
        <v>-2240</v>
      </c>
      <c r="J33" s="53">
        <v>-73</v>
      </c>
      <c r="K33" s="53">
        <f>SUM(I33:J33)</f>
        <v>-2313</v>
      </c>
      <c r="L33" s="51"/>
    </row>
    <row r="34" spans="1:12" ht="14.25">
      <c r="A34" s="40"/>
      <c r="B34" s="55"/>
      <c r="C34" s="53"/>
      <c r="D34" s="53"/>
      <c r="E34" s="53"/>
      <c r="F34" s="53"/>
      <c r="G34" s="53"/>
      <c r="H34" s="53"/>
      <c r="I34" s="53"/>
      <c r="J34" s="53"/>
      <c r="K34" s="53"/>
      <c r="L34" s="51"/>
    </row>
    <row r="35" spans="1:12" ht="14.25">
      <c r="A35" s="51"/>
      <c r="B35" s="54"/>
      <c r="C35" s="53"/>
      <c r="D35" s="53"/>
      <c r="E35" s="53"/>
      <c r="F35" s="53"/>
      <c r="G35" s="53"/>
      <c r="H35" s="53"/>
      <c r="I35" s="53"/>
      <c r="J35" s="53"/>
      <c r="K35" s="53"/>
      <c r="L35" s="51"/>
    </row>
    <row r="36" spans="1:12" ht="15" thickBot="1">
      <c r="A36" s="40" t="s">
        <v>103</v>
      </c>
      <c r="B36" s="54"/>
      <c r="C36" s="56">
        <f>SUM(C30:C35)</f>
        <v>40612</v>
      </c>
      <c r="D36" s="56">
        <f aca="true" t="shared" si="1" ref="D36:K36">SUM(D30:D35)</f>
        <v>252</v>
      </c>
      <c r="E36" s="56">
        <f t="shared" si="1"/>
        <v>686</v>
      </c>
      <c r="F36" s="56">
        <f t="shared" si="1"/>
        <v>112</v>
      </c>
      <c r="G36" s="56">
        <f t="shared" si="1"/>
        <v>6229</v>
      </c>
      <c r="H36" s="56"/>
      <c r="I36" s="56">
        <f t="shared" si="1"/>
        <v>47891</v>
      </c>
      <c r="J36" s="56">
        <f t="shared" si="1"/>
        <v>374</v>
      </c>
      <c r="K36" s="56">
        <f t="shared" si="1"/>
        <v>48265</v>
      </c>
      <c r="L36" s="51"/>
    </row>
    <row r="37" spans="1:12" ht="15">
      <c r="A37" s="51"/>
      <c r="B37" s="54"/>
      <c r="C37" s="53"/>
      <c r="D37" s="53"/>
      <c r="E37" s="53"/>
      <c r="F37" s="53"/>
      <c r="G37" s="53"/>
      <c r="H37" s="53"/>
      <c r="I37" s="58"/>
      <c r="J37" s="53"/>
      <c r="K37" s="58"/>
      <c r="L37" s="51"/>
    </row>
    <row r="38" spans="1:12" ht="15">
      <c r="A38" s="51"/>
      <c r="B38" s="54"/>
      <c r="C38" s="53"/>
      <c r="D38" s="53"/>
      <c r="E38" s="53"/>
      <c r="F38" s="53"/>
      <c r="G38" s="53"/>
      <c r="H38" s="53"/>
      <c r="I38" s="58"/>
      <c r="J38" s="53"/>
      <c r="K38" s="58"/>
      <c r="L38" s="51"/>
    </row>
    <row r="39" spans="1:12" ht="15">
      <c r="A39" s="40"/>
      <c r="B39" s="39"/>
      <c r="C39" s="62"/>
      <c r="D39" s="62"/>
      <c r="E39" s="62"/>
      <c r="F39" s="62"/>
      <c r="G39" s="62"/>
      <c r="H39" s="62"/>
      <c r="I39" s="50"/>
      <c r="J39" s="40"/>
      <c r="K39" s="41"/>
      <c r="L39" s="51"/>
    </row>
    <row r="40" spans="1:12" ht="15">
      <c r="A40" s="38" t="s">
        <v>104</v>
      </c>
      <c r="B40" s="39"/>
      <c r="C40" s="40"/>
      <c r="D40" s="40"/>
      <c r="E40" s="40"/>
      <c r="F40" s="40"/>
      <c r="G40" s="40"/>
      <c r="H40" s="40"/>
      <c r="I40" s="38"/>
      <c r="J40" s="40"/>
      <c r="K40" s="41"/>
      <c r="L40" s="51"/>
    </row>
    <row r="41" spans="1:12" ht="15">
      <c r="A41" s="38" t="s">
        <v>171</v>
      </c>
      <c r="B41" s="39"/>
      <c r="C41" s="40"/>
      <c r="D41" s="40"/>
      <c r="E41" s="40"/>
      <c r="F41" s="40"/>
      <c r="G41" s="40"/>
      <c r="H41" s="40"/>
      <c r="I41" s="38"/>
      <c r="J41" s="40"/>
      <c r="K41" s="41"/>
      <c r="L41" s="51"/>
    </row>
    <row r="42" spans="1:12" ht="15">
      <c r="A42" s="51"/>
      <c r="B42" s="54"/>
      <c r="C42" s="53"/>
      <c r="D42" s="51"/>
      <c r="E42" s="51"/>
      <c r="F42" s="51"/>
      <c r="G42" s="51"/>
      <c r="H42" s="51"/>
      <c r="I42" s="41"/>
      <c r="J42" s="51"/>
      <c r="K42" s="41"/>
      <c r="L42" s="51"/>
    </row>
    <row r="43" spans="1:12" ht="15">
      <c r="A43" s="51"/>
      <c r="B43" s="54"/>
      <c r="C43" s="53"/>
      <c r="D43" s="51"/>
      <c r="E43" s="51"/>
      <c r="F43" s="51"/>
      <c r="G43" s="51"/>
      <c r="H43" s="51"/>
      <c r="I43" s="41"/>
      <c r="J43" s="51"/>
      <c r="K43" s="41"/>
      <c r="L43" s="51"/>
    </row>
    <row r="44" spans="1:12" ht="15">
      <c r="A44" s="51"/>
      <c r="B44" s="54"/>
      <c r="C44" s="53"/>
      <c r="D44" s="51"/>
      <c r="E44" s="51"/>
      <c r="F44" s="51"/>
      <c r="G44" s="51"/>
      <c r="H44" s="51"/>
      <c r="I44" s="41"/>
      <c r="J44" s="51"/>
      <c r="K44" s="41"/>
      <c r="L44" s="51"/>
    </row>
  </sheetData>
  <mergeCells count="4">
    <mergeCell ref="C8:I8"/>
    <mergeCell ref="J8:J12"/>
    <mergeCell ref="K8:K12"/>
    <mergeCell ref="D9:F9"/>
  </mergeCells>
  <printOptions/>
  <pageMargins left="1" right="0.2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sktan</cp:lastModifiedBy>
  <cp:lastPrinted>2007-06-11T10:17:20Z</cp:lastPrinted>
  <dcterms:created xsi:type="dcterms:W3CDTF">2006-09-05T07:43:47Z</dcterms:created>
  <dcterms:modified xsi:type="dcterms:W3CDTF">2007-06-19T09:29:22Z</dcterms:modified>
  <cp:category/>
  <cp:version/>
  <cp:contentType/>
  <cp:contentStatus/>
</cp:coreProperties>
</file>