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62" firstSheet="1" activeTab="1"/>
  </bookViews>
  <sheets>
    <sheet name="sheet1" sheetId="1" state="hidden" r:id="rId1"/>
    <sheet name="Full-2006-4Q" sheetId="2" r:id="rId2"/>
    <sheet name="A1-A2006-4Q" sheetId="3" r:id="rId3"/>
    <sheet name="BS-2006-4Q" sheetId="4" r:id="rId4"/>
    <sheet name="condcflw2006-4Q" sheetId="5" r:id="rId5"/>
    <sheet name="CondEQ2006-4Q" sheetId="6" r:id="rId6"/>
  </sheets>
  <definedNames/>
  <calcPr fullCalcOnLoad="1"/>
</workbook>
</file>

<file path=xl/sharedStrings.xml><?xml version="1.0" encoding="utf-8"?>
<sst xmlns="http://schemas.openxmlformats.org/spreadsheetml/2006/main" count="257" uniqueCount="189">
  <si>
    <t>KUMPULAN H&amp;L HIGH-TECH BERHAD</t>
  </si>
  <si>
    <t>PART A1: QUARTERLY REPORT</t>
  </si>
  <si>
    <t>* Quarterly report for the financial period ended</t>
  </si>
  <si>
    <t>* Quarter</t>
  </si>
  <si>
    <t>(   ) 1 Qtr         (   )</t>
  </si>
  <si>
    <t>4 Qtr          (   ) Other</t>
  </si>
  <si>
    <t>* Financial Year End</t>
  </si>
  <si>
    <t>31/10/2006</t>
  </si>
  <si>
    <t>* The figures                                                             (   ) have been audited                  ( x ) have not been audited.</t>
  </si>
  <si>
    <t>Please attach the full Quarterly Report Here:</t>
  </si>
  <si>
    <t>Remarks:</t>
  </si>
  <si>
    <t>FRS 134</t>
  </si>
  <si>
    <t>Condensed Consolidated Income Statement</t>
  </si>
  <si>
    <t>INDIVIDUAL PERIOD</t>
  </si>
  <si>
    <t>CUMULATIVE PERIOD</t>
  </si>
  <si>
    <t>3 MONTHS ENDED</t>
  </si>
  <si>
    <t>RM' 000</t>
  </si>
  <si>
    <t>Revenue</t>
  </si>
  <si>
    <t>Operating Expenses</t>
  </si>
  <si>
    <t>Other Income</t>
  </si>
  <si>
    <t>Investing Income</t>
  </si>
  <si>
    <t>Finance Cost</t>
  </si>
  <si>
    <t>Profit/(Loss) before Taxation</t>
  </si>
  <si>
    <t>Taxation</t>
  </si>
  <si>
    <t>Profit/(Loss) for the Period</t>
  </si>
  <si>
    <t>Attributable to:</t>
  </si>
  <si>
    <t>Equity holders of the parent</t>
  </si>
  <si>
    <t>Minority Interest</t>
  </si>
  <si>
    <t>Earning per share attributable</t>
  </si>
  <si>
    <t>to shareholders of the Company:</t>
  </si>
  <si>
    <t>-Basic EPS (sen)</t>
  </si>
  <si>
    <t>-Diluted EPS (sen)</t>
  </si>
  <si>
    <t xml:space="preserve">The Condensed Consolidated Income Statement  should be read in conjunction with the </t>
  </si>
  <si>
    <t xml:space="preserve">Annual financial Report for the year ended 31 October 2005 and the accompanying explanatory notes </t>
  </si>
  <si>
    <t>attached to the interim financial statement.</t>
  </si>
  <si>
    <t>(  ) 1 Qtr                       (X )</t>
  </si>
  <si>
    <t>* The figures                                                                            (   ) have been audited             ( x ) have not been audited.</t>
  </si>
  <si>
    <t>PART A2: SUMMARY OF KEY FINANCIAL INFORMATION</t>
  </si>
  <si>
    <t xml:space="preserve">            INDIVIDUAL QUARTER</t>
  </si>
  <si>
    <t xml:space="preserve">        CUMULATIVE QUARTER</t>
  </si>
  <si>
    <t xml:space="preserve">CURRENT </t>
  </si>
  <si>
    <t xml:space="preserve">PRECEDING </t>
  </si>
  <si>
    <t>YEAR</t>
  </si>
  <si>
    <t>QUARTER</t>
  </si>
  <si>
    <t>CORRES-</t>
  </si>
  <si>
    <t>TO DATE</t>
  </si>
  <si>
    <t>PONDING</t>
  </si>
  <si>
    <t>PERIOD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</si>
  <si>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</si>
  <si>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</si>
  <si>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</si>
  <si>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</si>
  <si>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</si>
  <si>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 xml:space="preserve"> </t>
  </si>
  <si>
    <t xml:space="preserve">  AS AT END OF CURRENT QUARTER</t>
  </si>
  <si>
    <t xml:space="preserve">                  YEAR END</t>
  </si>
  <si>
    <t>Net assets per share attributable to</t>
  </si>
  <si>
    <t>Ordinary equity holders of the parent (RM)</t>
  </si>
  <si>
    <t>Summary of key Financial Information</t>
  </si>
  <si>
    <t xml:space="preserve"> AS AT PRECEDING FINANCIAL </t>
  </si>
  <si>
    <t xml:space="preserve">Proposed/Declared Dividend </t>
  </si>
  <si>
    <t>per share (sen)</t>
  </si>
  <si>
    <t xml:space="preserve"> 2 Qtr              (   )</t>
  </si>
  <si>
    <t xml:space="preserve"> 3 Qtr        (X )</t>
  </si>
  <si>
    <t>For the quarter ended  31 October 2006</t>
  </si>
  <si>
    <t>31/10/2005</t>
  </si>
  <si>
    <t>12 MONTHS ENDED</t>
  </si>
  <si>
    <t xml:space="preserve"> 2 Qtr                (  )</t>
  </si>
  <si>
    <t xml:space="preserve"> 3 Qtr      (X )</t>
  </si>
  <si>
    <t>CONDENSED CONSOLIDATED CASH FLOW STATEMENT</t>
  </si>
  <si>
    <t>FOR THE QUARTER ENDED 31 OCTOBER 2006</t>
  </si>
  <si>
    <t>12 MONTHS</t>
  </si>
  <si>
    <t>ENDED</t>
  </si>
  <si>
    <t>(RM 000 )</t>
  </si>
  <si>
    <t>CASH FLOW FROM OPERATING ACTIVITIES</t>
  </si>
  <si>
    <t>NET PROFIT BEFORE TAXATION</t>
  </si>
  <si>
    <t>ADJUSTMENTS FOR NON CASH FLOW :-</t>
  </si>
  <si>
    <t>NON CASH ITEMS</t>
  </si>
  <si>
    <t>NON OPERATING ITEMS (INVESTING/FINANCING)</t>
  </si>
  <si>
    <t>OPERATING PROFIT BEFORE WORKING CAPITAL CHANGES</t>
  </si>
  <si>
    <t>CHANGES IN WORKING CAPITAL</t>
  </si>
  <si>
    <t>(INCREASE) / DECREASE IN CURRENTS ASSETS</t>
  </si>
  <si>
    <t>INCREASE /DECREASE IN CURRENT LIABILITIES</t>
  </si>
  <si>
    <t>INTEREST PAID</t>
  </si>
  <si>
    <t>TAX PAID</t>
  </si>
  <si>
    <t>OTHERS</t>
  </si>
  <si>
    <t>NET CASH FROM OPERATING ACTIVITIES</t>
  </si>
  <si>
    <t>INVESTING ACTIVITIES</t>
  </si>
  <si>
    <t>EQUITY INVESTMENT</t>
  </si>
  <si>
    <t>OTHER INVESTMENT</t>
  </si>
  <si>
    <t>FINANCING ACTIVITIES</t>
  </si>
  <si>
    <t>PROCEEDS FROM RIGHTS ISSUE TO MINORITY SHAREHOLDERS</t>
  </si>
  <si>
    <t>PROCEEDS FROM ISSUE SHARE CAPITAL</t>
  </si>
  <si>
    <t>PROCEEDS FROM BORROWING</t>
  </si>
  <si>
    <t>DIVIDEND PAID</t>
  </si>
  <si>
    <t>NET CASH USED IN FINANCING ACTIVITIES</t>
  </si>
  <si>
    <t>CURRENCY TRANSLATION DIFFERENCE</t>
  </si>
  <si>
    <t>NET INCREASE/(DECREASE) IN CASH AND CASH EQUIVALENTS</t>
  </si>
  <si>
    <t>CASH AND CASH EQUIVALENT AT BEGINNING OF PERIOD</t>
  </si>
  <si>
    <t>CASH AND CASH EQUIVALENT AT END OF PERIOD</t>
  </si>
  <si>
    <t>(The Condensed Consolidated Cash Flow Statement should be read in conjunction with the</t>
  </si>
  <si>
    <t xml:space="preserve"> Annual Financial Report for the year ended 31 October 2005)</t>
  </si>
  <si>
    <t>31 OCT</t>
  </si>
  <si>
    <t>CONDENSED CONSOLIDATED STATEMENT OF CHANGES IN EQUITY (unaudited)</t>
  </si>
  <si>
    <t>Total Equity</t>
  </si>
  <si>
    <t>&lt;---------------Non distributable-----------------&gt;</t>
  </si>
  <si>
    <t>Share</t>
  </si>
  <si>
    <t xml:space="preserve">Revaluation </t>
  </si>
  <si>
    <t xml:space="preserve">Exchange </t>
  </si>
  <si>
    <t xml:space="preserve">Distributable </t>
  </si>
  <si>
    <t>Capital</t>
  </si>
  <si>
    <t>Premium</t>
  </si>
  <si>
    <t>Reserve</t>
  </si>
  <si>
    <t xml:space="preserve">translation </t>
  </si>
  <si>
    <t>Retained</t>
  </si>
  <si>
    <t>Total</t>
  </si>
  <si>
    <t>reserve</t>
  </si>
  <si>
    <t>Earnings</t>
  </si>
  <si>
    <t>12 months quarter</t>
  </si>
  <si>
    <t>ended 31 October</t>
  </si>
  <si>
    <t>Balance at beginning of year</t>
  </si>
  <si>
    <t>Movements during the period</t>
  </si>
  <si>
    <t>Balance at end of period</t>
  </si>
  <si>
    <t>The Condensed Consolidated Statements of Changes in Equity should be read in conjunction with the Annual Financial</t>
  </si>
  <si>
    <t>Report for the year ended  31 October 2005</t>
  </si>
  <si>
    <t>&lt;------------------Attributable to Equity Holders of the Parent--------------------&gt;</t>
  </si>
  <si>
    <t>KUMPULAN H&amp;L HIGH-TECH BERHAD (317805-V)</t>
  </si>
  <si>
    <t xml:space="preserve">UNAUDITED CONSOLIDATED BALANCE SHEET </t>
  </si>
  <si>
    <t>AS AT CURRENT</t>
  </si>
  <si>
    <t>AS AT PRECEDING</t>
  </si>
  <si>
    <t>FINANCIAL</t>
  </si>
  <si>
    <t xml:space="preserve">FINANCIAL </t>
  </si>
  <si>
    <t>YEAR END</t>
  </si>
  <si>
    <t>(Unaudited)</t>
  </si>
  <si>
    <t>(Restated)</t>
  </si>
  <si>
    <t>ASSETS</t>
  </si>
  <si>
    <t>NON-CURRENT ASSETS</t>
  </si>
  <si>
    <t>Property, plant &amp; Equipment</t>
  </si>
  <si>
    <t>Land Held for Development</t>
  </si>
  <si>
    <t>Investment Property</t>
  </si>
  <si>
    <t>Prepaid lease payment</t>
  </si>
  <si>
    <t>Long Term Investment</t>
  </si>
  <si>
    <t>Goodwill on Consolidation</t>
  </si>
  <si>
    <t>Intangible Assets</t>
  </si>
  <si>
    <t>Non-Current Assets Held for Sales</t>
  </si>
  <si>
    <t>CURRENT ASSETS</t>
  </si>
  <si>
    <t xml:space="preserve">             INVENTORIES</t>
  </si>
  <si>
    <t>Inventories</t>
  </si>
  <si>
    <t xml:space="preserve">             TRADE RECEIVEABLES</t>
  </si>
  <si>
    <t>Trade Receivable</t>
  </si>
  <si>
    <t xml:space="preserve">             SHORT TERM INVESTMENTS</t>
  </si>
  <si>
    <t>Short Tem Investment</t>
  </si>
  <si>
    <t xml:space="preserve">             TAX RECOVERABLE</t>
  </si>
  <si>
    <t>Other Receivable, Deposit &amp; Prepayment</t>
  </si>
  <si>
    <t xml:space="preserve">             CASH &amp; CASH EQUIVALENT</t>
  </si>
  <si>
    <t>Tax Recoverable</t>
  </si>
  <si>
    <t>Cash &amp; Cash Equivalent</t>
  </si>
  <si>
    <t>TOTAL ASSETS</t>
  </si>
  <si>
    <t>EQUITY AND LIABILITIES</t>
  </si>
  <si>
    <t>EQUITY ATTRIBUTABLE TO EQUITY HOLDERS OF THE PARENT</t>
  </si>
  <si>
    <t xml:space="preserve">              SHORT TERM BORROWINGS</t>
  </si>
  <si>
    <t>Share Capital</t>
  </si>
  <si>
    <t xml:space="preserve">              TRADE PAYABLES</t>
  </si>
  <si>
    <t>Share Premium</t>
  </si>
  <si>
    <t xml:space="preserve">              OTHER PAYABLES, DEPOSITS &amp; ACCRUALS</t>
  </si>
  <si>
    <t>Revaluation Reserve</t>
  </si>
  <si>
    <t xml:space="preserve">              AMOUNT DUE TO ASSOCIATED COMPANY</t>
  </si>
  <si>
    <t>Currency Translation Reserve</t>
  </si>
  <si>
    <t xml:space="preserve">              PROVISION FOR TAXATION</t>
  </si>
  <si>
    <t>Retained Earning</t>
  </si>
  <si>
    <t>MINORITY INTEREST</t>
  </si>
  <si>
    <t>TOTAL EQUITY</t>
  </si>
  <si>
    <t>NON-CURRENT LIABILITIES</t>
  </si>
  <si>
    <t>Long Term Borrowing</t>
  </si>
  <si>
    <t>Deferred Income</t>
  </si>
  <si>
    <t xml:space="preserve">               SHARE PREMIUM</t>
  </si>
  <si>
    <t>Deferred Tax</t>
  </si>
  <si>
    <t>CURRENT LIABILITIES</t>
  </si>
  <si>
    <t>Short Term Borrowings</t>
  </si>
  <si>
    <t>Trade Payable</t>
  </si>
  <si>
    <t>Other Payable, Deposit &amp; Accruals</t>
  </si>
  <si>
    <t>Provision For Taxaxtion</t>
  </si>
  <si>
    <t>TOTAL EQUITY AND LIABILITIES</t>
  </si>
  <si>
    <t>(The Condensed Consolidated Balance Sheet should be read in conjunction with the audited financial statements</t>
  </si>
  <si>
    <t>for the year ended 31 October 2005 and the accompanying explanatory notes attached to the interim financial</t>
  </si>
  <si>
    <t>statements).</t>
  </si>
  <si>
    <t>NET ASSETS PER SHARE( RM)</t>
  </si>
  <si>
    <t>INTERIM FINANCIAL STATEMENTS FOR FOURTH QUARTER ENDED 31 OCTOBER 2006</t>
  </si>
  <si>
    <t>FOR THE TWELVE-MONTH PERIOD ENDED 31 OCTOBER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</si>
</sst>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_-;_-@_-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43" fontId="1" fillId="0" borderId="10" xfId="15" applyFont="1" applyBorder="1" applyAlignment="1">
      <alignment/>
    </xf>
    <xf numFmtId="0" fontId="1" fillId="0" borderId="10" xfId="0" applyFont="1" applyBorder="1" applyAlignment="1">
      <alignment/>
    </xf>
    <xf numFmtId="165" fontId="0" fillId="0" borderId="12" xfId="15" applyNumberFormat="1" applyBorder="1" applyAlignment="1">
      <alignment/>
    </xf>
    <xf numFmtId="43" fontId="2" fillId="0" borderId="1" xfId="15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4" xfId="15" applyNumberFormat="1" applyBorder="1" applyAlignment="1">
      <alignment/>
    </xf>
    <xf numFmtId="0" fontId="1" fillId="0" borderId="0" xfId="0" applyFont="1" applyAlignment="1" quotePrefix="1">
      <alignment/>
    </xf>
    <xf numFmtId="165" fontId="1" fillId="0" borderId="0" xfId="15" applyNumberFormat="1" applyFont="1" applyAlignment="1">
      <alignment/>
    </xf>
    <xf numFmtId="165" fontId="1" fillId="0" borderId="14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7" fillId="0" borderId="14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165" fontId="6" fillId="0" borderId="0" xfId="15" applyNumberFormat="1" applyFont="1" applyBorder="1" applyAlignment="1">
      <alignment/>
    </xf>
    <xf numFmtId="165" fontId="7" fillId="0" borderId="0" xfId="15" applyNumberFormat="1" applyFont="1" applyAlignment="1">
      <alignment horizontal="right"/>
    </xf>
    <xf numFmtId="165" fontId="6" fillId="0" borderId="0" xfId="15" applyNumberFormat="1" applyFont="1" applyAlignment="1">
      <alignment horizontal="right"/>
    </xf>
    <xf numFmtId="165" fontId="6" fillId="0" borderId="0" xfId="15" applyNumberFormat="1" applyFont="1" applyBorder="1" applyAlignment="1">
      <alignment horizontal="right"/>
    </xf>
    <xf numFmtId="166" fontId="7" fillId="0" borderId="0" xfId="0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15" xfId="15" applyNumberFormat="1" applyBorder="1" applyAlignment="1">
      <alignment/>
    </xf>
    <xf numFmtId="165" fontId="0" fillId="0" borderId="16" xfId="15" applyNumberForma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4" sqref="C14"/>
    </sheetView>
  </sheetViews>
  <sheetFormatPr defaultColWidth="9.140625" defaultRowHeight="12.75"/>
  <sheetData/>
  <printOptions/>
  <pageMargins left="1.25" right="0.25" top="0.5" bottom="0.5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1"/>
  <sheetViews>
    <sheetView tabSelected="1" workbookViewId="0" topLeftCell="A28">
      <selection activeCell="D58" sqref="D58"/>
    </sheetView>
  </sheetViews>
  <sheetFormatPr defaultColWidth="9.140625" defaultRowHeight="12.75"/>
  <cols>
    <col min="1" max="1" width="37.7109375" style="0" customWidth="1"/>
    <col min="2" max="2" width="16.140625" style="0" customWidth="1"/>
    <col min="3" max="3" width="16.421875" style="0" customWidth="1"/>
    <col min="4" max="4" width="12.28125" style="0" customWidth="1"/>
    <col min="5" max="5" width="13.140625" style="0" customWidth="1"/>
    <col min="6" max="6" width="9.8515625" style="0" customWidth="1"/>
  </cols>
  <sheetData>
    <row r="3" ht="12.75">
      <c r="A3" s="6" t="s">
        <v>0</v>
      </c>
    </row>
    <row r="4" ht="12.75">
      <c r="A4" s="6" t="s">
        <v>1</v>
      </c>
    </row>
    <row r="5" ht="12.75">
      <c r="A5" s="6"/>
    </row>
    <row r="6" spans="1:5" ht="12.75">
      <c r="A6" s="6" t="s">
        <v>2</v>
      </c>
      <c r="E6" s="9" t="s">
        <v>7</v>
      </c>
    </row>
    <row r="9" spans="1:5" ht="12.75">
      <c r="A9" s="6" t="s">
        <v>3</v>
      </c>
      <c r="B9" t="s">
        <v>4</v>
      </c>
      <c r="C9" t="s">
        <v>62</v>
      </c>
      <c r="D9" t="s">
        <v>63</v>
      </c>
      <c r="E9" t="s">
        <v>5</v>
      </c>
    </row>
    <row r="10" ht="12.75">
      <c r="A10" s="6"/>
    </row>
    <row r="11" spans="1:4" ht="12.75">
      <c r="A11" s="6" t="s">
        <v>6</v>
      </c>
      <c r="D11" s="9" t="s">
        <v>7</v>
      </c>
    </row>
    <row r="12" ht="12.75">
      <c r="A12" s="6"/>
    </row>
    <row r="13" ht="12.75">
      <c r="A13" s="6" t="s">
        <v>8</v>
      </c>
    </row>
    <row r="14" ht="12.75">
      <c r="A14" s="6"/>
    </row>
    <row r="15" ht="12.75">
      <c r="A15" s="6" t="s">
        <v>9</v>
      </c>
    </row>
    <row r="16" ht="12.75">
      <c r="A16" s="6"/>
    </row>
    <row r="17" ht="12.75">
      <c r="A17" s="6" t="s">
        <v>10</v>
      </c>
    </row>
    <row r="18" ht="12.75">
      <c r="A18" s="6"/>
    </row>
    <row r="19" ht="12.75">
      <c r="A19" s="6" t="s">
        <v>11</v>
      </c>
    </row>
    <row r="20" ht="12.75">
      <c r="A20" s="6" t="s">
        <v>12</v>
      </c>
    </row>
    <row r="21" ht="12.75">
      <c r="A21" s="6" t="s">
        <v>64</v>
      </c>
    </row>
    <row r="25" spans="2:5" ht="12.75">
      <c r="B25" s="10" t="s">
        <v>13</v>
      </c>
      <c r="C25" s="10"/>
      <c r="D25" s="10" t="s">
        <v>14</v>
      </c>
      <c r="E25" s="10"/>
    </row>
    <row r="26" spans="2:5" ht="12.75">
      <c r="B26" s="11" t="s">
        <v>15</v>
      </c>
      <c r="C26" s="11"/>
      <c r="D26" s="11" t="s">
        <v>66</v>
      </c>
      <c r="E26" s="11"/>
    </row>
    <row r="27" spans="2:5" ht="12.75">
      <c r="B27" s="12" t="s">
        <v>7</v>
      </c>
      <c r="C27" s="12" t="s">
        <v>65</v>
      </c>
      <c r="D27" s="12" t="s">
        <v>7</v>
      </c>
      <c r="E27" s="12" t="s">
        <v>65</v>
      </c>
    </row>
    <row r="28" spans="2:5" ht="12.75">
      <c r="B28" s="5" t="s">
        <v>16</v>
      </c>
      <c r="C28" s="5" t="s">
        <v>16</v>
      </c>
      <c r="D28" s="5" t="s">
        <v>16</v>
      </c>
      <c r="E28" s="5" t="s">
        <v>16</v>
      </c>
    </row>
    <row r="29" spans="2:5" ht="12.75">
      <c r="B29" s="1"/>
      <c r="C29" s="1"/>
      <c r="D29" s="1"/>
      <c r="E29" s="1"/>
    </row>
    <row r="30" spans="1:5" ht="12.75">
      <c r="A30" t="s">
        <v>17</v>
      </c>
      <c r="B30" s="2">
        <v>6323</v>
      </c>
      <c r="C30" s="2">
        <v>7986</v>
      </c>
      <c r="D30" s="2">
        <v>29503</v>
      </c>
      <c r="E30" s="2">
        <v>26811</v>
      </c>
    </row>
    <row r="31" spans="2:5" ht="12.75">
      <c r="B31" s="2"/>
      <c r="C31" s="2"/>
      <c r="D31" s="2"/>
      <c r="E31" s="2"/>
    </row>
    <row r="32" spans="1:5" ht="12.75">
      <c r="A32" t="s">
        <v>18</v>
      </c>
      <c r="B32" s="2">
        <f>-7132-73</f>
        <v>-7205</v>
      </c>
      <c r="C32" s="2">
        <v>-8088</v>
      </c>
      <c r="D32" s="2">
        <f>-29607-73</f>
        <v>-29680</v>
      </c>
      <c r="E32" s="2">
        <v>-28268</v>
      </c>
    </row>
    <row r="33" spans="2:5" ht="12.75">
      <c r="B33" s="2"/>
      <c r="C33" s="2"/>
      <c r="D33" s="2"/>
      <c r="E33" s="2"/>
    </row>
    <row r="34" spans="1:5" ht="12.75">
      <c r="A34" t="s">
        <v>19</v>
      </c>
      <c r="B34" s="2">
        <v>69</v>
      </c>
      <c r="C34" s="2">
        <v>113</v>
      </c>
      <c r="D34" s="2">
        <v>663</v>
      </c>
      <c r="E34" s="2">
        <v>632</v>
      </c>
    </row>
    <row r="35" spans="1:5" ht="12.75">
      <c r="A35" t="s">
        <v>20</v>
      </c>
      <c r="B35" s="2">
        <v>2</v>
      </c>
      <c r="C35" s="2">
        <v>2</v>
      </c>
      <c r="D35" s="2">
        <v>8</v>
      </c>
      <c r="E35" s="2">
        <v>28</v>
      </c>
    </row>
    <row r="36" spans="2:5" ht="12.75">
      <c r="B36" s="2"/>
      <c r="C36" s="2"/>
      <c r="D36" s="2"/>
      <c r="E36" s="2"/>
    </row>
    <row r="37" spans="1:5" ht="12.75">
      <c r="A37" t="s">
        <v>21</v>
      </c>
      <c r="B37" s="2">
        <v>-60</v>
      </c>
      <c r="C37" s="2">
        <v>-49</v>
      </c>
      <c r="D37" s="2">
        <v>-251</v>
      </c>
      <c r="E37" s="2">
        <v>-185</v>
      </c>
    </row>
    <row r="38" spans="2:5" ht="12.75">
      <c r="B38" s="7"/>
      <c r="C38" s="7"/>
      <c r="D38" s="7"/>
      <c r="E38" s="7"/>
    </row>
    <row r="39" spans="1:5" ht="12.75">
      <c r="A39" s="6" t="s">
        <v>22</v>
      </c>
      <c r="B39" s="2">
        <f>SUM(B30:B37)</f>
        <v>-871</v>
      </c>
      <c r="C39" s="2">
        <f>SUM(C30:C37)</f>
        <v>-36</v>
      </c>
      <c r="D39" s="2">
        <f>SUM(D30:D37)</f>
        <v>243</v>
      </c>
      <c r="E39" s="2">
        <f>SUM(E30:E37)</f>
        <v>-982</v>
      </c>
    </row>
    <row r="40" spans="2:5" ht="12.75">
      <c r="B40" s="2"/>
      <c r="C40" s="2"/>
      <c r="D40" s="2"/>
      <c r="E40" s="2"/>
    </row>
    <row r="41" spans="1:5" ht="12.75">
      <c r="A41" t="s">
        <v>23</v>
      </c>
      <c r="B41" s="2">
        <v>799</v>
      </c>
      <c r="C41" s="2">
        <v>62</v>
      </c>
      <c r="D41" s="2">
        <v>74</v>
      </c>
      <c r="E41" s="2">
        <v>-93</v>
      </c>
    </row>
    <row r="42" spans="2:5" ht="12.75">
      <c r="B42" s="2"/>
      <c r="C42" s="2"/>
      <c r="D42" s="2"/>
      <c r="E42" s="2"/>
    </row>
    <row r="43" spans="1:5" ht="13.5" thickBot="1">
      <c r="A43" s="6" t="s">
        <v>24</v>
      </c>
      <c r="B43" s="8">
        <f>B39+B41</f>
        <v>-72</v>
      </c>
      <c r="C43" s="8">
        <f>C39+C41</f>
        <v>26</v>
      </c>
      <c r="D43" s="8">
        <f>D39+D41</f>
        <v>317</v>
      </c>
      <c r="E43" s="8">
        <f>E39+E41</f>
        <v>-1075</v>
      </c>
    </row>
    <row r="44" spans="2:5" ht="13.5" thickTop="1">
      <c r="B44" s="2"/>
      <c r="C44" s="2"/>
      <c r="D44" s="2"/>
      <c r="E44" s="2"/>
    </row>
    <row r="45" spans="1:5" ht="12.75">
      <c r="A45" s="6" t="s">
        <v>25</v>
      </c>
      <c r="B45" s="2"/>
      <c r="C45" s="2"/>
      <c r="D45" s="2"/>
      <c r="E45" s="2"/>
    </row>
    <row r="46" spans="1:5" ht="12.75">
      <c r="A46" t="s">
        <v>26</v>
      </c>
      <c r="B46" s="2">
        <f>14-73</f>
        <v>-59</v>
      </c>
      <c r="C46" s="2">
        <v>-61</v>
      </c>
      <c r="D46" s="2">
        <f>434-73</f>
        <v>361</v>
      </c>
      <c r="E46" s="2">
        <v>-1092</v>
      </c>
    </row>
    <row r="47" spans="1:5" ht="12.75">
      <c r="A47" t="s">
        <v>27</v>
      </c>
      <c r="B47" s="2">
        <v>-13</v>
      </c>
      <c r="C47" s="2">
        <v>87</v>
      </c>
      <c r="D47" s="2">
        <v>-44</v>
      </c>
      <c r="E47" s="2">
        <v>17</v>
      </c>
    </row>
    <row r="48" spans="2:5" ht="13.5" thickBot="1">
      <c r="B48" s="8">
        <f>B46+B47</f>
        <v>-72</v>
      </c>
      <c r="C48" s="8">
        <f>C46+C47</f>
        <v>26</v>
      </c>
      <c r="D48" s="8">
        <f>D46+D47</f>
        <v>317</v>
      </c>
      <c r="E48" s="8">
        <f>E46+E47</f>
        <v>-1075</v>
      </c>
    </row>
    <row r="49" spans="2:5" ht="13.5" thickTop="1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1:5" ht="12.75">
      <c r="A51" s="6" t="s">
        <v>28</v>
      </c>
      <c r="B51" s="1"/>
      <c r="C51" s="1"/>
      <c r="D51" s="1"/>
      <c r="E51" s="1"/>
    </row>
    <row r="52" spans="1:5" ht="12.75">
      <c r="A52" s="6" t="s">
        <v>29</v>
      </c>
      <c r="B52" s="1"/>
      <c r="C52" s="1"/>
      <c r="D52" s="1"/>
      <c r="E52" s="1"/>
    </row>
    <row r="53" spans="1:5" ht="12.75">
      <c r="A53" t="s">
        <v>30</v>
      </c>
      <c r="B53" s="3">
        <f>B46*100/40612</f>
        <v>-0.14527725795331428</v>
      </c>
      <c r="C53" s="3">
        <f>C46*100/40612</f>
        <v>-0.15020191076529105</v>
      </c>
      <c r="D53" s="3">
        <f>D46*100/40612</f>
        <v>0.8888998325618044</v>
      </c>
      <c r="E53" s="3">
        <f>E46*100/40612</f>
        <v>-2.6888604353393086</v>
      </c>
    </row>
    <row r="54" spans="1:5" ht="12.75">
      <c r="A54" t="s">
        <v>31</v>
      </c>
      <c r="B54" s="4">
        <f>B53</f>
        <v>-0.14527725795331428</v>
      </c>
      <c r="C54" s="4">
        <f>C53</f>
        <v>-0.15020191076529105</v>
      </c>
      <c r="D54" s="4">
        <f>D53</f>
        <v>0.8888998325618044</v>
      </c>
      <c r="E54" s="4">
        <f>E53</f>
        <v>-2.6888604353393086</v>
      </c>
    </row>
    <row r="59" ht="12.75">
      <c r="A59" t="s">
        <v>32</v>
      </c>
    </row>
    <row r="60" ht="12.75">
      <c r="A60" t="s">
        <v>33</v>
      </c>
    </row>
    <row r="61" ht="12.75">
      <c r="A61" t="s">
        <v>34</v>
      </c>
    </row>
  </sheetData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38.7109375" style="0" customWidth="1"/>
    <col min="4" max="4" width="15.7109375" style="0" customWidth="1"/>
    <col min="5" max="5" width="18.00390625" style="0" customWidth="1"/>
    <col min="6" max="6" width="11.421875" style="0" customWidth="1"/>
    <col min="7" max="7" width="17.140625" style="0" customWidth="1"/>
  </cols>
  <sheetData>
    <row r="2" spans="1:6" ht="12.75">
      <c r="A2" s="6" t="s">
        <v>0</v>
      </c>
      <c r="B2" s="6"/>
      <c r="C2" s="6"/>
      <c r="D2" s="6"/>
      <c r="E2" s="6"/>
      <c r="F2" s="6"/>
    </row>
    <row r="3" spans="1:6" ht="12.75">
      <c r="A3" s="6" t="s">
        <v>1</v>
      </c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 t="s">
        <v>2</v>
      </c>
      <c r="B5" s="6"/>
      <c r="C5" s="6"/>
      <c r="D5" s="6"/>
      <c r="E5" s="6"/>
      <c r="F5" s="9" t="s">
        <v>7</v>
      </c>
    </row>
    <row r="8" spans="1:7" ht="12.75">
      <c r="A8" s="6" t="s">
        <v>3</v>
      </c>
      <c r="B8" s="6"/>
      <c r="C8" s="6"/>
      <c r="D8" t="s">
        <v>35</v>
      </c>
      <c r="E8" t="s">
        <v>67</v>
      </c>
      <c r="F8" t="s">
        <v>68</v>
      </c>
      <c r="G8" t="s">
        <v>5</v>
      </c>
    </row>
    <row r="9" spans="1:3" ht="12.75">
      <c r="A9" s="6"/>
      <c r="B9" s="6"/>
      <c r="C9" s="6"/>
    </row>
    <row r="10" spans="1:4" ht="12.75">
      <c r="A10" s="6" t="s">
        <v>6</v>
      </c>
      <c r="B10" s="6"/>
      <c r="C10" s="6"/>
      <c r="D10" s="6" t="s">
        <v>7</v>
      </c>
    </row>
    <row r="11" spans="1:3" ht="12.75">
      <c r="A11" s="6"/>
      <c r="B11" s="6"/>
      <c r="C11" s="6"/>
    </row>
    <row r="12" spans="1:3" ht="12.75">
      <c r="A12" s="6" t="s">
        <v>36</v>
      </c>
      <c r="B12" s="6"/>
      <c r="C12" s="6"/>
    </row>
    <row r="13" spans="1:3" ht="12.75">
      <c r="A13" s="6"/>
      <c r="B13" s="6"/>
      <c r="C13" s="6"/>
    </row>
    <row r="14" spans="1:3" ht="12.75">
      <c r="A14" s="6" t="s">
        <v>9</v>
      </c>
      <c r="B14" s="6"/>
      <c r="C14" s="6"/>
    </row>
    <row r="15" spans="1:3" ht="12.75">
      <c r="A15" s="6"/>
      <c r="B15" s="6"/>
      <c r="C15" s="6"/>
    </row>
    <row r="16" spans="1:3" ht="12.75">
      <c r="A16" s="6" t="s">
        <v>10</v>
      </c>
      <c r="B16" s="6"/>
      <c r="C16" s="6"/>
    </row>
    <row r="17" spans="1:3" ht="12.75">
      <c r="A17" s="6"/>
      <c r="B17" s="6"/>
      <c r="C17" s="6"/>
    </row>
    <row r="18" spans="1:3" ht="12.75">
      <c r="A18" s="6"/>
      <c r="B18" s="6"/>
      <c r="C18" s="6"/>
    </row>
    <row r="19" spans="1:3" ht="12.75">
      <c r="A19" s="6" t="s">
        <v>37</v>
      </c>
      <c r="B19" s="6"/>
      <c r="C19" s="6"/>
    </row>
    <row r="21" ht="12.75">
      <c r="D21" t="s">
        <v>58</v>
      </c>
    </row>
    <row r="22" ht="12.75">
      <c r="D22" s="6" t="s">
        <v>7</v>
      </c>
    </row>
    <row r="24" spans="1:7" ht="12.75">
      <c r="A24" s="13"/>
      <c r="B24" s="14"/>
      <c r="C24" s="14"/>
      <c r="D24" s="9" t="s">
        <v>38</v>
      </c>
      <c r="E24" s="9"/>
      <c r="F24" s="9" t="s">
        <v>39</v>
      </c>
      <c r="G24" s="9"/>
    </row>
    <row r="25" spans="1:7" ht="12.75">
      <c r="A25" s="16"/>
      <c r="B25" s="17"/>
      <c r="C25" s="17"/>
      <c r="D25" s="12" t="s">
        <v>40</v>
      </c>
      <c r="E25" s="12" t="s">
        <v>41</v>
      </c>
      <c r="F25" s="12" t="s">
        <v>40</v>
      </c>
      <c r="G25" s="12" t="s">
        <v>41</v>
      </c>
    </row>
    <row r="26" spans="1:7" ht="12.75">
      <c r="A26" s="16"/>
      <c r="B26" s="17"/>
      <c r="C26" s="17"/>
      <c r="D26" s="12" t="s">
        <v>42</v>
      </c>
      <c r="E26" s="12" t="s">
        <v>42</v>
      </c>
      <c r="F26" s="12" t="s">
        <v>42</v>
      </c>
      <c r="G26" s="12" t="s">
        <v>42</v>
      </c>
    </row>
    <row r="27" spans="1:7" ht="12.75">
      <c r="A27" s="16"/>
      <c r="B27" s="17"/>
      <c r="C27" s="17"/>
      <c r="D27" s="12" t="s">
        <v>43</v>
      </c>
      <c r="E27" s="12" t="s">
        <v>44</v>
      </c>
      <c r="F27" s="12" t="s">
        <v>45</v>
      </c>
      <c r="G27" s="12" t="s">
        <v>44</v>
      </c>
    </row>
    <row r="28" spans="1:7" ht="12.75">
      <c r="A28" s="16"/>
      <c r="B28" s="17"/>
      <c r="C28" s="17"/>
      <c r="D28" s="12"/>
      <c r="E28" s="12" t="s">
        <v>46</v>
      </c>
      <c r="F28" s="12"/>
      <c r="G28" s="12" t="s">
        <v>46</v>
      </c>
    </row>
    <row r="29" spans="1:7" ht="12.75">
      <c r="A29" s="16"/>
      <c r="B29" s="17"/>
      <c r="C29" s="17"/>
      <c r="D29" s="12"/>
      <c r="E29" s="12" t="s">
        <v>43</v>
      </c>
      <c r="F29" s="12"/>
      <c r="G29" s="12" t="s">
        <v>47</v>
      </c>
    </row>
    <row r="30" spans="1:7" ht="12.75">
      <c r="A30" s="16"/>
      <c r="B30" s="17"/>
      <c r="C30" s="17"/>
      <c r="D30" s="12" t="s">
        <v>7</v>
      </c>
      <c r="E30" s="12" t="s">
        <v>65</v>
      </c>
      <c r="F30" s="12" t="s">
        <v>7</v>
      </c>
      <c r="G30" s="12" t="s">
        <v>65</v>
      </c>
    </row>
    <row r="31" spans="1:7" ht="12.75">
      <c r="A31" s="21"/>
      <c r="B31" s="22"/>
      <c r="C31" s="22"/>
      <c r="D31" s="11" t="s">
        <v>16</v>
      </c>
      <c r="E31" s="11" t="s">
        <v>16</v>
      </c>
      <c r="F31" s="11" t="s">
        <v>16</v>
      </c>
      <c r="G31" s="11" t="s">
        <v>16</v>
      </c>
    </row>
    <row r="32" spans="1:7" ht="12.75">
      <c r="A32" s="13">
        <v>1</v>
      </c>
      <c r="B32" s="15"/>
      <c r="C32" s="17" t="s">
        <v>17</v>
      </c>
      <c r="D32" s="2">
        <f>'Full-2006-4Q'!B30</f>
        <v>6323</v>
      </c>
      <c r="E32" s="2">
        <f>'Full-2006-4Q'!C30</f>
        <v>7986</v>
      </c>
      <c r="F32" s="2">
        <f>'Full-2006-4Q'!D30</f>
        <v>29503</v>
      </c>
      <c r="G32" s="2">
        <f>'Full-2006-4Q'!E30</f>
        <v>26811</v>
      </c>
    </row>
    <row r="33" spans="1:7" ht="12.75">
      <c r="A33" s="21"/>
      <c r="B33" s="23"/>
      <c r="C33" s="22"/>
      <c r="D33" s="7"/>
      <c r="E33" s="7"/>
      <c r="F33" s="7"/>
      <c r="G33" s="7"/>
    </row>
    <row r="34" spans="1:7" ht="12.75">
      <c r="A34" s="16">
        <v>2</v>
      </c>
      <c r="B34" s="18"/>
      <c r="C34" s="17" t="s">
        <v>48</v>
      </c>
      <c r="D34" s="2">
        <f>'Full-2006-4Q'!B39</f>
        <v>-871</v>
      </c>
      <c r="E34" s="2">
        <f>'Full-2006-4Q'!C39</f>
        <v>-36</v>
      </c>
      <c r="F34" s="2">
        <f>'Full-2006-4Q'!D39</f>
        <v>243</v>
      </c>
      <c r="G34" s="2">
        <f>'Full-2006-4Q'!E39</f>
        <v>-982</v>
      </c>
    </row>
    <row r="35" spans="1:7" ht="12.75">
      <c r="A35" s="21"/>
      <c r="B35" s="23"/>
      <c r="C35" s="22"/>
      <c r="D35" s="7"/>
      <c r="E35" s="7"/>
      <c r="F35" s="7"/>
      <c r="G35" s="7"/>
    </row>
    <row r="36" spans="1:7" ht="12.75">
      <c r="A36" s="16">
        <v>3</v>
      </c>
      <c r="B36" s="18"/>
      <c r="C36" s="17" t="s">
        <v>50</v>
      </c>
      <c r="D36" s="2">
        <f>'Full-2006-4Q'!B43</f>
        <v>-72</v>
      </c>
      <c r="E36" s="2">
        <f>'Full-2006-4Q'!C43</f>
        <v>26</v>
      </c>
      <c r="F36" s="2">
        <f>'Full-2006-4Q'!D43</f>
        <v>317</v>
      </c>
      <c r="G36" s="2">
        <f>'Full-2006-4Q'!E43</f>
        <v>-1075</v>
      </c>
    </row>
    <row r="37" spans="1:7" ht="12.75">
      <c r="A37" s="21"/>
      <c r="B37" s="23"/>
      <c r="C37" s="22"/>
      <c r="D37" s="7"/>
      <c r="E37" s="7"/>
      <c r="F37" s="7"/>
      <c r="G37" s="7"/>
    </row>
    <row r="38" spans="1:7" ht="12.75">
      <c r="A38" s="16">
        <v>4</v>
      </c>
      <c r="B38" s="18"/>
      <c r="C38" s="17" t="s">
        <v>49</v>
      </c>
      <c r="D38" s="2">
        <f>'Full-2006-4Q'!B46</f>
        <v>-59</v>
      </c>
      <c r="E38" s="2">
        <f>'Full-2006-4Q'!C46</f>
        <v>-61</v>
      </c>
      <c r="F38" s="2">
        <f>'Full-2006-4Q'!D46</f>
        <v>361</v>
      </c>
      <c r="G38" s="2">
        <f>'Full-2006-4Q'!E46</f>
        <v>-1092</v>
      </c>
    </row>
    <row r="39" spans="1:7" ht="12.75">
      <c r="A39" s="21"/>
      <c r="B39" s="23"/>
      <c r="C39" s="22"/>
      <c r="D39" s="7"/>
      <c r="E39" s="7"/>
      <c r="F39" s="7"/>
      <c r="G39" s="7"/>
    </row>
    <row r="40" spans="1:7" ht="12.75">
      <c r="A40" s="16">
        <v>5</v>
      </c>
      <c r="B40" s="18"/>
      <c r="C40" s="17" t="s">
        <v>51</v>
      </c>
      <c r="D40" s="1"/>
      <c r="E40" s="1"/>
      <c r="F40" s="1"/>
      <c r="G40" s="1"/>
    </row>
    <row r="41" spans="1:7" ht="12.75">
      <c r="A41" s="21"/>
      <c r="B41" s="23"/>
      <c r="C41" s="22" t="s">
        <v>52</v>
      </c>
      <c r="D41" s="4">
        <f>'Full-2006-4Q'!B53</f>
        <v>-0.14527725795331428</v>
      </c>
      <c r="E41" s="4">
        <f>'Full-2006-4Q'!C53</f>
        <v>-0.15020191076529105</v>
      </c>
      <c r="F41" s="4">
        <f>'Full-2006-4Q'!D53</f>
        <v>0.8888998325618044</v>
      </c>
      <c r="G41" s="4">
        <f>'Full-2006-4Q'!E53</f>
        <v>-2.6888604353393086</v>
      </c>
    </row>
    <row r="42" spans="1:7" ht="12.75">
      <c r="A42" s="16">
        <v>6</v>
      </c>
      <c r="B42" s="18"/>
      <c r="C42" s="24" t="s">
        <v>60</v>
      </c>
      <c r="D42" s="28">
        <v>2.5</v>
      </c>
      <c r="E42" s="28">
        <v>2.5</v>
      </c>
      <c r="F42" s="3">
        <v>2.5</v>
      </c>
      <c r="G42" s="3">
        <v>2.5</v>
      </c>
    </row>
    <row r="43" spans="1:7" ht="12.75">
      <c r="A43" s="21"/>
      <c r="B43" s="23"/>
      <c r="C43" s="11" t="s">
        <v>61</v>
      </c>
      <c r="D43" s="5"/>
      <c r="E43" s="5"/>
      <c r="F43" s="5"/>
      <c r="G43" s="5"/>
    </row>
    <row r="44" spans="1:7" ht="12.75">
      <c r="A44" s="21"/>
      <c r="B44" s="22"/>
      <c r="C44" s="22"/>
      <c r="D44" s="22"/>
      <c r="E44" s="22"/>
      <c r="F44" s="22"/>
      <c r="G44" s="23"/>
    </row>
    <row r="45" spans="1:3" ht="12.75">
      <c r="A45" t="s">
        <v>53</v>
      </c>
      <c r="B45" t="s">
        <v>53</v>
      </c>
      <c r="C45" t="s">
        <v>53</v>
      </c>
    </row>
    <row r="46" spans="1:7" ht="12.75">
      <c r="A46" s="13"/>
      <c r="B46" s="14"/>
      <c r="C46" s="15"/>
      <c r="D46" s="14" t="s">
        <v>54</v>
      </c>
      <c r="E46" s="15"/>
      <c r="F46" s="14" t="s">
        <v>59</v>
      </c>
      <c r="G46" s="15"/>
    </row>
    <row r="47" spans="1:7" ht="12.75">
      <c r="A47" s="21"/>
      <c r="B47" s="22"/>
      <c r="C47" s="23"/>
      <c r="D47" s="22"/>
      <c r="E47" s="23"/>
      <c r="F47" s="22" t="s">
        <v>55</v>
      </c>
      <c r="G47" s="23"/>
    </row>
    <row r="48" spans="1:7" ht="12.75">
      <c r="A48" s="13"/>
      <c r="B48" s="15"/>
      <c r="C48" s="18"/>
      <c r="D48" s="17"/>
      <c r="E48" s="18"/>
      <c r="F48" s="17"/>
      <c r="G48" s="18"/>
    </row>
    <row r="49" spans="1:7" ht="12.75">
      <c r="A49" s="16">
        <v>7</v>
      </c>
      <c r="B49" s="18"/>
      <c r="C49" s="26" t="s">
        <v>56</v>
      </c>
      <c r="D49" s="17"/>
      <c r="E49" s="25">
        <v>1.23</v>
      </c>
      <c r="F49" s="20"/>
      <c r="G49" s="25">
        <v>1.25</v>
      </c>
    </row>
    <row r="50" spans="1:7" ht="12.75">
      <c r="A50" s="21"/>
      <c r="B50" s="23"/>
      <c r="C50" s="11" t="s">
        <v>57</v>
      </c>
      <c r="D50" s="22"/>
      <c r="E50" s="23"/>
      <c r="F50" s="22"/>
      <c r="G50" s="23"/>
    </row>
    <row r="51" spans="1:7" ht="12.75">
      <c r="A51" s="21"/>
      <c r="B51" s="22"/>
      <c r="C51" s="22"/>
      <c r="D51" s="22"/>
      <c r="E51" s="22"/>
      <c r="F51" s="22"/>
      <c r="G51" s="23"/>
    </row>
    <row r="52" ht="12.75">
      <c r="A52" t="s">
        <v>10</v>
      </c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1">
      <selection activeCell="C9" sqref="C9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56.28125" style="0" customWidth="1"/>
    <col min="4" max="4" width="15.421875" style="0" customWidth="1"/>
    <col min="5" max="5" width="1.57421875" style="0" customWidth="1"/>
    <col min="6" max="6" width="17.8515625" style="0" customWidth="1"/>
    <col min="7" max="7" width="1.28515625" style="0" customWidth="1"/>
  </cols>
  <sheetData>
    <row r="1" ht="12.75">
      <c r="A1" s="6" t="s">
        <v>126</v>
      </c>
    </row>
    <row r="2" ht="12.75">
      <c r="A2" s="6" t="s">
        <v>187</v>
      </c>
    </row>
    <row r="3" ht="12.75">
      <c r="A3" s="6" t="s">
        <v>127</v>
      </c>
    </row>
    <row r="7" spans="4:6" ht="12.75">
      <c r="D7" t="s">
        <v>128</v>
      </c>
      <c r="F7" t="s">
        <v>129</v>
      </c>
    </row>
    <row r="8" spans="4:6" ht="12.75">
      <c r="D8" t="s">
        <v>130</v>
      </c>
      <c r="F8" t="s">
        <v>131</v>
      </c>
    </row>
    <row r="9" spans="4:6" ht="12.75">
      <c r="D9" t="s">
        <v>132</v>
      </c>
      <c r="F9" t="s">
        <v>132</v>
      </c>
    </row>
    <row r="10" spans="4:6" ht="12.75">
      <c r="D10" t="s">
        <v>133</v>
      </c>
      <c r="F10" t="s">
        <v>134</v>
      </c>
    </row>
    <row r="11" spans="4:6" ht="12.75">
      <c r="D11" s="6" t="s">
        <v>7</v>
      </c>
      <c r="E11" s="6"/>
      <c r="F11" s="6" t="s">
        <v>65</v>
      </c>
    </row>
    <row r="12" spans="4:6" ht="12.75">
      <c r="D12" t="s">
        <v>16</v>
      </c>
      <c r="F12" t="s">
        <v>16</v>
      </c>
    </row>
    <row r="14" spans="2:3" ht="12.75">
      <c r="B14" s="6" t="s">
        <v>135</v>
      </c>
      <c r="C14" s="6"/>
    </row>
    <row r="15" spans="2:3" ht="12.75">
      <c r="B15" s="6"/>
      <c r="C15" s="6"/>
    </row>
    <row r="16" spans="2:3" ht="12.75">
      <c r="B16" s="6" t="s">
        <v>136</v>
      </c>
      <c r="C16" s="6"/>
    </row>
    <row r="17" spans="3:7" ht="12.75">
      <c r="C17" t="s">
        <v>137</v>
      </c>
      <c r="D17" s="33">
        <v>19860</v>
      </c>
      <c r="E17" s="33"/>
      <c r="F17" s="33">
        <v>20705.90459</v>
      </c>
      <c r="G17" s="33"/>
    </row>
    <row r="18" spans="3:7" ht="12.75">
      <c r="C18" t="s">
        <v>138</v>
      </c>
      <c r="D18" s="33">
        <v>2909</v>
      </c>
      <c r="E18" s="33"/>
      <c r="F18" s="33">
        <v>2909.359</v>
      </c>
      <c r="G18" s="33"/>
    </row>
    <row r="19" spans="3:7" ht="12.75">
      <c r="C19" t="s">
        <v>139</v>
      </c>
      <c r="D19" s="33">
        <v>15455.06145</v>
      </c>
      <c r="E19" s="33"/>
      <c r="F19" s="33">
        <v>15909.12889</v>
      </c>
      <c r="G19" s="33"/>
    </row>
    <row r="20" spans="3:7" ht="12.75">
      <c r="C20" t="s">
        <v>140</v>
      </c>
      <c r="D20" s="33">
        <v>2086.62862</v>
      </c>
      <c r="E20" s="33"/>
      <c r="F20" s="33">
        <v>2111.96652</v>
      </c>
      <c r="G20" s="33"/>
    </row>
    <row r="21" spans="3:7" ht="12.75">
      <c r="C21" t="s">
        <v>141</v>
      </c>
      <c r="D21" s="33">
        <v>319</v>
      </c>
      <c r="E21" s="33"/>
      <c r="F21" s="33">
        <v>360</v>
      </c>
      <c r="G21" s="33"/>
    </row>
    <row r="22" spans="3:7" ht="12.75">
      <c r="C22" t="s">
        <v>142</v>
      </c>
      <c r="D22" s="33">
        <v>0</v>
      </c>
      <c r="E22" s="33"/>
      <c r="F22" s="33">
        <v>0</v>
      </c>
      <c r="G22" s="33"/>
    </row>
    <row r="23" spans="3:7" ht="12.75">
      <c r="C23" t="s">
        <v>143</v>
      </c>
      <c r="D23" s="33">
        <v>0</v>
      </c>
      <c r="E23" s="33"/>
      <c r="F23" s="33">
        <v>0</v>
      </c>
      <c r="G23" s="33"/>
    </row>
    <row r="24" spans="3:7" ht="12.75">
      <c r="C24" t="s">
        <v>144</v>
      </c>
      <c r="D24" s="33">
        <v>0</v>
      </c>
      <c r="E24" s="33"/>
      <c r="F24" s="33">
        <v>0</v>
      </c>
      <c r="G24" s="33"/>
    </row>
    <row r="25" spans="4:7" ht="12.75">
      <c r="D25" s="66">
        <f>SUM(D17:D24)</f>
        <v>40629.690070000004</v>
      </c>
      <c r="E25" s="33"/>
      <c r="F25" s="66">
        <v>41996.359</v>
      </c>
      <c r="G25" s="33"/>
    </row>
    <row r="26" spans="2:7" ht="12.75">
      <c r="B26" s="6" t="s">
        <v>145</v>
      </c>
      <c r="D26" s="33"/>
      <c r="E26" s="33"/>
      <c r="F26" s="33"/>
      <c r="G26" s="33"/>
    </row>
    <row r="27" spans="2:7" ht="12.75">
      <c r="B27" t="s">
        <v>146</v>
      </c>
      <c r="C27" t="s">
        <v>147</v>
      </c>
      <c r="D27" s="33">
        <v>2121</v>
      </c>
      <c r="E27" s="33"/>
      <c r="F27" s="33">
        <v>3067.668</v>
      </c>
      <c r="G27" s="33"/>
    </row>
    <row r="28" spans="2:7" ht="12.75">
      <c r="B28" t="s">
        <v>148</v>
      </c>
      <c r="C28" t="s">
        <v>149</v>
      </c>
      <c r="D28" s="33">
        <f>6049-73</f>
        <v>5976</v>
      </c>
      <c r="E28" s="33"/>
      <c r="F28" s="33">
        <v>6720.937</v>
      </c>
      <c r="G28" s="33"/>
    </row>
    <row r="29" spans="2:7" ht="12.75">
      <c r="B29" t="s">
        <v>150</v>
      </c>
      <c r="C29" t="s">
        <v>151</v>
      </c>
      <c r="D29" s="33">
        <v>0</v>
      </c>
      <c r="E29" s="33"/>
      <c r="F29" s="33">
        <v>0</v>
      </c>
      <c r="G29" s="33"/>
    </row>
    <row r="30" spans="2:7" ht="12.75">
      <c r="B30" t="s">
        <v>152</v>
      </c>
      <c r="C30" t="s">
        <v>153</v>
      </c>
      <c r="D30" s="33">
        <v>555</v>
      </c>
      <c r="E30" s="33"/>
      <c r="F30" s="33">
        <v>648</v>
      </c>
      <c r="G30" s="33"/>
    </row>
    <row r="31" spans="2:7" ht="12.75">
      <c r="B31" t="s">
        <v>154</v>
      </c>
      <c r="C31" t="s">
        <v>155</v>
      </c>
      <c r="D31" s="33">
        <v>620</v>
      </c>
      <c r="E31" s="33"/>
      <c r="F31" s="33">
        <v>568</v>
      </c>
      <c r="G31" s="33"/>
    </row>
    <row r="32" spans="3:7" ht="12.75">
      <c r="C32" t="s">
        <v>156</v>
      </c>
      <c r="D32" s="33">
        <v>10725</v>
      </c>
      <c r="E32" s="33"/>
      <c r="F32" s="33">
        <v>10220</v>
      </c>
      <c r="G32" s="33"/>
    </row>
    <row r="33" spans="4:7" ht="12.75">
      <c r="D33" s="66">
        <f>SUM(D27:D32)</f>
        <v>19997</v>
      </c>
      <c r="E33" s="33"/>
      <c r="F33" s="66">
        <v>21224.605</v>
      </c>
      <c r="G33" s="33"/>
    </row>
    <row r="34" spans="4:7" ht="13.5" thickBot="1">
      <c r="D34" s="33"/>
      <c r="E34" s="33"/>
      <c r="F34" s="33"/>
      <c r="G34" s="33"/>
    </row>
    <row r="35" spans="2:7" ht="13.5" thickBot="1">
      <c r="B35" s="6" t="s">
        <v>157</v>
      </c>
      <c r="D35" s="67">
        <f>D25+D33</f>
        <v>60626.690070000004</v>
      </c>
      <c r="E35" s="33"/>
      <c r="F35" s="67">
        <v>63220.96399999999</v>
      </c>
      <c r="G35" s="33"/>
    </row>
    <row r="36" spans="4:7" ht="12.75">
      <c r="D36" s="33"/>
      <c r="E36" s="33"/>
      <c r="F36" s="33"/>
      <c r="G36" s="33"/>
    </row>
    <row r="37" spans="4:7" ht="12.75">
      <c r="D37" s="33"/>
      <c r="E37" s="33"/>
      <c r="F37" s="33"/>
      <c r="G37" s="33"/>
    </row>
    <row r="38" spans="2:7" ht="12.75">
      <c r="B38" s="6" t="s">
        <v>158</v>
      </c>
      <c r="D38" s="33"/>
      <c r="E38" s="33"/>
      <c r="F38" s="33"/>
      <c r="G38" s="33"/>
    </row>
    <row r="39" spans="4:7" ht="12.75">
      <c r="D39" s="33"/>
      <c r="E39" s="33"/>
      <c r="F39" s="33"/>
      <c r="G39" s="33"/>
    </row>
    <row r="40" spans="3:7" ht="12.75">
      <c r="C40" s="6" t="s">
        <v>159</v>
      </c>
      <c r="D40" s="33"/>
      <c r="E40" s="33"/>
      <c r="F40" s="33"/>
      <c r="G40" s="33"/>
    </row>
    <row r="41" spans="2:7" ht="12.75">
      <c r="B41" t="s">
        <v>160</v>
      </c>
      <c r="C41" t="s">
        <v>161</v>
      </c>
      <c r="D41" s="33">
        <v>40612</v>
      </c>
      <c r="E41" s="33"/>
      <c r="F41" s="33">
        <v>40612</v>
      </c>
      <c r="G41" s="33"/>
    </row>
    <row r="42" spans="2:7" ht="12.75">
      <c r="B42" t="s">
        <v>162</v>
      </c>
      <c r="C42" t="s">
        <v>163</v>
      </c>
      <c r="D42" s="33">
        <v>252</v>
      </c>
      <c r="E42" s="33"/>
      <c r="F42" s="33">
        <v>252</v>
      </c>
      <c r="G42" s="33"/>
    </row>
    <row r="43" spans="2:7" ht="12.75">
      <c r="B43" t="s">
        <v>164</v>
      </c>
      <c r="C43" t="s">
        <v>165</v>
      </c>
      <c r="D43" s="33">
        <v>686</v>
      </c>
      <c r="E43" s="33"/>
      <c r="F43" s="33">
        <v>2209</v>
      </c>
      <c r="G43" s="33"/>
    </row>
    <row r="44" spans="2:7" ht="12.75">
      <c r="B44" t="s">
        <v>166</v>
      </c>
      <c r="C44" t="s">
        <v>167</v>
      </c>
      <c r="D44" s="33">
        <v>131</v>
      </c>
      <c r="E44" s="33"/>
      <c r="F44" s="19">
        <v>32</v>
      </c>
      <c r="G44" s="33"/>
    </row>
    <row r="45" spans="2:7" ht="12.75">
      <c r="B45" t="s">
        <v>168</v>
      </c>
      <c r="C45" t="s">
        <v>169</v>
      </c>
      <c r="D45" s="27">
        <f>7967-73</f>
        <v>7894</v>
      </c>
      <c r="E45" s="19"/>
      <c r="F45" s="27">
        <v>7085</v>
      </c>
      <c r="G45" s="33"/>
    </row>
    <row r="46" spans="4:7" ht="12.75">
      <c r="D46" s="33">
        <f>SUM(D41:D45)</f>
        <v>49575</v>
      </c>
      <c r="E46" s="33"/>
      <c r="F46" s="33">
        <v>50190</v>
      </c>
      <c r="G46" s="33"/>
    </row>
    <row r="47" spans="3:7" ht="12.75">
      <c r="C47" t="s">
        <v>170</v>
      </c>
      <c r="D47" s="33">
        <v>404</v>
      </c>
      <c r="E47" s="33"/>
      <c r="F47" s="33">
        <v>447</v>
      </c>
      <c r="G47" s="33"/>
    </row>
    <row r="48" spans="2:7" ht="12.75">
      <c r="B48" s="6" t="s">
        <v>171</v>
      </c>
      <c r="D48" s="66">
        <f>D46+D47</f>
        <v>49979</v>
      </c>
      <c r="E48" s="33"/>
      <c r="F48" s="66">
        <v>50637</v>
      </c>
      <c r="G48" s="33"/>
    </row>
    <row r="49" spans="4:7" ht="12.75">
      <c r="D49" s="33"/>
      <c r="E49" s="33"/>
      <c r="F49" s="33"/>
      <c r="G49" s="33"/>
    </row>
    <row r="50" spans="2:7" ht="12.75">
      <c r="B50" s="6" t="s">
        <v>172</v>
      </c>
      <c r="D50" s="33"/>
      <c r="E50" s="33"/>
      <c r="F50" s="33"/>
      <c r="G50" s="33"/>
    </row>
    <row r="51" spans="3:7" ht="12.75">
      <c r="C51" t="s">
        <v>173</v>
      </c>
      <c r="D51" s="33">
        <v>3581</v>
      </c>
      <c r="E51" s="33"/>
      <c r="F51" s="33">
        <v>4023</v>
      </c>
      <c r="G51" s="33"/>
    </row>
    <row r="52" spans="3:7" ht="12.75">
      <c r="C52" t="s">
        <v>174</v>
      </c>
      <c r="D52" s="33">
        <v>26</v>
      </c>
      <c r="E52" s="33"/>
      <c r="F52" s="33">
        <v>41</v>
      </c>
      <c r="G52" s="33"/>
    </row>
    <row r="53" spans="2:7" ht="12.75">
      <c r="B53" t="s">
        <v>175</v>
      </c>
      <c r="C53" t="s">
        <v>176</v>
      </c>
      <c r="D53" s="33">
        <v>2618</v>
      </c>
      <c r="E53" s="33"/>
      <c r="F53" s="33">
        <v>3033</v>
      </c>
      <c r="G53" s="33"/>
    </row>
    <row r="54" spans="4:7" ht="12.75">
      <c r="D54" s="66">
        <f>SUM(D51:D53)</f>
        <v>6225</v>
      </c>
      <c r="E54" s="33"/>
      <c r="F54" s="66">
        <v>7097</v>
      </c>
      <c r="G54" s="33"/>
    </row>
    <row r="55" spans="4:7" ht="12.75">
      <c r="D55" s="33"/>
      <c r="E55" s="33"/>
      <c r="F55" s="33"/>
      <c r="G55" s="33"/>
    </row>
    <row r="56" spans="2:7" ht="12.75">
      <c r="B56" s="6" t="s">
        <v>177</v>
      </c>
      <c r="D56" s="33"/>
      <c r="E56" s="33"/>
      <c r="F56" s="33"/>
      <c r="G56" s="33"/>
    </row>
    <row r="57" spans="3:7" ht="12.75">
      <c r="C57" t="s">
        <v>178</v>
      </c>
      <c r="D57" s="33">
        <v>912</v>
      </c>
      <c r="E57" s="33"/>
      <c r="F57" s="33">
        <v>981</v>
      </c>
      <c r="G57" s="33"/>
    </row>
    <row r="58" spans="3:7" ht="12.75">
      <c r="C58" t="s">
        <v>179</v>
      </c>
      <c r="D58" s="33">
        <v>742</v>
      </c>
      <c r="E58" s="33"/>
      <c r="F58" s="33">
        <v>1369</v>
      </c>
      <c r="G58" s="33"/>
    </row>
    <row r="59" spans="3:7" ht="12.75">
      <c r="C59" t="s">
        <v>180</v>
      </c>
      <c r="D59" s="33">
        <v>2631</v>
      </c>
      <c r="E59" s="33"/>
      <c r="F59" s="33">
        <v>3077</v>
      </c>
      <c r="G59" s="33"/>
    </row>
    <row r="60" spans="3:7" ht="12.75">
      <c r="C60" t="s">
        <v>181</v>
      </c>
      <c r="D60" s="33">
        <v>138</v>
      </c>
      <c r="E60" s="33"/>
      <c r="F60" s="33">
        <v>60</v>
      </c>
      <c r="G60" s="33"/>
    </row>
    <row r="61" spans="4:7" ht="12.75">
      <c r="D61" s="66">
        <f>SUM(D57:D60)</f>
        <v>4423</v>
      </c>
      <c r="E61" s="33"/>
      <c r="F61" s="66">
        <v>5487</v>
      </c>
      <c r="G61" s="33"/>
    </row>
    <row r="62" spans="4:7" ht="13.5" thickBot="1">
      <c r="D62" s="33"/>
      <c r="E62" s="33"/>
      <c r="F62" s="33"/>
      <c r="G62" s="33"/>
    </row>
    <row r="63" spans="2:7" ht="13.5" thickBot="1">
      <c r="B63" s="6" t="s">
        <v>182</v>
      </c>
      <c r="D63" s="67">
        <f>D48+D54+D61</f>
        <v>60627</v>
      </c>
      <c r="E63" s="33"/>
      <c r="F63" s="67">
        <v>63221</v>
      </c>
      <c r="G63" s="33"/>
    </row>
    <row r="64" spans="4:7" ht="12.75">
      <c r="D64" s="33"/>
      <c r="E64" s="33"/>
      <c r="F64" s="33"/>
      <c r="G64" s="33"/>
    </row>
    <row r="65" spans="2:7" ht="12.75">
      <c r="B65" s="6" t="s">
        <v>186</v>
      </c>
      <c r="C65" s="6"/>
      <c r="D65" s="65">
        <f>D48/D41</f>
        <v>1.2306461144489313</v>
      </c>
      <c r="E65" s="65"/>
      <c r="F65" s="65">
        <v>1.246848222200335</v>
      </c>
      <c r="G65" s="33"/>
    </row>
    <row r="66" spans="4:7" ht="12.75">
      <c r="D66" s="65"/>
      <c r="E66" s="65"/>
      <c r="F66" s="65"/>
      <c r="G66" s="33"/>
    </row>
    <row r="69" ht="12.75">
      <c r="B69" t="s">
        <v>183</v>
      </c>
    </row>
    <row r="70" ht="12.75">
      <c r="B70" t="s">
        <v>184</v>
      </c>
    </row>
    <row r="71" ht="12.75">
      <c r="B71" t="s">
        <v>185</v>
      </c>
    </row>
  </sheetData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workbookViewId="0" topLeftCell="A1">
      <selection activeCell="A6" sqref="A6"/>
    </sheetView>
  </sheetViews>
  <sheetFormatPr defaultColWidth="9.140625" defaultRowHeight="12.75"/>
  <cols>
    <col min="1" max="1" width="57.57421875" style="0" customWidth="1"/>
    <col min="2" max="2" width="13.00390625" style="0" customWidth="1"/>
    <col min="3" max="3" width="13.421875" style="0" customWidth="1"/>
  </cols>
  <sheetData>
    <row r="1" ht="15">
      <c r="A1" s="29" t="s">
        <v>0</v>
      </c>
    </row>
    <row r="2" ht="15">
      <c r="A2" s="29" t="s">
        <v>11</v>
      </c>
    </row>
    <row r="3" ht="15">
      <c r="A3" s="30"/>
    </row>
    <row r="4" ht="15">
      <c r="A4" s="31" t="s">
        <v>69</v>
      </c>
    </row>
    <row r="5" ht="15">
      <c r="A5" s="32" t="s">
        <v>70</v>
      </c>
    </row>
    <row r="7" spans="2:3" ht="12.75">
      <c r="B7" s="6">
        <v>2006</v>
      </c>
      <c r="C7" s="6">
        <v>2005</v>
      </c>
    </row>
    <row r="8" spans="2:3" ht="12.75">
      <c r="B8" s="6" t="s">
        <v>71</v>
      </c>
      <c r="C8" s="6" t="s">
        <v>71</v>
      </c>
    </row>
    <row r="9" spans="2:3" ht="12.75">
      <c r="B9" s="6" t="s">
        <v>72</v>
      </c>
      <c r="C9" s="6" t="s">
        <v>72</v>
      </c>
    </row>
    <row r="10" spans="2:3" ht="12.75">
      <c r="B10" s="36" t="s">
        <v>102</v>
      </c>
      <c r="C10" s="36" t="s">
        <v>102</v>
      </c>
    </row>
    <row r="11" spans="2:3" ht="12.75">
      <c r="B11" s="6" t="s">
        <v>73</v>
      </c>
      <c r="C11" s="6" t="s">
        <v>73</v>
      </c>
    </row>
    <row r="13" ht="12.75">
      <c r="A13" s="6" t="s">
        <v>74</v>
      </c>
    </row>
    <row r="14" spans="1:3" ht="12.75">
      <c r="A14" s="6" t="s">
        <v>75</v>
      </c>
      <c r="B14" s="37">
        <v>243</v>
      </c>
      <c r="C14" s="37">
        <v>-981</v>
      </c>
    </row>
    <row r="15" spans="1:3" ht="12.75">
      <c r="A15" s="6" t="s">
        <v>76</v>
      </c>
      <c r="B15" s="33"/>
      <c r="C15" s="33"/>
    </row>
    <row r="16" spans="2:3" ht="12.75">
      <c r="B16" s="33"/>
      <c r="C16" s="33"/>
    </row>
    <row r="17" spans="1:3" ht="12.75">
      <c r="A17" t="s">
        <v>77</v>
      </c>
      <c r="B17" s="33">
        <v>11</v>
      </c>
      <c r="C17" s="33">
        <v>-53</v>
      </c>
    </row>
    <row r="18" spans="1:3" ht="12.75">
      <c r="A18" t="s">
        <v>78</v>
      </c>
      <c r="B18" s="33">
        <v>4012.78977</v>
      </c>
      <c r="C18" s="33">
        <v>4393</v>
      </c>
    </row>
    <row r="19" spans="2:3" ht="12.75">
      <c r="B19" s="27"/>
      <c r="C19" s="27"/>
    </row>
    <row r="20" spans="1:3" ht="12.75">
      <c r="A20" t="s">
        <v>79</v>
      </c>
      <c r="B20" s="37">
        <v>4266.543629999999</v>
      </c>
      <c r="C20" s="37">
        <v>3359</v>
      </c>
    </row>
    <row r="21" spans="1:3" ht="12.75">
      <c r="A21" t="s">
        <v>53</v>
      </c>
      <c r="B21" s="33"/>
      <c r="C21" s="33"/>
    </row>
    <row r="22" spans="1:3" ht="12.75">
      <c r="A22" t="s">
        <v>80</v>
      </c>
      <c r="B22" s="33"/>
      <c r="C22" s="33"/>
    </row>
    <row r="23" spans="1:3" ht="12.75">
      <c r="A23" t="s">
        <v>81</v>
      </c>
      <c r="B23" s="33">
        <v>1711.1370499999998</v>
      </c>
      <c r="C23" s="33">
        <v>3424</v>
      </c>
    </row>
    <row r="24" spans="1:3" ht="12.75">
      <c r="A24" t="s">
        <v>82</v>
      </c>
      <c r="B24" s="33">
        <v>-1072.5293900000001</v>
      </c>
      <c r="C24" s="33">
        <v>1666</v>
      </c>
    </row>
    <row r="25" spans="1:3" ht="12.75">
      <c r="A25" t="s">
        <v>83</v>
      </c>
      <c r="B25" s="33">
        <v>251.85222</v>
      </c>
      <c r="C25" s="33">
        <v>-185</v>
      </c>
    </row>
    <row r="26" spans="1:3" ht="12.75">
      <c r="A26" t="s">
        <v>84</v>
      </c>
      <c r="B26" s="33">
        <v>-384.34808000000004</v>
      </c>
      <c r="C26" s="33">
        <v>-262</v>
      </c>
    </row>
    <row r="27" spans="1:3" ht="12.75">
      <c r="A27" t="s">
        <v>85</v>
      </c>
      <c r="B27" s="33">
        <v>0</v>
      </c>
      <c r="C27" s="33">
        <v>0</v>
      </c>
    </row>
    <row r="28" spans="1:3" ht="13.5" thickBot="1">
      <c r="A28" s="6" t="s">
        <v>86</v>
      </c>
      <c r="B28" s="38">
        <v>4772.65543</v>
      </c>
      <c r="C28" s="38">
        <v>8002</v>
      </c>
    </row>
    <row r="29" spans="2:3" ht="12.75">
      <c r="B29" s="33"/>
      <c r="C29" s="33"/>
    </row>
    <row r="30" spans="1:3" ht="12.75">
      <c r="A30" s="6" t="s">
        <v>87</v>
      </c>
      <c r="B30" s="33"/>
      <c r="C30" s="33"/>
    </row>
    <row r="31" spans="1:3" ht="12.75">
      <c r="A31" t="s">
        <v>88</v>
      </c>
      <c r="B31" s="33">
        <v>-6.4</v>
      </c>
      <c r="C31" s="33">
        <v>330</v>
      </c>
    </row>
    <row r="32" spans="1:3" ht="12.75">
      <c r="A32" t="s">
        <v>89</v>
      </c>
      <c r="B32" s="33">
        <v>-2902.667545229</v>
      </c>
      <c r="C32" s="33">
        <v>-15785</v>
      </c>
    </row>
    <row r="33" spans="2:3" ht="13.5" thickBot="1">
      <c r="B33" s="38">
        <v>-2909.067545229</v>
      </c>
      <c r="C33" s="38">
        <v>-15455</v>
      </c>
    </row>
    <row r="34" spans="2:3" ht="12.75">
      <c r="B34" s="33"/>
      <c r="C34" s="33"/>
    </row>
    <row r="35" spans="1:3" ht="12.75">
      <c r="A35" t="s">
        <v>90</v>
      </c>
      <c r="B35" s="33"/>
      <c r="C35" s="33"/>
    </row>
    <row r="36" spans="1:3" ht="12.75">
      <c r="A36" t="s">
        <v>91</v>
      </c>
      <c r="B36" s="33">
        <v>0</v>
      </c>
      <c r="C36" s="33">
        <v>0</v>
      </c>
    </row>
    <row r="37" spans="1:3" ht="12.75">
      <c r="A37" t="s">
        <v>92</v>
      </c>
      <c r="B37" s="33">
        <v>0</v>
      </c>
      <c r="C37" s="33">
        <v>0</v>
      </c>
    </row>
    <row r="38" spans="1:3" ht="12.75">
      <c r="A38" t="s">
        <v>93</v>
      </c>
      <c r="B38" s="33">
        <v>0</v>
      </c>
      <c r="C38" s="33"/>
    </row>
    <row r="39" spans="1:3" ht="12.75">
      <c r="A39" t="s">
        <v>94</v>
      </c>
      <c r="B39" s="33">
        <v>-1015.3011800000002</v>
      </c>
      <c r="C39" s="33">
        <v>-1015</v>
      </c>
    </row>
    <row r="40" spans="1:3" ht="12.75">
      <c r="A40" t="s">
        <v>85</v>
      </c>
      <c r="B40" s="33">
        <v>-209.1411900000003</v>
      </c>
      <c r="C40" s="33">
        <v>2823</v>
      </c>
    </row>
    <row r="41" spans="2:3" ht="12.75">
      <c r="B41" s="33"/>
      <c r="C41" s="33"/>
    </row>
    <row r="42" spans="1:3" ht="13.5" thickBot="1">
      <c r="A42" s="6" t="s">
        <v>95</v>
      </c>
      <c r="B42" s="35">
        <v>-1224.4423700000004</v>
      </c>
      <c r="C42" s="35">
        <v>1808</v>
      </c>
    </row>
    <row r="43" spans="2:3" ht="12.75">
      <c r="B43" s="33"/>
      <c r="C43" s="33"/>
    </row>
    <row r="44" spans="1:3" ht="12.75">
      <c r="A44" s="6" t="s">
        <v>96</v>
      </c>
      <c r="B44" s="33">
        <v>-134.59518000000003</v>
      </c>
      <c r="C44" s="33">
        <v>9</v>
      </c>
    </row>
    <row r="45" spans="1:3" ht="12.75">
      <c r="A45" s="6"/>
      <c r="B45" s="33"/>
      <c r="C45" s="33"/>
    </row>
    <row r="46" spans="1:3" ht="12.75">
      <c r="A46" s="6" t="s">
        <v>97</v>
      </c>
      <c r="B46" s="33">
        <v>504.55033477099914</v>
      </c>
      <c r="C46" s="33">
        <v>-5636</v>
      </c>
    </row>
    <row r="47" spans="2:3" ht="12.75">
      <c r="B47" s="33"/>
      <c r="C47" s="33"/>
    </row>
    <row r="48" spans="2:3" ht="12.75">
      <c r="B48" s="33"/>
      <c r="C48" s="33"/>
    </row>
    <row r="49" spans="1:3" ht="12.75">
      <c r="A49" t="s">
        <v>98</v>
      </c>
      <c r="B49" s="33">
        <v>10220.26417</v>
      </c>
      <c r="C49" s="33">
        <v>15652</v>
      </c>
    </row>
    <row r="50" spans="2:3" ht="12.75">
      <c r="B50" s="33"/>
      <c r="C50" s="33"/>
    </row>
    <row r="51" spans="1:3" ht="13.5" thickBot="1">
      <c r="A51" s="6" t="s">
        <v>99</v>
      </c>
      <c r="B51" s="35">
        <v>10724.814504770999</v>
      </c>
      <c r="C51" s="35">
        <v>10016</v>
      </c>
    </row>
    <row r="52" spans="2:3" ht="12.75">
      <c r="B52" s="34"/>
      <c r="C52" s="34"/>
    </row>
    <row r="54" ht="12.75">
      <c r="A54" t="s">
        <v>100</v>
      </c>
    </row>
    <row r="55" ht="12.75">
      <c r="A55" t="s">
        <v>101</v>
      </c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selection activeCell="A19" sqref="A19"/>
    </sheetView>
  </sheetViews>
  <sheetFormatPr defaultColWidth="9.140625" defaultRowHeight="12.75"/>
  <cols>
    <col min="1" max="1" width="28.140625" style="0" customWidth="1"/>
    <col min="2" max="2" width="7.00390625" style="0" customWidth="1"/>
    <col min="3" max="3" width="11.421875" style="0" customWidth="1"/>
    <col min="4" max="4" width="13.8515625" style="0" customWidth="1"/>
    <col min="5" max="5" width="13.7109375" style="0" customWidth="1"/>
    <col min="6" max="6" width="12.8515625" style="0" customWidth="1"/>
    <col min="7" max="7" width="12.28125" style="0" customWidth="1"/>
    <col min="8" max="8" width="9.7109375" style="0" customWidth="1"/>
    <col min="9" max="9" width="9.00390625" style="0" customWidth="1"/>
    <col min="10" max="10" width="10.57421875" style="0" customWidth="1"/>
  </cols>
  <sheetData>
    <row r="1" spans="1:11" ht="15">
      <c r="A1" s="39" t="s">
        <v>0</v>
      </c>
      <c r="B1" s="40"/>
      <c r="C1" s="41"/>
      <c r="D1" s="41"/>
      <c r="E1" s="41"/>
      <c r="F1" s="41"/>
      <c r="G1" s="41"/>
      <c r="H1" s="39"/>
      <c r="J1" s="42"/>
      <c r="K1" s="43"/>
    </row>
    <row r="2" spans="1:11" ht="15">
      <c r="A2" s="39" t="s">
        <v>11</v>
      </c>
      <c r="B2" s="40"/>
      <c r="C2" s="41"/>
      <c r="D2" s="41"/>
      <c r="E2" s="41"/>
      <c r="F2" s="41"/>
      <c r="G2" s="41"/>
      <c r="H2" s="39"/>
      <c r="J2" s="42"/>
      <c r="K2" s="43"/>
    </row>
    <row r="3" spans="1:11" ht="15">
      <c r="A3" s="39"/>
      <c r="B3" s="40"/>
      <c r="C3" s="41"/>
      <c r="D3" s="41"/>
      <c r="E3" s="41"/>
      <c r="F3" s="41"/>
      <c r="G3" s="41"/>
      <c r="H3" s="39"/>
      <c r="J3" s="42"/>
      <c r="K3" s="43"/>
    </row>
    <row r="4" spans="1:11" ht="15">
      <c r="A4" s="39" t="s">
        <v>103</v>
      </c>
      <c r="B4" s="40"/>
      <c r="C4" s="41"/>
      <c r="D4" s="41"/>
      <c r="E4" s="41"/>
      <c r="F4" s="41"/>
      <c r="G4" s="41"/>
      <c r="H4" s="39"/>
      <c r="J4" s="42"/>
      <c r="K4" s="43"/>
    </row>
    <row r="5" spans="1:11" ht="15">
      <c r="A5" s="39" t="s">
        <v>188</v>
      </c>
      <c r="B5" s="40"/>
      <c r="C5" s="41"/>
      <c r="D5" s="41"/>
      <c r="E5" s="41"/>
      <c r="F5" s="41"/>
      <c r="G5" s="41"/>
      <c r="H5" s="39"/>
      <c r="J5" s="42"/>
      <c r="K5" s="43"/>
    </row>
    <row r="6" spans="1:11" ht="15">
      <c r="A6" s="41"/>
      <c r="B6" s="40"/>
      <c r="C6" s="41"/>
      <c r="D6" s="41"/>
      <c r="E6" s="41"/>
      <c r="F6" s="41"/>
      <c r="G6" s="41"/>
      <c r="H6" s="39"/>
      <c r="J6" s="42"/>
      <c r="K6" s="43"/>
    </row>
    <row r="7" spans="1:11" ht="15">
      <c r="A7" s="41"/>
      <c r="B7" s="40"/>
      <c r="C7" s="41"/>
      <c r="D7" s="41"/>
      <c r="E7" s="41"/>
      <c r="F7" s="41"/>
      <c r="G7" s="41"/>
      <c r="H7" s="39"/>
      <c r="J7" s="42"/>
      <c r="K7" s="43"/>
    </row>
    <row r="8" spans="1:11" ht="15">
      <c r="A8" s="41"/>
      <c r="B8" s="40"/>
      <c r="C8" s="68" t="s">
        <v>125</v>
      </c>
      <c r="D8" s="68"/>
      <c r="E8" s="68"/>
      <c r="F8" s="68"/>
      <c r="G8" s="68"/>
      <c r="H8" s="68"/>
      <c r="I8" s="69" t="s">
        <v>27</v>
      </c>
      <c r="J8" s="69" t="s">
        <v>104</v>
      </c>
      <c r="K8" s="43"/>
    </row>
    <row r="9" spans="1:11" ht="15">
      <c r="A9" s="41"/>
      <c r="B9" s="40"/>
      <c r="C9" s="45"/>
      <c r="D9" s="70" t="s">
        <v>105</v>
      </c>
      <c r="E9" s="70"/>
      <c r="F9" s="70"/>
      <c r="G9" s="45"/>
      <c r="H9" s="45"/>
      <c r="I9" s="69"/>
      <c r="J9" s="69"/>
      <c r="K9" s="43"/>
    </row>
    <row r="10" spans="1:11" ht="15">
      <c r="A10" s="41"/>
      <c r="B10" s="40"/>
      <c r="C10" s="45" t="s">
        <v>106</v>
      </c>
      <c r="D10" s="45" t="s">
        <v>106</v>
      </c>
      <c r="E10" s="45" t="s">
        <v>107</v>
      </c>
      <c r="F10" s="45" t="s">
        <v>108</v>
      </c>
      <c r="G10" s="46" t="s">
        <v>109</v>
      </c>
      <c r="H10" s="45"/>
      <c r="I10" s="69"/>
      <c r="J10" s="69"/>
      <c r="K10" s="43"/>
    </row>
    <row r="11" spans="1:11" ht="15">
      <c r="A11" s="41"/>
      <c r="B11" s="40"/>
      <c r="C11" s="45" t="s">
        <v>110</v>
      </c>
      <c r="D11" s="45" t="s">
        <v>111</v>
      </c>
      <c r="E11" s="45" t="s">
        <v>112</v>
      </c>
      <c r="F11" s="45" t="s">
        <v>113</v>
      </c>
      <c r="G11" s="45" t="s">
        <v>114</v>
      </c>
      <c r="H11" s="45" t="s">
        <v>115</v>
      </c>
      <c r="I11" s="69"/>
      <c r="J11" s="69"/>
      <c r="K11" s="43"/>
    </row>
    <row r="12" spans="1:11" ht="15">
      <c r="A12" s="41"/>
      <c r="B12" s="40"/>
      <c r="C12" s="45"/>
      <c r="D12" s="45"/>
      <c r="E12" s="45"/>
      <c r="F12" s="45" t="s">
        <v>116</v>
      </c>
      <c r="G12" s="45" t="s">
        <v>117</v>
      </c>
      <c r="H12" s="45"/>
      <c r="I12" s="69"/>
      <c r="J12" s="69"/>
      <c r="K12" s="43"/>
    </row>
    <row r="13" spans="1:11" ht="15">
      <c r="A13" s="41"/>
      <c r="B13" s="40"/>
      <c r="C13" s="47" t="s">
        <v>73</v>
      </c>
      <c r="D13" s="47" t="s">
        <v>73</v>
      </c>
      <c r="E13" s="47" t="s">
        <v>73</v>
      </c>
      <c r="F13" s="47" t="s">
        <v>73</v>
      </c>
      <c r="G13" s="47" t="s">
        <v>73</v>
      </c>
      <c r="H13" s="47" t="s">
        <v>73</v>
      </c>
      <c r="I13" s="47" t="s">
        <v>73</v>
      </c>
      <c r="J13" s="47" t="s">
        <v>73</v>
      </c>
      <c r="K13" s="43"/>
    </row>
    <row r="14" spans="1:11" ht="15">
      <c r="A14" s="41"/>
      <c r="B14" s="40"/>
      <c r="C14" s="48"/>
      <c r="D14" s="48"/>
      <c r="E14" s="48"/>
      <c r="F14" s="48"/>
      <c r="G14" s="48"/>
      <c r="H14" s="45"/>
      <c r="I14" s="49"/>
      <c r="J14" s="50"/>
      <c r="K14" s="43"/>
    </row>
    <row r="15" spans="1:11" ht="15">
      <c r="A15" s="39" t="s">
        <v>118</v>
      </c>
      <c r="B15" s="40"/>
      <c r="C15" s="48"/>
      <c r="D15" s="48"/>
      <c r="E15" s="48"/>
      <c r="F15" s="48"/>
      <c r="G15" s="48"/>
      <c r="H15" s="45"/>
      <c r="I15" s="49"/>
      <c r="J15" s="50"/>
      <c r="K15" s="43"/>
    </row>
    <row r="16" spans="1:11" ht="15">
      <c r="A16" s="39" t="s">
        <v>119</v>
      </c>
      <c r="B16" s="44">
        <v>2006</v>
      </c>
      <c r="C16" s="48"/>
      <c r="D16" s="48"/>
      <c r="E16" s="48"/>
      <c r="F16" s="48"/>
      <c r="G16" s="48"/>
      <c r="H16" s="45"/>
      <c r="I16" s="49"/>
      <c r="J16" s="50"/>
      <c r="K16" s="43"/>
    </row>
    <row r="17" spans="1:11" ht="15">
      <c r="A17" s="39"/>
      <c r="B17" s="40"/>
      <c r="C17" s="51"/>
      <c r="D17" s="51"/>
      <c r="E17" s="51"/>
      <c r="F17" s="51"/>
      <c r="G17" s="51"/>
      <c r="H17" s="52"/>
      <c r="I17" s="48"/>
      <c r="J17" s="50"/>
      <c r="K17" s="53"/>
    </row>
    <row r="18" spans="1:11" ht="15">
      <c r="A18" s="41" t="s">
        <v>120</v>
      </c>
      <c r="B18" s="44"/>
      <c r="C18" s="54">
        <v>40612</v>
      </c>
      <c r="D18" s="54">
        <v>252</v>
      </c>
      <c r="E18" s="54">
        <v>2209</v>
      </c>
      <c r="F18" s="55">
        <v>32</v>
      </c>
      <c r="G18" s="54">
        <v>7085</v>
      </c>
      <c r="H18" s="54">
        <f>SUM(C18:G18)</f>
        <v>50190</v>
      </c>
      <c r="I18" s="54">
        <v>447</v>
      </c>
      <c r="J18" s="55">
        <f>SUM(H18:I18)</f>
        <v>50637</v>
      </c>
      <c r="K18" s="53"/>
    </row>
    <row r="19" spans="1:11" ht="15">
      <c r="A19" s="41"/>
      <c r="B19" s="44"/>
      <c r="C19" s="54"/>
      <c r="D19" s="54"/>
      <c r="E19" s="54"/>
      <c r="F19" s="55"/>
      <c r="G19" s="54"/>
      <c r="H19" s="54"/>
      <c r="I19" s="54"/>
      <c r="J19" s="55"/>
      <c r="K19" s="53"/>
    </row>
    <row r="20" spans="1:11" ht="14.25">
      <c r="A20" s="41"/>
      <c r="B20" s="56"/>
      <c r="C20" s="55"/>
      <c r="D20" s="55"/>
      <c r="E20" s="55"/>
      <c r="F20" s="55"/>
      <c r="G20" s="55"/>
      <c r="H20" s="55"/>
      <c r="I20" s="55"/>
      <c r="J20" s="55"/>
      <c r="K20" s="53"/>
    </row>
    <row r="21" spans="1:11" ht="14.25">
      <c r="A21" s="41" t="s">
        <v>121</v>
      </c>
      <c r="B21" s="57"/>
      <c r="C21" s="55">
        <v>0</v>
      </c>
      <c r="D21" s="55">
        <v>0</v>
      </c>
      <c r="E21" s="55">
        <v>-1523</v>
      </c>
      <c r="F21" s="55">
        <v>99</v>
      </c>
      <c r="G21" s="55">
        <f>882-73</f>
        <v>809</v>
      </c>
      <c r="H21" s="55">
        <f>SUM(C21:G21)</f>
        <v>-615</v>
      </c>
      <c r="I21" s="55">
        <v>-43</v>
      </c>
      <c r="J21" s="55">
        <f>SUM(H21:I21)</f>
        <v>-658</v>
      </c>
      <c r="K21" s="55"/>
    </row>
    <row r="22" spans="1:11" ht="14.25">
      <c r="A22" s="41"/>
      <c r="B22" s="57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4.25">
      <c r="A23" s="41"/>
      <c r="B23" s="56"/>
      <c r="C23" s="55"/>
      <c r="D23" s="55"/>
      <c r="E23" s="55"/>
      <c r="F23" s="55"/>
      <c r="G23" s="55"/>
      <c r="H23" s="55"/>
      <c r="I23" s="55"/>
      <c r="J23" s="55"/>
      <c r="K23" s="53"/>
    </row>
    <row r="24" spans="1:11" ht="15" thickBot="1">
      <c r="A24" s="41" t="s">
        <v>122</v>
      </c>
      <c r="B24" s="56"/>
      <c r="C24" s="58">
        <f>SUM(C18:C23)</f>
        <v>40612</v>
      </c>
      <c r="D24" s="58">
        <f aca="true" t="shared" si="0" ref="D24:J24">SUM(D18:D23)</f>
        <v>252</v>
      </c>
      <c r="E24" s="58">
        <f t="shared" si="0"/>
        <v>686</v>
      </c>
      <c r="F24" s="58">
        <f t="shared" si="0"/>
        <v>131</v>
      </c>
      <c r="G24" s="58">
        <f t="shared" si="0"/>
        <v>7894</v>
      </c>
      <c r="H24" s="58">
        <f t="shared" si="0"/>
        <v>49575</v>
      </c>
      <c r="I24" s="58">
        <f t="shared" si="0"/>
        <v>404</v>
      </c>
      <c r="J24" s="58">
        <f t="shared" si="0"/>
        <v>49979</v>
      </c>
      <c r="K24" s="53"/>
    </row>
    <row r="25" spans="1:11" ht="14.25">
      <c r="A25" s="41"/>
      <c r="B25" s="56"/>
      <c r="C25" s="55"/>
      <c r="D25" s="55"/>
      <c r="E25" s="55"/>
      <c r="F25" s="55"/>
      <c r="G25" s="55"/>
      <c r="H25" s="55"/>
      <c r="I25" s="55"/>
      <c r="J25" s="55"/>
      <c r="K25" s="53"/>
    </row>
    <row r="26" spans="1:11" ht="14.25">
      <c r="A26" s="41"/>
      <c r="B26" s="56"/>
      <c r="C26" s="55"/>
      <c r="D26" s="55"/>
      <c r="E26" s="55"/>
      <c r="F26" s="55"/>
      <c r="G26" s="55"/>
      <c r="H26" s="55"/>
      <c r="I26" s="55"/>
      <c r="J26" s="55"/>
      <c r="K26" s="53"/>
    </row>
    <row r="27" spans="1:11" ht="15">
      <c r="A27" s="39" t="s">
        <v>118</v>
      </c>
      <c r="B27" s="40"/>
      <c r="C27" s="54"/>
      <c r="D27" s="54"/>
      <c r="E27" s="54"/>
      <c r="F27" s="54"/>
      <c r="G27" s="54"/>
      <c r="H27" s="59"/>
      <c r="I27" s="54"/>
      <c r="J27" s="60"/>
      <c r="K27" s="53"/>
    </row>
    <row r="28" spans="1:11" ht="15">
      <c r="A28" s="39" t="s">
        <v>119</v>
      </c>
      <c r="B28" s="44">
        <v>2005</v>
      </c>
      <c r="C28" s="54"/>
      <c r="D28" s="54"/>
      <c r="E28" s="54"/>
      <c r="F28" s="54"/>
      <c r="G28" s="54"/>
      <c r="H28" s="59"/>
      <c r="I28" s="54"/>
      <c r="J28" s="60"/>
      <c r="K28" s="53"/>
    </row>
    <row r="29" spans="1:11" ht="15">
      <c r="A29" s="39"/>
      <c r="B29" s="40"/>
      <c r="C29" s="61"/>
      <c r="D29" s="61"/>
      <c r="E29" s="61"/>
      <c r="F29" s="61"/>
      <c r="G29" s="61"/>
      <c r="H29" s="62"/>
      <c r="I29" s="61"/>
      <c r="J29" s="63"/>
      <c r="K29" s="53"/>
    </row>
    <row r="30" spans="1:11" ht="14.25">
      <c r="A30" s="41" t="s">
        <v>120</v>
      </c>
      <c r="B30" s="40"/>
      <c r="C30" s="54">
        <v>40612</v>
      </c>
      <c r="D30" s="54">
        <v>252</v>
      </c>
      <c r="E30" s="54">
        <v>2220</v>
      </c>
      <c r="F30" s="55">
        <v>15</v>
      </c>
      <c r="G30" s="54">
        <v>9193</v>
      </c>
      <c r="H30" s="54">
        <f>SUM(C30:G30)</f>
        <v>52292</v>
      </c>
      <c r="I30" s="54">
        <v>430</v>
      </c>
      <c r="J30" s="55">
        <f>SUM(H30:I30)</f>
        <v>52722</v>
      </c>
      <c r="K30" s="53"/>
    </row>
    <row r="31" spans="1:11" ht="14.25">
      <c r="A31" s="41"/>
      <c r="B31" s="40"/>
      <c r="C31" s="54"/>
      <c r="D31" s="54"/>
      <c r="E31" s="54"/>
      <c r="F31" s="55"/>
      <c r="G31" s="54"/>
      <c r="H31" s="54"/>
      <c r="I31" s="54"/>
      <c r="J31" s="55"/>
      <c r="K31" s="53"/>
    </row>
    <row r="32" spans="1:11" ht="14.25">
      <c r="A32" s="53"/>
      <c r="B32" s="56"/>
      <c r="C32" s="55"/>
      <c r="D32" s="55"/>
      <c r="E32" s="55"/>
      <c r="F32" s="55"/>
      <c r="G32" s="55"/>
      <c r="H32" s="55"/>
      <c r="I32" s="55"/>
      <c r="J32" s="55"/>
      <c r="K32" s="53"/>
    </row>
    <row r="33" spans="1:11" ht="14.25">
      <c r="A33" s="41" t="s">
        <v>121</v>
      </c>
      <c r="B33" s="57"/>
      <c r="C33" s="55">
        <v>0</v>
      </c>
      <c r="D33" s="55">
        <v>0</v>
      </c>
      <c r="E33" s="55">
        <v>-11</v>
      </c>
      <c r="F33" s="55">
        <v>17</v>
      </c>
      <c r="G33" s="55">
        <v>-2108</v>
      </c>
      <c r="H33" s="55">
        <f>SUM(C33:G33)</f>
        <v>-2102</v>
      </c>
      <c r="I33" s="55">
        <v>17</v>
      </c>
      <c r="J33" s="55">
        <f>SUM(H33:I33)</f>
        <v>-2085</v>
      </c>
      <c r="K33" s="53"/>
    </row>
    <row r="34" spans="1:11" ht="14.25">
      <c r="A34" s="41"/>
      <c r="B34" s="57"/>
      <c r="C34" s="55"/>
      <c r="D34" s="55"/>
      <c r="E34" s="55"/>
      <c r="F34" s="55"/>
      <c r="G34" s="55"/>
      <c r="H34" s="55"/>
      <c r="I34" s="55"/>
      <c r="J34" s="55"/>
      <c r="K34" s="53"/>
    </row>
    <row r="35" spans="1:11" ht="14.25">
      <c r="A35" s="53"/>
      <c r="B35" s="56"/>
      <c r="C35" s="55"/>
      <c r="D35" s="55"/>
      <c r="E35" s="55"/>
      <c r="F35" s="55"/>
      <c r="G35" s="55"/>
      <c r="H35" s="55"/>
      <c r="I35" s="55"/>
      <c r="J35" s="55"/>
      <c r="K35" s="53"/>
    </row>
    <row r="36" spans="1:11" ht="15" thickBot="1">
      <c r="A36" s="41" t="s">
        <v>122</v>
      </c>
      <c r="B36" s="56"/>
      <c r="C36" s="58">
        <f>SUM(C30:C35)</f>
        <v>40612</v>
      </c>
      <c r="D36" s="58">
        <f aca="true" t="shared" si="1" ref="D36:J36">SUM(D30:D35)</f>
        <v>252</v>
      </c>
      <c r="E36" s="58">
        <f t="shared" si="1"/>
        <v>2209</v>
      </c>
      <c r="F36" s="58">
        <f t="shared" si="1"/>
        <v>32</v>
      </c>
      <c r="G36" s="58">
        <f t="shared" si="1"/>
        <v>7085</v>
      </c>
      <c r="H36" s="58">
        <f t="shared" si="1"/>
        <v>50190</v>
      </c>
      <c r="I36" s="58">
        <f t="shared" si="1"/>
        <v>447</v>
      </c>
      <c r="J36" s="58">
        <f t="shared" si="1"/>
        <v>50637</v>
      </c>
      <c r="K36" s="53"/>
    </row>
    <row r="37" spans="1:11" ht="15">
      <c r="A37" s="53"/>
      <c r="B37" s="56"/>
      <c r="C37" s="55"/>
      <c r="D37" s="55"/>
      <c r="E37" s="55"/>
      <c r="F37" s="55"/>
      <c r="G37" s="55"/>
      <c r="H37" s="60"/>
      <c r="I37" s="55"/>
      <c r="J37" s="60"/>
      <c r="K37" s="53"/>
    </row>
    <row r="38" spans="1:11" ht="15">
      <c r="A38" s="53"/>
      <c r="B38" s="56"/>
      <c r="C38" s="55"/>
      <c r="D38" s="55"/>
      <c r="E38" s="55"/>
      <c r="F38" s="55"/>
      <c r="G38" s="55"/>
      <c r="H38" s="60"/>
      <c r="I38" s="55"/>
      <c r="J38" s="60"/>
      <c r="K38" s="53"/>
    </row>
    <row r="39" spans="1:11" ht="15">
      <c r="A39" s="41"/>
      <c r="B39" s="40"/>
      <c r="C39" s="64"/>
      <c r="D39" s="64"/>
      <c r="E39" s="64"/>
      <c r="F39" s="64"/>
      <c r="G39" s="64"/>
      <c r="H39" s="52"/>
      <c r="I39" s="41"/>
      <c r="J39" s="42"/>
      <c r="K39" s="53"/>
    </row>
    <row r="40" spans="1:11" ht="15">
      <c r="A40" s="39" t="s">
        <v>123</v>
      </c>
      <c r="B40" s="40"/>
      <c r="C40" s="41"/>
      <c r="D40" s="41"/>
      <c r="E40" s="41"/>
      <c r="F40" s="41"/>
      <c r="G40" s="41"/>
      <c r="H40" s="39"/>
      <c r="I40" s="41"/>
      <c r="J40" s="42"/>
      <c r="K40" s="53"/>
    </row>
    <row r="41" spans="1:11" ht="15">
      <c r="A41" s="39" t="s">
        <v>124</v>
      </c>
      <c r="B41" s="40"/>
      <c r="C41" s="41"/>
      <c r="D41" s="41"/>
      <c r="E41" s="41"/>
      <c r="F41" s="41"/>
      <c r="G41" s="41"/>
      <c r="H41" s="39"/>
      <c r="I41" s="41"/>
      <c r="J41" s="42"/>
      <c r="K41" s="53"/>
    </row>
    <row r="42" spans="1:11" ht="15">
      <c r="A42" s="53"/>
      <c r="B42" s="56"/>
      <c r="C42" s="55"/>
      <c r="D42" s="53"/>
      <c r="E42" s="53"/>
      <c r="F42" s="53"/>
      <c r="G42" s="53"/>
      <c r="H42" s="42"/>
      <c r="I42" s="53"/>
      <c r="J42" s="42"/>
      <c r="K42" s="53"/>
    </row>
    <row r="43" spans="1:11" ht="15">
      <c r="A43" s="53"/>
      <c r="B43" s="56"/>
      <c r="C43" s="55"/>
      <c r="D43" s="53"/>
      <c r="E43" s="53"/>
      <c r="F43" s="53"/>
      <c r="G43" s="53"/>
      <c r="H43" s="42"/>
      <c r="I43" s="53"/>
      <c r="J43" s="42"/>
      <c r="K43" s="53"/>
    </row>
    <row r="44" spans="1:11" ht="15">
      <c r="A44" s="53"/>
      <c r="B44" s="56"/>
      <c r="C44" s="55"/>
      <c r="D44" s="53"/>
      <c r="E44" s="53"/>
      <c r="F44" s="53"/>
      <c r="G44" s="53"/>
      <c r="H44" s="42"/>
      <c r="I44" s="53"/>
      <c r="J44" s="42"/>
      <c r="K44" s="53"/>
    </row>
  </sheetData>
  <mergeCells count="4">
    <mergeCell ref="C8:H8"/>
    <mergeCell ref="I8:I12"/>
    <mergeCell ref="J8:J12"/>
    <mergeCell ref="D9:F9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sktan</dc:creator>
  <cp:keywords/>
  <dc:description/>
  <cp:lastModifiedBy>sktan</cp:lastModifiedBy>
  <cp:lastPrinted>2006-12-26T02:30:13Z</cp:lastPrinted>
  <dcterms:created xsi:type="dcterms:W3CDTF">2006-09-05T07:43:47Z</dcterms:created>
  <dcterms:modified xsi:type="dcterms:W3CDTF">2006-12-27T08:58:10Z</dcterms:modified>
  <cp:category/>
  <cp:version/>
  <cp:contentType/>
  <cp:contentStatus/>
</cp:coreProperties>
</file>