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3300" tabRatio="751" firstSheet="4" activeTab="5"/>
  </bookViews>
  <sheets>
    <sheet name="FULL-3rd" sheetId="1" r:id="rId1"/>
    <sheet name="A1-A3-3rd" sheetId="2" r:id="rId2"/>
    <sheet name="FULL-4th" sheetId="3" r:id="rId3"/>
    <sheet name="A1-A3-4th" sheetId="4" r:id="rId4"/>
    <sheet name="FULL-2005-3Q" sheetId="5" r:id="rId5"/>
    <sheet name="A1-A2005-3Q" sheetId="6" r:id="rId6"/>
  </sheets>
  <definedNames>
    <definedName name="_xlnm.Print_Area" localSheetId="5">'A1-A2005-3Q'!$A$1:$I$57</definedName>
    <definedName name="_xlnm.Print_Area" localSheetId="1">'A1-A3-3rd'!$B$3:$I$77</definedName>
    <definedName name="_xlnm.Print_Area" localSheetId="3">'A1-A3-4th'!$A$1:$I$77</definedName>
    <definedName name="_xlnm.Print_Area" localSheetId="4">'FULL-2005-3Q'!$A$1:$F$59</definedName>
    <definedName name="_xlnm.Print_Area" localSheetId="0">'FULL-3rd'!$B$3:$G$60</definedName>
    <definedName name="_xlnm.Print_Area" localSheetId="2">'FULL-4th'!$A$1:$F$58</definedName>
  </definedNames>
  <calcPr fullCalcOnLoad="1"/>
</workbook>
</file>

<file path=xl/sharedStrings.xml><?xml version="1.0" encoding="utf-8"?>
<sst xmlns="http://schemas.openxmlformats.org/spreadsheetml/2006/main" count="387" uniqueCount="95">
  <si>
    <t>QUARTER</t>
  </si>
  <si>
    <t xml:space="preserve">PRECEDING </t>
  </si>
  <si>
    <t>YEAR</t>
  </si>
  <si>
    <t xml:space="preserve">CURRENT </t>
  </si>
  <si>
    <t>TO DATE</t>
  </si>
  <si>
    <t>PERIOD</t>
  </si>
  <si>
    <t>RM' 000</t>
  </si>
  <si>
    <t>Dividend per share (sen)</t>
  </si>
  <si>
    <t>Net Tangible assets per share (RM)</t>
  </si>
  <si>
    <t xml:space="preserve"> </t>
  </si>
  <si>
    <t xml:space="preserve">    AS AT END OF CURRENT QUARTER</t>
  </si>
  <si>
    <t xml:space="preserve">                  YEAR END</t>
  </si>
  <si>
    <t xml:space="preserve">       AS AT PRECEDING FINANCIAL </t>
  </si>
  <si>
    <t>Revenue</t>
  </si>
  <si>
    <t>Finance cost</t>
  </si>
  <si>
    <t>Minority interest</t>
  </si>
  <si>
    <t>Profit/(loss) before tax</t>
  </si>
  <si>
    <t>Profit/(loss) after tax and minority interest</t>
  </si>
  <si>
    <t>Net Profit/(loss) for the period</t>
  </si>
  <si>
    <t xml:space="preserve">Basic earnings/(loss) per share </t>
  </si>
  <si>
    <t>(sen)</t>
  </si>
  <si>
    <t>PART A1: QUARTERLY REPORT</t>
  </si>
  <si>
    <t>PART A2: SUMMARY OF KEY FINANCIAL INFORMATION</t>
  </si>
  <si>
    <t xml:space="preserve">                                        Summary of key Financial Information for the financial period ended</t>
  </si>
  <si>
    <t xml:space="preserve">                  INDIVIDUAL QUARTER</t>
  </si>
  <si>
    <t xml:space="preserve">           CUMULATIVE QUARTER</t>
  </si>
  <si>
    <t>Remarks:</t>
  </si>
  <si>
    <t>Please attach the full Quarterly Report Here:</t>
  </si>
  <si>
    <t>* Financial Year End</t>
  </si>
  <si>
    <t>* Quarter</t>
  </si>
  <si>
    <t>* Quarterly report for the financial period ended</t>
  </si>
  <si>
    <t>PART A3: ADDITIONAL INFORMATION</t>
  </si>
  <si>
    <t>Profit/(loss) from operations</t>
  </si>
  <si>
    <t>Gross Interest Income</t>
  </si>
  <si>
    <t>Gross Interest Expense</t>
  </si>
  <si>
    <t>Note: The above information is for the Exchange Internal use only.</t>
  </si>
  <si>
    <t>CORRES-</t>
  </si>
  <si>
    <t>PONDING</t>
  </si>
  <si>
    <t xml:space="preserve">        CUMULATIVE QUARTER</t>
  </si>
  <si>
    <t xml:space="preserve">            INDIVIDUAL QUARTER</t>
  </si>
  <si>
    <t>MASB 26</t>
  </si>
  <si>
    <t>Condensed Consolidated Income Statement</t>
  </si>
  <si>
    <t>COMPARATIVE</t>
  </si>
  <si>
    <t>CURRENT</t>
  </si>
  <si>
    <t>CUMULATIVE</t>
  </si>
  <si>
    <t>ENDED</t>
  </si>
  <si>
    <t>(3 MONTHS)</t>
  </si>
  <si>
    <t>( 3 MONTHS)</t>
  </si>
  <si>
    <t>Operating Expenses</t>
  </si>
  <si>
    <t>Other  Operating</t>
  </si>
  <si>
    <t>Income</t>
  </si>
  <si>
    <t>Profit/(loss) from Operations</t>
  </si>
  <si>
    <t>Investing Results</t>
  </si>
  <si>
    <t xml:space="preserve">Taxation </t>
  </si>
  <si>
    <t xml:space="preserve">Profit/(loss) after tax </t>
  </si>
  <si>
    <t>EPS- Basic</t>
  </si>
  <si>
    <t xml:space="preserve">       -Diluted</t>
  </si>
  <si>
    <t>* The figures                                                             (   ) have been audited                  ( x ) have not been audited.</t>
  </si>
  <si>
    <t>KUMPULAN H&amp;L HIGH-TECH BERHAD</t>
  </si>
  <si>
    <t>2003</t>
  </si>
  <si>
    <t>4 Qtr        (   ) Other</t>
  </si>
  <si>
    <t>4 Qtr          (   ) Other</t>
  </si>
  <si>
    <t>31ST OCT 2004</t>
  </si>
  <si>
    <t>31/10/2004</t>
  </si>
  <si>
    <t>For the quarter ended  31 October 2004</t>
  </si>
  <si>
    <t>2004</t>
  </si>
  <si>
    <t>The Condensed Consolidated Income Statement  should be read in conjunction with the Annual financial Report for the year ended 31 October 2003</t>
  </si>
  <si>
    <t>* The figures                                                                            (   ) have been audited             ( x ) have not been audited.</t>
  </si>
  <si>
    <t>9 MONTHS</t>
  </si>
  <si>
    <t>(   ) 1 Qtr                    (    )</t>
  </si>
  <si>
    <t>31/07/2004</t>
  </si>
  <si>
    <t>31/07/2003</t>
  </si>
  <si>
    <t>(   ) 1 Qtr              (   )</t>
  </si>
  <si>
    <t xml:space="preserve"> 3 Qtr                         (  )</t>
  </si>
  <si>
    <t xml:space="preserve"> 2 Qtr                          ( X )</t>
  </si>
  <si>
    <t xml:space="preserve"> 2 Qtr                     ( X )</t>
  </si>
  <si>
    <t xml:space="preserve"> 3 Qtr               (   )</t>
  </si>
  <si>
    <t>(   ) 1 Qtr                          (    )</t>
  </si>
  <si>
    <t xml:space="preserve"> 2 Qtr                                 (   )</t>
  </si>
  <si>
    <t>4 Qtr                (   ) Other</t>
  </si>
  <si>
    <t xml:space="preserve"> 3 Qtr                            ( X )</t>
  </si>
  <si>
    <t>12 MONTHS</t>
  </si>
  <si>
    <t xml:space="preserve"> 2 Qtr                     (   )</t>
  </si>
  <si>
    <t xml:space="preserve"> 3 Qtr               ( X  )</t>
  </si>
  <si>
    <t>31/10/2003</t>
  </si>
  <si>
    <t xml:space="preserve"> 3 Qtr                            (  )</t>
  </si>
  <si>
    <t>31/10/2005</t>
  </si>
  <si>
    <t>The Condensed Consolidated Income Statement  should be read in conjunction with the Annual financial Report for the year ended 31 October 2004</t>
  </si>
  <si>
    <t>(  ) 1 Qtr                       (  )</t>
  </si>
  <si>
    <t>31/07/2005</t>
  </si>
  <si>
    <t xml:space="preserve"> 2 Qtr                           ( X )</t>
  </si>
  <si>
    <t>Other  Operating Income</t>
  </si>
  <si>
    <t>(  ) 1 Qtr              (  )</t>
  </si>
  <si>
    <t>For the quarter ended  31 July 2005</t>
  </si>
  <si>
    <t>-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</si>
</sst>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.0"/>
    <numFmt numFmtId="179" formatCode="_-* #,##0.0_-;\-* #,##0.0_-;_-* &quot;-&quot;?_-;_-@_-"/>
    <numFmt numFmtId="180" formatCode="_(* #,##0.000_);_(* \(#,##0.000\);_(* &quot;-&quot;??_);_(@_)"/>
    <numFmt numFmtId="181" formatCode="_(* #,##0.0_);_(* \(#,##0.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3" fontId="0" fillId="0" borderId="5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4" fontId="0" fillId="0" borderId="5" xfId="0" applyNumberFormat="1" applyBorder="1" applyAlignment="1">
      <alignment/>
    </xf>
    <xf numFmtId="0" fontId="0" fillId="0" borderId="7" xfId="0" applyFont="1" applyBorder="1" applyAlignment="1">
      <alignment horizontal="center"/>
    </xf>
    <xf numFmtId="41" fontId="0" fillId="0" borderId="10" xfId="0" applyNumberFormat="1" applyBorder="1" applyAlignment="1">
      <alignment/>
    </xf>
    <xf numFmtId="41" fontId="0" fillId="0" borderId="11" xfId="0" applyNumberFormat="1" applyBorder="1" applyAlignment="1">
      <alignment/>
    </xf>
    <xf numFmtId="41" fontId="0" fillId="0" borderId="12" xfId="0" applyNumberFormat="1" applyBorder="1" applyAlignment="1">
      <alignment/>
    </xf>
    <xf numFmtId="41" fontId="0" fillId="0" borderId="5" xfId="0" applyNumberFormat="1" applyBorder="1" applyAlignment="1">
      <alignment/>
    </xf>
    <xf numFmtId="41" fontId="0" fillId="0" borderId="7" xfId="0" applyNumberFormat="1" applyBorder="1" applyAlignment="1">
      <alignment/>
    </xf>
    <xf numFmtId="41" fontId="0" fillId="0" borderId="8" xfId="0" applyNumberFormat="1" applyBorder="1" applyAlignment="1">
      <alignment/>
    </xf>
    <xf numFmtId="41" fontId="0" fillId="0" borderId="2" xfId="0" applyNumberFormat="1" applyBorder="1" applyAlignment="1">
      <alignment/>
    </xf>
    <xf numFmtId="41" fontId="0" fillId="0" borderId="3" xfId="0" applyNumberFormat="1" applyBorder="1" applyAlignment="1">
      <alignment/>
    </xf>
    <xf numFmtId="15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0" fontId="0" fillId="0" borderId="4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6" xfId="0" applyFont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8" xfId="0" applyFont="1" applyBorder="1" applyAlignment="1">
      <alignment/>
    </xf>
    <xf numFmtId="41" fontId="0" fillId="0" borderId="4" xfId="0" applyNumberFormat="1" applyBorder="1" applyAlignment="1">
      <alignment/>
    </xf>
    <xf numFmtId="41" fontId="0" fillId="0" borderId="9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6" xfId="0" applyFont="1" applyBorder="1" applyAlignment="1">
      <alignment/>
    </xf>
    <xf numFmtId="0" fontId="1" fillId="0" borderId="4" xfId="0" applyFont="1" applyBorder="1" applyAlignment="1">
      <alignment/>
    </xf>
    <xf numFmtId="179" fontId="0" fillId="0" borderId="10" xfId="0" applyNumberFormat="1" applyBorder="1" applyAlignment="1">
      <alignment/>
    </xf>
    <xf numFmtId="15" fontId="1" fillId="0" borderId="0" xfId="0" applyNumberFormat="1" applyFont="1" applyAlignment="1">
      <alignment/>
    </xf>
    <xf numFmtId="15" fontId="1" fillId="0" borderId="5" xfId="0" applyNumberFormat="1" applyFont="1" applyBorder="1" applyAlignment="1">
      <alignment horizontal="center"/>
    </xf>
    <xf numFmtId="15" fontId="0" fillId="0" borderId="0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15" fontId="1" fillId="0" borderId="15" xfId="0" applyNumberFormat="1" applyFont="1" applyBorder="1" applyAlignment="1" quotePrefix="1">
      <alignment horizontal="center"/>
    </xf>
    <xf numFmtId="0" fontId="1" fillId="0" borderId="15" xfId="0" applyFont="1" applyBorder="1" applyAlignment="1">
      <alignment horizontal="center"/>
    </xf>
    <xf numFmtId="14" fontId="1" fillId="0" borderId="11" xfId="0" applyNumberFormat="1" applyFont="1" applyBorder="1" applyAlignment="1" quotePrefix="1">
      <alignment horizontal="center"/>
    </xf>
    <xf numFmtId="14" fontId="1" fillId="0" borderId="5" xfId="0" applyNumberFormat="1" applyFont="1" applyBorder="1" applyAlignment="1" quotePrefix="1">
      <alignment horizontal="center"/>
    </xf>
    <xf numFmtId="0" fontId="1" fillId="0" borderId="10" xfId="0" applyFont="1" applyBorder="1" applyAlignment="1" quotePrefix="1">
      <alignment horizontal="center"/>
    </xf>
    <xf numFmtId="0" fontId="1" fillId="0" borderId="15" xfId="0" applyFont="1" applyBorder="1" applyAlignment="1" quotePrefix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43" fontId="1" fillId="0" borderId="6" xfId="0" applyNumberFormat="1" applyFont="1" applyBorder="1" applyAlignment="1">
      <alignment/>
    </xf>
    <xf numFmtId="41" fontId="1" fillId="0" borderId="10" xfId="0" applyNumberFormat="1" applyFont="1" applyBorder="1" applyAlignment="1">
      <alignment/>
    </xf>
    <xf numFmtId="4" fontId="1" fillId="0" borderId="6" xfId="0" applyNumberFormat="1" applyFont="1" applyBorder="1" applyAlignment="1">
      <alignment/>
    </xf>
    <xf numFmtId="179" fontId="0" fillId="0" borderId="11" xfId="0" applyNumberFormat="1" applyBorder="1" applyAlignment="1">
      <alignment/>
    </xf>
    <xf numFmtId="180" fontId="0" fillId="0" borderId="12" xfId="0" applyNumberFormat="1" applyBorder="1" applyAlignment="1">
      <alignment/>
    </xf>
    <xf numFmtId="180" fontId="0" fillId="0" borderId="10" xfId="0" applyNumberFormat="1" applyBorder="1" applyAlignment="1">
      <alignment/>
    </xf>
    <xf numFmtId="180" fontId="0" fillId="0" borderId="7" xfId="0" applyNumberFormat="1" applyBorder="1" applyAlignment="1">
      <alignment/>
    </xf>
    <xf numFmtId="15" fontId="1" fillId="0" borderId="15" xfId="0" applyNumberFormat="1" applyFont="1" applyBorder="1" applyAlignment="1">
      <alignment horizontal="center"/>
    </xf>
    <xf numFmtId="43" fontId="0" fillId="0" borderId="10" xfId="0" applyNumberFormat="1" applyBorder="1" applyAlignment="1">
      <alignment/>
    </xf>
    <xf numFmtId="43" fontId="0" fillId="0" borderId="12" xfId="0" applyNumberFormat="1" applyBorder="1" applyAlignment="1">
      <alignment/>
    </xf>
    <xf numFmtId="43" fontId="0" fillId="0" borderId="10" xfId="15" applyBorder="1" applyAlignment="1">
      <alignment/>
    </xf>
    <xf numFmtId="43" fontId="0" fillId="0" borderId="5" xfId="15" applyBorder="1" applyAlignment="1">
      <alignment/>
    </xf>
    <xf numFmtId="43" fontId="0" fillId="0" borderId="12" xfId="15" applyBorder="1" applyAlignment="1">
      <alignment/>
    </xf>
    <xf numFmtId="179" fontId="0" fillId="0" borderId="11" xfId="0" applyNumberFormat="1" applyFill="1" applyBorder="1" applyAlignment="1">
      <alignment/>
    </xf>
    <xf numFmtId="179" fontId="0" fillId="0" borderId="10" xfId="0" applyNumberFormat="1" applyFill="1" applyBorder="1" applyAlignment="1">
      <alignment/>
    </xf>
    <xf numFmtId="14" fontId="0" fillId="0" borderId="6" xfId="0" applyNumberFormat="1" applyBorder="1" applyAlignment="1">
      <alignment horizontal="center"/>
    </xf>
    <xf numFmtId="14" fontId="1" fillId="0" borderId="5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1" fontId="0" fillId="0" borderId="10" xfId="0" applyNumberFormat="1" applyBorder="1" applyAlignment="1">
      <alignment horizontal="center"/>
    </xf>
    <xf numFmtId="43" fontId="0" fillId="0" borderId="11" xfId="15" applyBorder="1" applyAlignment="1">
      <alignment/>
    </xf>
    <xf numFmtId="14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14" fontId="4" fillId="0" borderId="5" xfId="0" applyNumberFormat="1" applyFont="1" applyBorder="1" applyAlignment="1">
      <alignment horizontal="center"/>
    </xf>
    <xf numFmtId="14" fontId="4" fillId="0" borderId="6" xfId="0" applyNumberFormat="1" applyFont="1" applyBorder="1" applyAlignment="1">
      <alignment horizontal="center"/>
    </xf>
    <xf numFmtId="0" fontId="0" fillId="0" borderId="5" xfId="0" applyFont="1" applyFill="1" applyBorder="1" applyAlignment="1">
      <alignment/>
    </xf>
    <xf numFmtId="41" fontId="0" fillId="0" borderId="6" xfId="0" applyNumberFormat="1" applyBorder="1" applyAlignment="1">
      <alignment/>
    </xf>
    <xf numFmtId="179" fontId="0" fillId="0" borderId="11" xfId="0" applyNumberFormat="1" applyFill="1" applyBorder="1" applyAlignment="1">
      <alignment horizontal="center"/>
    </xf>
    <xf numFmtId="179" fontId="0" fillId="0" borderId="10" xfId="0" applyNumberFormat="1" applyFill="1" applyBorder="1" applyAlignment="1">
      <alignment horizontal="center"/>
    </xf>
    <xf numFmtId="179" fontId="0" fillId="0" borderId="11" xfId="0" applyNumberFormat="1" applyBorder="1" applyAlignment="1">
      <alignment horizontal="center"/>
    </xf>
    <xf numFmtId="179" fontId="0" fillId="0" borderId="10" xfId="0" applyNumberForma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0"/>
    <pageSetUpPr fitToPage="1"/>
  </sheetPr>
  <dimension ref="B3:AI60"/>
  <sheetViews>
    <sheetView workbookViewId="0" topLeftCell="A7">
      <selection activeCell="B29" sqref="B29"/>
    </sheetView>
  </sheetViews>
  <sheetFormatPr defaultColWidth="9.140625" defaultRowHeight="12.75"/>
  <cols>
    <col min="2" max="2" width="30.7109375" style="0" customWidth="1"/>
    <col min="3" max="6" width="23.7109375" style="0" customWidth="1"/>
    <col min="7" max="8" width="17.7109375" style="0" customWidth="1"/>
    <col min="9" max="9" width="3.7109375" style="0" customWidth="1"/>
  </cols>
  <sheetData>
    <row r="3" ht="12.75">
      <c r="B3" s="40" t="s">
        <v>58</v>
      </c>
    </row>
    <row r="4" ht="12.75">
      <c r="B4" s="40" t="s">
        <v>21</v>
      </c>
    </row>
    <row r="6" spans="2:7" ht="12.75">
      <c r="B6" s="40" t="s">
        <v>30</v>
      </c>
      <c r="G6" s="73" t="s">
        <v>70</v>
      </c>
    </row>
    <row r="9" spans="2:13" ht="12.75">
      <c r="B9" s="40" t="s">
        <v>29</v>
      </c>
      <c r="D9" t="s">
        <v>69</v>
      </c>
      <c r="E9" t="s">
        <v>74</v>
      </c>
      <c r="F9" t="s">
        <v>73</v>
      </c>
      <c r="G9" t="s">
        <v>60</v>
      </c>
      <c r="K9" t="s">
        <v>9</v>
      </c>
      <c r="M9" t="s">
        <v>9</v>
      </c>
    </row>
    <row r="11" spans="2:5" ht="12.75">
      <c r="B11" s="40" t="s">
        <v>28</v>
      </c>
      <c r="E11" s="73" t="s">
        <v>63</v>
      </c>
    </row>
    <row r="13" ht="12.75">
      <c r="B13" s="40" t="s">
        <v>57</v>
      </c>
    </row>
    <row r="15" ht="12.75">
      <c r="B15" s="40" t="s">
        <v>27</v>
      </c>
    </row>
    <row r="17" ht="12.75">
      <c r="B17" s="40" t="s">
        <v>26</v>
      </c>
    </row>
    <row r="19" ht="12.75">
      <c r="B19" s="40" t="s">
        <v>40</v>
      </c>
    </row>
    <row r="20" ht="12.75">
      <c r="B20" s="40" t="s">
        <v>41</v>
      </c>
    </row>
    <row r="21" spans="2:5" ht="12.75">
      <c r="B21" s="40" t="s">
        <v>64</v>
      </c>
      <c r="E21" s="6"/>
    </row>
    <row r="24" spans="2:6" ht="12.75">
      <c r="B24" s="11"/>
      <c r="C24" s="77" t="s">
        <v>65</v>
      </c>
      <c r="D24" s="77" t="s">
        <v>59</v>
      </c>
      <c r="E24" s="77" t="str">
        <f>+C24</f>
        <v>2004</v>
      </c>
      <c r="F24" s="78" t="str">
        <f>+D24</f>
        <v>2003</v>
      </c>
    </row>
    <row r="25" spans="2:6" ht="12.75">
      <c r="B25" s="12"/>
      <c r="C25" s="2"/>
      <c r="D25" s="2"/>
      <c r="E25" s="11"/>
      <c r="F25" s="4" t="s">
        <v>42</v>
      </c>
    </row>
    <row r="26" spans="2:6" ht="12.75">
      <c r="B26" s="12"/>
      <c r="C26" s="5" t="s">
        <v>43</v>
      </c>
      <c r="D26" s="5" t="s">
        <v>42</v>
      </c>
      <c r="E26" s="47" t="s">
        <v>68</v>
      </c>
      <c r="F26" s="66" t="str">
        <f>+E26</f>
        <v>9 MONTHS</v>
      </c>
    </row>
    <row r="27" spans="2:6" ht="12.75">
      <c r="B27" s="12"/>
      <c r="C27" s="5" t="s">
        <v>0</v>
      </c>
      <c r="D27" s="5" t="s">
        <v>0</v>
      </c>
      <c r="E27" s="12" t="s">
        <v>44</v>
      </c>
      <c r="F27" s="7" t="s">
        <v>44</v>
      </c>
    </row>
    <row r="28" spans="2:6" ht="12.75">
      <c r="B28" s="12"/>
      <c r="C28" s="5" t="s">
        <v>45</v>
      </c>
      <c r="D28" s="5" t="s">
        <v>45</v>
      </c>
      <c r="E28" s="12" t="s">
        <v>4</v>
      </c>
      <c r="F28" s="7" t="s">
        <v>4</v>
      </c>
    </row>
    <row r="29" spans="2:6" ht="12.75">
      <c r="B29" s="12"/>
      <c r="C29" s="5" t="s">
        <v>46</v>
      </c>
      <c r="D29" s="5" t="s">
        <v>47</v>
      </c>
      <c r="E29" s="12"/>
      <c r="F29" s="7"/>
    </row>
    <row r="30" spans="2:6" ht="12.75">
      <c r="B30" s="12"/>
      <c r="C30" s="70" t="str">
        <f>+G6</f>
        <v>31/07/2004</v>
      </c>
      <c r="D30" s="76" t="s">
        <v>71</v>
      </c>
      <c r="E30" s="13" t="str">
        <f>+C30</f>
        <v>31/07/2004</v>
      </c>
      <c r="F30" s="57" t="str">
        <f>+D30</f>
        <v>31/07/2003</v>
      </c>
    </row>
    <row r="31" spans="2:6" ht="12.75">
      <c r="B31" s="58"/>
      <c r="C31" s="26" t="s">
        <v>6</v>
      </c>
      <c r="D31" s="14" t="s">
        <v>6</v>
      </c>
      <c r="E31" s="15" t="s">
        <v>6</v>
      </c>
      <c r="F31" s="59" t="s">
        <v>6</v>
      </c>
    </row>
    <row r="32" spans="2:6" ht="12.75">
      <c r="B32" s="60" t="s">
        <v>13</v>
      </c>
      <c r="C32" s="28">
        <v>6361</v>
      </c>
      <c r="D32" s="28">
        <v>6280</v>
      </c>
      <c r="E32" s="28">
        <v>17342</v>
      </c>
      <c r="F32" s="28">
        <v>16989</v>
      </c>
    </row>
    <row r="33" spans="2:6" ht="12.75">
      <c r="B33" s="61"/>
      <c r="C33" s="28"/>
      <c r="D33" s="28"/>
      <c r="E33" s="28"/>
      <c r="F33" s="28"/>
    </row>
    <row r="34" spans="2:6" ht="12.75">
      <c r="B34" s="60"/>
      <c r="C34" s="33"/>
      <c r="D34" s="27"/>
      <c r="E34" s="34"/>
      <c r="F34" s="27"/>
    </row>
    <row r="35" spans="2:9" ht="12.75">
      <c r="B35" s="62" t="s">
        <v>48</v>
      </c>
      <c r="C35" s="31">
        <f>-4837-953-193</f>
        <v>-5983</v>
      </c>
      <c r="D35" s="29">
        <f>-5405-970-163</f>
        <v>-6538</v>
      </c>
      <c r="E35" s="31">
        <f>-13827-3017-567</f>
        <v>-17411</v>
      </c>
      <c r="F35" s="29">
        <f>-14075-2961-535</f>
        <v>-17571</v>
      </c>
      <c r="I35" s="6"/>
    </row>
    <row r="36" spans="2:9" ht="12.75">
      <c r="B36" s="61" t="s">
        <v>49</v>
      </c>
      <c r="C36" s="28"/>
      <c r="D36" s="28"/>
      <c r="E36" s="28"/>
      <c r="F36" s="28"/>
      <c r="I36" s="6"/>
    </row>
    <row r="37" spans="2:9" ht="12.75">
      <c r="B37" s="62" t="s">
        <v>50</v>
      </c>
      <c r="C37" s="29">
        <v>231</v>
      </c>
      <c r="D37" s="29">
        <v>268</v>
      </c>
      <c r="E37" s="29">
        <v>708</v>
      </c>
      <c r="F37" s="29">
        <v>911</v>
      </c>
      <c r="I37" s="6"/>
    </row>
    <row r="38" spans="2:9" ht="12.75">
      <c r="B38" s="60" t="s">
        <v>51</v>
      </c>
      <c r="C38" s="27">
        <f>+C32+C35+C37</f>
        <v>609</v>
      </c>
      <c r="D38" s="27">
        <f>+D32+D35+D37</f>
        <v>10</v>
      </c>
      <c r="E38" s="27">
        <f>+E32+E35+E37</f>
        <v>639</v>
      </c>
      <c r="F38" s="27">
        <f>+F32+F35+F37</f>
        <v>329</v>
      </c>
      <c r="I38" s="6"/>
    </row>
    <row r="39" spans="2:6" ht="12.75">
      <c r="B39" s="62"/>
      <c r="C39" s="29"/>
      <c r="D39" s="29"/>
      <c r="E39" s="29"/>
      <c r="F39" s="29"/>
    </row>
    <row r="40" spans="2:6" ht="12.75">
      <c r="B40" s="61" t="s">
        <v>14</v>
      </c>
      <c r="C40" s="28">
        <v>-1</v>
      </c>
      <c r="D40" s="28">
        <v>0</v>
      </c>
      <c r="E40" s="28">
        <v>-2</v>
      </c>
      <c r="F40" s="28">
        <v>-1</v>
      </c>
    </row>
    <row r="41" spans="2:6" ht="12.75">
      <c r="B41" s="62"/>
      <c r="C41" s="28"/>
      <c r="D41" s="28"/>
      <c r="E41" s="28"/>
      <c r="F41" s="28"/>
    </row>
    <row r="42" spans="2:6" ht="12.75">
      <c r="B42" s="60" t="s">
        <v>52</v>
      </c>
      <c r="C42" s="27">
        <v>5</v>
      </c>
      <c r="D42" s="27">
        <v>3</v>
      </c>
      <c r="E42" s="27">
        <v>10</v>
      </c>
      <c r="F42" s="27">
        <v>9</v>
      </c>
    </row>
    <row r="43" spans="2:35" ht="12.75">
      <c r="B43" s="62"/>
      <c r="C43" s="31"/>
      <c r="D43" s="29"/>
      <c r="E43" s="31"/>
      <c r="F43" s="29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</row>
    <row r="44" spans="2:35" ht="12.75">
      <c r="B44" s="60" t="s">
        <v>16</v>
      </c>
      <c r="C44" s="28">
        <f>+C38+C40+C42</f>
        <v>613</v>
      </c>
      <c r="D44" s="28">
        <f>+D38+D40+D42</f>
        <v>13</v>
      </c>
      <c r="E44" s="28">
        <f>+E38+E40+E42</f>
        <v>647</v>
      </c>
      <c r="F44" s="28">
        <f>+F38+F40+F42</f>
        <v>337</v>
      </c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</row>
    <row r="45" spans="2:35" ht="12.75">
      <c r="B45" s="61"/>
      <c r="C45" s="28"/>
      <c r="D45" s="28"/>
      <c r="E45" s="28"/>
      <c r="F45" s="28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</row>
    <row r="46" spans="2:35" ht="12.75">
      <c r="B46" s="63"/>
      <c r="C46" s="27"/>
      <c r="D46" s="34"/>
      <c r="E46" s="27"/>
      <c r="F46" s="55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</row>
    <row r="47" spans="2:35" ht="12.75">
      <c r="B47" s="64" t="s">
        <v>53</v>
      </c>
      <c r="C47" s="29">
        <v>-102</v>
      </c>
      <c r="D47" s="32">
        <v>30</v>
      </c>
      <c r="E47" s="29">
        <v>-262</v>
      </c>
      <c r="F47" s="56">
        <v>-239</v>
      </c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</row>
    <row r="48" spans="2:35" ht="12.75">
      <c r="B48" s="61" t="s">
        <v>54</v>
      </c>
      <c r="C48" s="28">
        <f>+C44+C47</f>
        <v>511</v>
      </c>
      <c r="D48" s="28">
        <f>+D44+D47</f>
        <v>43</v>
      </c>
      <c r="E48" s="28">
        <f>+E44+E47</f>
        <v>385</v>
      </c>
      <c r="F48" s="28">
        <f>+F44+F47</f>
        <v>98</v>
      </c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</row>
    <row r="49" spans="2:35" ht="12.75">
      <c r="B49" s="61"/>
      <c r="C49" s="28"/>
      <c r="D49" s="28"/>
      <c r="E49" s="28"/>
      <c r="F49" s="28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</row>
    <row r="50" spans="2:35" ht="12.75">
      <c r="B50" s="63" t="s">
        <v>15</v>
      </c>
      <c r="C50" s="33">
        <v>31</v>
      </c>
      <c r="D50" s="27">
        <v>8</v>
      </c>
      <c r="E50" s="34">
        <v>52</v>
      </c>
      <c r="F50" s="27">
        <v>102</v>
      </c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</row>
    <row r="51" spans="2:35" ht="12.75">
      <c r="B51" s="64"/>
      <c r="C51" s="31"/>
      <c r="D51" s="29"/>
      <c r="E51" s="32"/>
      <c r="F51" s="29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</row>
    <row r="52" spans="2:35" ht="12.75">
      <c r="B52" s="61" t="s">
        <v>18</v>
      </c>
      <c r="C52" s="28">
        <f>+C48+C50</f>
        <v>542</v>
      </c>
      <c r="D52" s="28">
        <f>+D48+D50</f>
        <v>51</v>
      </c>
      <c r="E52" s="28">
        <f>+E48+E50</f>
        <v>437</v>
      </c>
      <c r="F52" s="28">
        <f>+F48+F50</f>
        <v>200</v>
      </c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</row>
    <row r="53" spans="2:35" ht="12.75">
      <c r="B53" s="61"/>
      <c r="C53" s="28"/>
      <c r="D53" s="29"/>
      <c r="E53" s="28"/>
      <c r="F53" s="28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</row>
    <row r="54" spans="2:35" ht="12.75">
      <c r="B54" s="63" t="s">
        <v>55</v>
      </c>
      <c r="C54" s="86">
        <v>1.336</v>
      </c>
      <c r="D54" s="86">
        <v>0.13</v>
      </c>
      <c r="E54" s="86">
        <v>1.077</v>
      </c>
      <c r="F54" s="86">
        <v>0.49</v>
      </c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</row>
    <row r="55" spans="2:35" ht="12.75">
      <c r="B55" s="64" t="s">
        <v>56</v>
      </c>
      <c r="C55" s="85">
        <v>1.336</v>
      </c>
      <c r="D55" s="85">
        <v>0.13</v>
      </c>
      <c r="E55" s="85">
        <v>1.077</v>
      </c>
      <c r="F55" s="85">
        <v>0.49</v>
      </c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</row>
    <row r="56" spans="2:35" ht="12.75">
      <c r="B56" s="65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</row>
    <row r="57" spans="2:35" ht="12.75">
      <c r="B57" s="65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</row>
    <row r="58" spans="2:35" ht="12.75">
      <c r="B58" s="80" t="s">
        <v>66</v>
      </c>
      <c r="C58" s="6"/>
      <c r="D58" s="6"/>
      <c r="E58" s="6"/>
      <c r="F58" s="79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</row>
    <row r="59" spans="2:35" ht="12.75">
      <c r="B59" s="65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</row>
    <row r="60" spans="2:35" ht="12.75">
      <c r="B60" s="71"/>
      <c r="C60" s="72"/>
      <c r="D60" s="72"/>
      <c r="E60" s="72"/>
      <c r="F60" s="72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</row>
  </sheetData>
  <printOptions/>
  <pageMargins left="0.36" right="0" top="0.25" bottom="0.25" header="0.5" footer="0.5"/>
  <pageSetup fitToHeight="1" fitToWidth="1"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0"/>
    <pageSetUpPr fitToPage="1"/>
  </sheetPr>
  <dimension ref="B3:AI77"/>
  <sheetViews>
    <sheetView workbookViewId="0" topLeftCell="D13">
      <selection activeCell="D44" sqref="D44"/>
    </sheetView>
  </sheetViews>
  <sheetFormatPr defaultColWidth="9.140625" defaultRowHeight="12.75"/>
  <cols>
    <col min="2" max="2" width="5.7109375" style="0" customWidth="1"/>
    <col min="3" max="3" width="6.7109375" style="0" customWidth="1"/>
    <col min="4" max="4" width="42.7109375" style="0" customWidth="1"/>
    <col min="5" max="5" width="19.7109375" style="0" customWidth="1"/>
    <col min="6" max="6" width="21.7109375" style="0" customWidth="1"/>
    <col min="7" max="7" width="17.7109375" style="0" customWidth="1"/>
    <col min="8" max="8" width="20.7109375" style="0" customWidth="1"/>
    <col min="9" max="9" width="3.7109375" style="0" customWidth="1"/>
  </cols>
  <sheetData>
    <row r="3" ht="12.75">
      <c r="B3" s="40" t="s">
        <v>58</v>
      </c>
    </row>
    <row r="4" ht="12.75">
      <c r="B4" s="40" t="s">
        <v>21</v>
      </c>
    </row>
    <row r="6" spans="2:7" ht="12.75">
      <c r="B6" s="40" t="s">
        <v>30</v>
      </c>
      <c r="G6" s="73" t="s">
        <v>70</v>
      </c>
    </row>
    <row r="9" spans="2:13" ht="12.75">
      <c r="B9" s="40" t="s">
        <v>29</v>
      </c>
      <c r="E9" t="s">
        <v>72</v>
      </c>
      <c r="F9" t="s">
        <v>75</v>
      </c>
      <c r="G9" t="s">
        <v>76</v>
      </c>
      <c r="H9" t="s">
        <v>61</v>
      </c>
      <c r="K9" t="s">
        <v>9</v>
      </c>
      <c r="M9" t="s">
        <v>9</v>
      </c>
    </row>
    <row r="11" spans="2:5" ht="12.75">
      <c r="B11" s="40" t="s">
        <v>28</v>
      </c>
      <c r="E11" s="74" t="s">
        <v>62</v>
      </c>
    </row>
    <row r="13" ht="12.75">
      <c r="B13" s="40" t="s">
        <v>67</v>
      </c>
    </row>
    <row r="15" ht="12.75">
      <c r="B15" s="40" t="s">
        <v>27</v>
      </c>
    </row>
    <row r="17" ht="12.75">
      <c r="B17" s="40" t="s">
        <v>26</v>
      </c>
    </row>
    <row r="20" ht="12.75">
      <c r="B20" s="40" t="s">
        <v>22</v>
      </c>
    </row>
    <row r="21" ht="12.75">
      <c r="B21" s="40"/>
    </row>
    <row r="22" spans="2:4" ht="12.75">
      <c r="B22" s="40"/>
      <c r="D22" t="s">
        <v>23</v>
      </c>
    </row>
    <row r="23" spans="2:5" ht="12.75">
      <c r="B23" s="40"/>
      <c r="E23" s="69" t="str">
        <f>+G6</f>
        <v>31/07/2004</v>
      </c>
    </row>
    <row r="25" spans="2:8" ht="12.75">
      <c r="B25" s="2"/>
      <c r="C25" s="3"/>
      <c r="D25" s="4"/>
      <c r="E25" s="41" t="s">
        <v>39</v>
      </c>
      <c r="F25" s="42"/>
      <c r="G25" s="41" t="s">
        <v>38</v>
      </c>
      <c r="H25" s="42"/>
    </row>
    <row r="26" spans="2:8" ht="12.75">
      <c r="B26" s="5"/>
      <c r="C26" s="6"/>
      <c r="D26" s="7"/>
      <c r="E26" s="43" t="s">
        <v>3</v>
      </c>
      <c r="F26" s="44" t="s">
        <v>1</v>
      </c>
      <c r="G26" s="45" t="s">
        <v>3</v>
      </c>
      <c r="H26" s="44" t="s">
        <v>1</v>
      </c>
    </row>
    <row r="27" spans="2:8" ht="12.75">
      <c r="B27" s="5"/>
      <c r="C27" s="6"/>
      <c r="D27" s="7"/>
      <c r="E27" s="46" t="s">
        <v>2</v>
      </c>
      <c r="F27" s="47" t="s">
        <v>2</v>
      </c>
      <c r="G27" s="48" t="s">
        <v>2</v>
      </c>
      <c r="H27" s="47" t="s">
        <v>2</v>
      </c>
    </row>
    <row r="28" spans="2:8" ht="12.75">
      <c r="B28" s="5"/>
      <c r="C28" s="6"/>
      <c r="D28" s="7"/>
      <c r="E28" s="46" t="s">
        <v>0</v>
      </c>
      <c r="F28" s="47" t="s">
        <v>36</v>
      </c>
      <c r="G28" s="48" t="s">
        <v>4</v>
      </c>
      <c r="H28" s="47" t="s">
        <v>36</v>
      </c>
    </row>
    <row r="29" spans="2:8" ht="12.75">
      <c r="B29" s="5"/>
      <c r="C29" s="6"/>
      <c r="D29" s="7"/>
      <c r="E29" s="46"/>
      <c r="F29" s="47" t="s">
        <v>37</v>
      </c>
      <c r="G29" s="48"/>
      <c r="H29" s="47" t="s">
        <v>37</v>
      </c>
    </row>
    <row r="30" spans="2:8" ht="12.75">
      <c r="B30" s="5"/>
      <c r="C30" s="6"/>
      <c r="D30" s="7"/>
      <c r="E30" s="46"/>
      <c r="F30" s="47" t="s">
        <v>0</v>
      </c>
      <c r="G30" s="48"/>
      <c r="H30" s="47" t="s">
        <v>5</v>
      </c>
    </row>
    <row r="31" spans="2:8" ht="12.75">
      <c r="B31" s="5"/>
      <c r="C31" s="6"/>
      <c r="D31" s="7"/>
      <c r="E31" s="70" t="str">
        <f>+E23</f>
        <v>31/07/2004</v>
      </c>
      <c r="F31" s="75" t="s">
        <v>71</v>
      </c>
      <c r="G31" s="49" t="str">
        <f>+E31</f>
        <v>31/07/2004</v>
      </c>
      <c r="H31" s="50" t="str">
        <f>+F31</f>
        <v>31/07/2003</v>
      </c>
    </row>
    <row r="32" spans="2:8" ht="12.75">
      <c r="B32" s="8"/>
      <c r="C32" s="9"/>
      <c r="D32" s="10"/>
      <c r="E32" s="51" t="s">
        <v>6</v>
      </c>
      <c r="F32" s="52" t="s">
        <v>6</v>
      </c>
      <c r="G32" s="51" t="s">
        <v>6</v>
      </c>
      <c r="H32" s="52" t="s">
        <v>6</v>
      </c>
    </row>
    <row r="33" spans="2:8" ht="12.75">
      <c r="B33" s="2">
        <v>1</v>
      </c>
      <c r="C33" s="4"/>
      <c r="D33" s="37" t="s">
        <v>13</v>
      </c>
      <c r="E33" s="27">
        <f>+'FULL-3rd'!C32</f>
        <v>6361</v>
      </c>
      <c r="F33" s="27">
        <f>+'FULL-3rd'!D32</f>
        <v>6280</v>
      </c>
      <c r="G33" s="27">
        <f>+'FULL-3rd'!E32</f>
        <v>17342</v>
      </c>
      <c r="H33" s="27">
        <f>+'FULL-3rd'!F32</f>
        <v>16989</v>
      </c>
    </row>
    <row r="34" spans="2:8" ht="12.75">
      <c r="B34" s="8"/>
      <c r="C34" s="10"/>
      <c r="D34" s="38"/>
      <c r="E34" s="28"/>
      <c r="F34" s="28"/>
      <c r="G34" s="28"/>
      <c r="H34" s="28"/>
    </row>
    <row r="35" spans="2:8" ht="12.75">
      <c r="B35" s="2">
        <v>2</v>
      </c>
      <c r="C35" s="4"/>
      <c r="D35" s="37" t="s">
        <v>16</v>
      </c>
      <c r="E35" s="27">
        <v>614</v>
      </c>
      <c r="F35" s="27">
        <f>+'FULL-3rd'!D44</f>
        <v>13</v>
      </c>
      <c r="G35" s="27">
        <f>+'FULL-3rd'!E44</f>
        <v>647</v>
      </c>
      <c r="H35" s="27">
        <f>+'FULL-3rd'!F44</f>
        <v>337</v>
      </c>
    </row>
    <row r="36" spans="2:8" ht="12.75">
      <c r="B36" s="8"/>
      <c r="C36" s="10"/>
      <c r="D36" s="38"/>
      <c r="E36" s="29"/>
      <c r="F36" s="29"/>
      <c r="G36" s="29"/>
      <c r="H36" s="29"/>
    </row>
    <row r="37" spans="2:8" ht="12.75">
      <c r="B37" s="2">
        <v>3</v>
      </c>
      <c r="C37" s="4"/>
      <c r="D37" s="37" t="s">
        <v>17</v>
      </c>
      <c r="E37" s="28">
        <f>+'FULL-3rd'!C52</f>
        <v>542</v>
      </c>
      <c r="F37" s="28">
        <f>+'FULL-3rd'!D52</f>
        <v>51</v>
      </c>
      <c r="G37" s="28">
        <f>+'FULL-3rd'!E52</f>
        <v>437</v>
      </c>
      <c r="H37" s="28">
        <f>+'FULL-3rd'!F52</f>
        <v>200</v>
      </c>
    </row>
    <row r="38" spans="2:8" ht="12.75">
      <c r="B38" s="5"/>
      <c r="C38" s="7"/>
      <c r="D38" s="39"/>
      <c r="E38" s="28"/>
      <c r="F38" s="28"/>
      <c r="G38" s="28"/>
      <c r="H38" s="28"/>
    </row>
    <row r="39" spans="2:8" ht="12.75">
      <c r="B39" s="2"/>
      <c r="C39" s="4"/>
      <c r="D39" s="53"/>
      <c r="E39" s="33"/>
      <c r="F39" s="33"/>
      <c r="G39" s="33"/>
      <c r="H39" s="27"/>
    </row>
    <row r="40" spans="2:8" ht="12.75">
      <c r="B40" s="8">
        <v>4</v>
      </c>
      <c r="C40" s="10"/>
      <c r="D40" s="54" t="s">
        <v>18</v>
      </c>
      <c r="E40" s="31">
        <f>+'FULL-3rd'!C52</f>
        <v>542</v>
      </c>
      <c r="F40" s="31">
        <f>+'FULL-3rd'!D52</f>
        <v>51</v>
      </c>
      <c r="G40" s="31">
        <f>+'FULL-3rd'!E52</f>
        <v>437</v>
      </c>
      <c r="H40" s="29">
        <f>+'FULL-3rd'!F52</f>
        <v>200</v>
      </c>
    </row>
    <row r="41" spans="2:8" ht="12.75">
      <c r="B41" s="5">
        <v>5</v>
      </c>
      <c r="C41" s="7"/>
      <c r="D41" s="7" t="s">
        <v>19</v>
      </c>
      <c r="E41" s="27"/>
      <c r="F41" s="30"/>
      <c r="G41" s="27"/>
      <c r="H41" s="27"/>
    </row>
    <row r="42" spans="2:8" ht="12.75">
      <c r="B42" s="8"/>
      <c r="C42" s="10"/>
      <c r="D42" s="10" t="s">
        <v>20</v>
      </c>
      <c r="E42" s="85">
        <f>+'FULL-3rd'!C54</f>
        <v>1.336</v>
      </c>
      <c r="F42" s="87">
        <f>+'FULL-3rd'!D54</f>
        <v>0.13</v>
      </c>
      <c r="G42" s="85">
        <f>+'FULL-3rd'!E54</f>
        <v>1.077</v>
      </c>
      <c r="H42" s="85">
        <f>+'FULL-3rd'!F54</f>
        <v>0.49</v>
      </c>
    </row>
    <row r="43" spans="2:8" ht="12.75">
      <c r="B43" s="2">
        <v>6</v>
      </c>
      <c r="C43" s="4"/>
      <c r="D43" s="67" t="s">
        <v>7</v>
      </c>
      <c r="E43" s="84">
        <v>0</v>
      </c>
      <c r="F43" s="68">
        <v>0</v>
      </c>
      <c r="G43" s="84">
        <v>2.5</v>
      </c>
      <c r="H43" s="68">
        <v>2.5</v>
      </c>
    </row>
    <row r="44" spans="2:8" ht="12.75">
      <c r="B44" s="8"/>
      <c r="C44" s="10"/>
      <c r="D44" s="10"/>
      <c r="E44" s="29"/>
      <c r="F44" s="29"/>
      <c r="G44" s="29"/>
      <c r="H44" s="29"/>
    </row>
    <row r="45" spans="2:9" ht="12.75">
      <c r="B45" s="1"/>
      <c r="C45" s="16"/>
      <c r="D45" s="16"/>
      <c r="E45" s="23"/>
      <c r="F45" s="23"/>
      <c r="G45" s="23"/>
      <c r="H45" s="24"/>
      <c r="I45" s="6"/>
    </row>
    <row r="46" spans="2:9" ht="12.75">
      <c r="B46" t="s">
        <v>9</v>
      </c>
      <c r="C46" t="s">
        <v>9</v>
      </c>
      <c r="D46" t="s">
        <v>9</v>
      </c>
      <c r="E46" s="18"/>
      <c r="F46" s="18"/>
      <c r="G46" s="18"/>
      <c r="H46" s="18"/>
      <c r="I46" s="6"/>
    </row>
    <row r="47" spans="2:9" ht="12.75">
      <c r="B47" s="2"/>
      <c r="C47" s="3"/>
      <c r="D47" s="4"/>
      <c r="E47" s="20" t="s">
        <v>10</v>
      </c>
      <c r="F47" s="21"/>
      <c r="G47" s="19" t="s">
        <v>12</v>
      </c>
      <c r="H47" s="21"/>
      <c r="I47" s="6"/>
    </row>
    <row r="48" spans="2:9" ht="12.75">
      <c r="B48" s="8"/>
      <c r="C48" s="9"/>
      <c r="D48" s="10"/>
      <c r="E48" s="18"/>
      <c r="F48" s="22"/>
      <c r="G48" s="17" t="s">
        <v>11</v>
      </c>
      <c r="H48" s="22"/>
      <c r="I48" s="6"/>
    </row>
    <row r="49" spans="2:8" ht="12.75">
      <c r="B49" s="2"/>
      <c r="C49" s="3"/>
      <c r="D49" s="3"/>
      <c r="E49" s="19"/>
      <c r="F49" s="21"/>
      <c r="G49" s="20"/>
      <c r="H49" s="21"/>
    </row>
    <row r="50" spans="2:8" ht="12.75">
      <c r="B50" s="5">
        <v>7</v>
      </c>
      <c r="C50" s="6"/>
      <c r="D50" s="48" t="s">
        <v>8</v>
      </c>
      <c r="E50" s="25"/>
      <c r="F50" s="81">
        <v>1.3</v>
      </c>
      <c r="G50" s="36"/>
      <c r="H50" s="83">
        <v>1.31</v>
      </c>
    </row>
    <row r="51" spans="2:8" ht="12.75">
      <c r="B51" s="5"/>
      <c r="C51" s="6"/>
      <c r="D51" s="6"/>
      <c r="E51" s="17"/>
      <c r="F51" s="22"/>
      <c r="G51" s="18"/>
      <c r="H51" s="22"/>
    </row>
    <row r="52" spans="2:8" ht="12.75">
      <c r="B52" s="1"/>
      <c r="C52" s="16"/>
      <c r="D52" s="16"/>
      <c r="E52" s="23"/>
      <c r="F52" s="23"/>
      <c r="G52" s="23"/>
      <c r="H52" s="24"/>
    </row>
    <row r="53" spans="2:35" ht="12.75">
      <c r="B53" s="6" t="s">
        <v>26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</row>
    <row r="54" spans="2:35" ht="12.75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</row>
    <row r="55" spans="2:35" ht="12.75">
      <c r="B55" s="6"/>
      <c r="C55" s="6"/>
      <c r="D55" s="35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</row>
    <row r="56" spans="2:35" ht="12.75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</row>
    <row r="57" spans="2:35" ht="12.75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</row>
    <row r="58" spans="2:35" ht="12.75">
      <c r="B58" s="40" t="s">
        <v>31</v>
      </c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</row>
    <row r="59" spans="2:35" ht="12.75">
      <c r="B59" s="40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</row>
    <row r="60" spans="2:35" ht="12.75">
      <c r="B60" s="40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</row>
    <row r="61" spans="9:35" ht="12.75"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</row>
    <row r="62" spans="2:35" ht="12.75">
      <c r="B62" s="2"/>
      <c r="C62" s="3"/>
      <c r="D62" s="4"/>
      <c r="E62" s="41" t="s">
        <v>24</v>
      </c>
      <c r="F62" s="42"/>
      <c r="G62" s="41" t="s">
        <v>25</v>
      </c>
      <c r="H62" s="42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</row>
    <row r="63" spans="2:35" ht="12.75">
      <c r="B63" s="5"/>
      <c r="C63" s="6"/>
      <c r="D63" s="7"/>
      <c r="E63" s="43" t="s">
        <v>3</v>
      </c>
      <c r="F63" s="44" t="s">
        <v>1</v>
      </c>
      <c r="G63" s="45" t="s">
        <v>3</v>
      </c>
      <c r="H63" s="44" t="s">
        <v>1</v>
      </c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</row>
    <row r="64" spans="2:35" ht="12.75">
      <c r="B64" s="5"/>
      <c r="C64" s="6"/>
      <c r="D64" s="7"/>
      <c r="E64" s="46" t="s">
        <v>2</v>
      </c>
      <c r="F64" s="47" t="s">
        <v>2</v>
      </c>
      <c r="G64" s="48" t="s">
        <v>2</v>
      </c>
      <c r="H64" s="47" t="s">
        <v>2</v>
      </c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</row>
    <row r="65" spans="2:35" ht="12.75">
      <c r="B65" s="5"/>
      <c r="C65" s="6"/>
      <c r="D65" s="7"/>
      <c r="E65" s="46" t="s">
        <v>0</v>
      </c>
      <c r="F65" s="47" t="s">
        <v>36</v>
      </c>
      <c r="G65" s="48" t="s">
        <v>4</v>
      </c>
      <c r="H65" s="47" t="s">
        <v>36</v>
      </c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</row>
    <row r="66" spans="2:35" ht="12.75">
      <c r="B66" s="5"/>
      <c r="C66" s="6"/>
      <c r="D66" s="7"/>
      <c r="E66" s="46"/>
      <c r="F66" s="47" t="s">
        <v>37</v>
      </c>
      <c r="G66" s="48"/>
      <c r="H66" s="47" t="s">
        <v>37</v>
      </c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</row>
    <row r="67" spans="2:35" ht="12.75">
      <c r="B67" s="5"/>
      <c r="C67" s="6"/>
      <c r="D67" s="7"/>
      <c r="E67" s="46"/>
      <c r="F67" s="47" t="s">
        <v>0</v>
      </c>
      <c r="G67" s="48"/>
      <c r="H67" s="47" t="s">
        <v>5</v>
      </c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</row>
    <row r="68" spans="2:35" ht="12.75">
      <c r="B68" s="5"/>
      <c r="C68" s="6"/>
      <c r="D68" s="7"/>
      <c r="E68" s="49" t="str">
        <f>+E31</f>
        <v>31/07/2004</v>
      </c>
      <c r="F68" s="50" t="str">
        <f>+F31</f>
        <v>31/07/2003</v>
      </c>
      <c r="G68" s="49" t="str">
        <f>+E68</f>
        <v>31/07/2004</v>
      </c>
      <c r="H68" s="50" t="str">
        <f>+F68</f>
        <v>31/07/2003</v>
      </c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</row>
    <row r="69" spans="2:35" ht="12.75">
      <c r="B69" s="8"/>
      <c r="C69" s="9"/>
      <c r="D69" s="10"/>
      <c r="E69" s="51" t="s">
        <v>6</v>
      </c>
      <c r="F69" s="52" t="s">
        <v>6</v>
      </c>
      <c r="G69" s="51" t="s">
        <v>6</v>
      </c>
      <c r="H69" s="52" t="s">
        <v>6</v>
      </c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</row>
    <row r="70" spans="2:35" ht="12.75">
      <c r="B70" s="2">
        <v>1</v>
      </c>
      <c r="C70" s="4"/>
      <c r="D70" s="37" t="s">
        <v>32</v>
      </c>
      <c r="E70" s="27">
        <f>+'FULL-3rd'!C38</f>
        <v>609</v>
      </c>
      <c r="F70" s="27">
        <f>+'FULL-3rd'!D38</f>
        <v>10</v>
      </c>
      <c r="G70" s="27">
        <f>+'FULL-3rd'!E38</f>
        <v>639</v>
      </c>
      <c r="H70" s="27">
        <f>+'FULL-3rd'!F38</f>
        <v>329</v>
      </c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</row>
    <row r="71" spans="2:35" ht="12.75">
      <c r="B71" s="8"/>
      <c r="C71" s="10"/>
      <c r="D71" s="38"/>
      <c r="E71" s="28"/>
      <c r="F71" s="28"/>
      <c r="G71" s="28"/>
      <c r="H71" s="28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</row>
    <row r="72" spans="2:8" ht="12.75">
      <c r="B72" s="2">
        <v>2</v>
      </c>
      <c r="C72" s="4"/>
      <c r="D72" s="67" t="s">
        <v>33</v>
      </c>
      <c r="E72" s="82">
        <f>450-315</f>
        <v>135</v>
      </c>
      <c r="F72" s="82">
        <f>515-345</f>
        <v>170</v>
      </c>
      <c r="G72" s="82">
        <f>315+135</f>
        <v>450</v>
      </c>
      <c r="H72" s="82">
        <v>515</v>
      </c>
    </row>
    <row r="73" spans="2:8" ht="12.75">
      <c r="B73" s="8"/>
      <c r="C73" s="10"/>
      <c r="D73" s="38"/>
      <c r="E73" s="29"/>
      <c r="F73" s="29"/>
      <c r="G73" s="29"/>
      <c r="H73" s="29"/>
    </row>
    <row r="74" spans="2:8" ht="12.75">
      <c r="B74" s="2">
        <v>3</v>
      </c>
      <c r="C74" s="4"/>
      <c r="D74" s="37" t="s">
        <v>34</v>
      </c>
      <c r="E74" s="27">
        <f>+'FULL-3rd'!C40</f>
        <v>-1</v>
      </c>
      <c r="F74" s="27">
        <f>+'FULL-3rd'!D40</f>
        <v>0</v>
      </c>
      <c r="G74" s="27">
        <f>+'FULL-3rd'!E40</f>
        <v>-2</v>
      </c>
      <c r="H74" s="27">
        <f>+'FULL-3rd'!F40</f>
        <v>-1</v>
      </c>
    </row>
    <row r="75" spans="2:8" ht="12.75">
      <c r="B75" s="8"/>
      <c r="C75" s="10"/>
      <c r="D75" s="38"/>
      <c r="E75" s="29"/>
      <c r="F75" s="29"/>
      <c r="G75" s="29"/>
      <c r="H75" s="29"/>
    </row>
    <row r="77" ht="12.75">
      <c r="B77" t="s">
        <v>35</v>
      </c>
    </row>
  </sheetData>
  <printOptions/>
  <pageMargins left="0.34" right="0" top="0.25" bottom="0.25" header="0.5" footer="0.5"/>
  <pageSetup fitToHeight="1" fitToWidth="1" horizontalDpi="600" verticalDpi="600" orientation="portrait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0"/>
    <pageSetUpPr fitToPage="1"/>
  </sheetPr>
  <dimension ref="A3:AH60"/>
  <sheetViews>
    <sheetView view="pageBreakPreview" zoomScale="85" zoomScaleSheetLayoutView="85" workbookViewId="0" topLeftCell="A1">
      <selection activeCell="A1" sqref="A1:IV16384"/>
    </sheetView>
  </sheetViews>
  <sheetFormatPr defaultColWidth="9.140625" defaultRowHeight="12.75"/>
  <cols>
    <col min="1" max="1" width="30.7109375" style="0" customWidth="1"/>
    <col min="2" max="5" width="23.7109375" style="0" customWidth="1"/>
    <col min="6" max="6" width="22.7109375" style="0" bestFit="1" customWidth="1"/>
    <col min="7" max="7" width="17.7109375" style="0" customWidth="1"/>
    <col min="8" max="8" width="3.7109375" style="0" customWidth="1"/>
  </cols>
  <sheetData>
    <row r="3" ht="12.75">
      <c r="A3" s="40" t="s">
        <v>58</v>
      </c>
    </row>
    <row r="4" ht="12.75">
      <c r="A4" s="40" t="s">
        <v>21</v>
      </c>
    </row>
    <row r="6" spans="1:6" ht="12.75">
      <c r="A6" s="40" t="s">
        <v>30</v>
      </c>
      <c r="F6" s="88" t="s">
        <v>63</v>
      </c>
    </row>
    <row r="9" spans="1:12" ht="12.75">
      <c r="A9" s="40" t="s">
        <v>29</v>
      </c>
      <c r="C9" t="s">
        <v>77</v>
      </c>
      <c r="D9" t="s">
        <v>78</v>
      </c>
      <c r="E9" t="s">
        <v>80</v>
      </c>
      <c r="F9" t="s">
        <v>79</v>
      </c>
      <c r="J9" t="s">
        <v>9</v>
      </c>
      <c r="L9" t="s">
        <v>9</v>
      </c>
    </row>
    <row r="11" spans="1:4" ht="12.75">
      <c r="A11" s="40" t="s">
        <v>28</v>
      </c>
      <c r="D11" s="73" t="s">
        <v>63</v>
      </c>
    </row>
    <row r="13" ht="12.75">
      <c r="A13" s="40" t="s">
        <v>57</v>
      </c>
    </row>
    <row r="15" ht="12.75">
      <c r="A15" s="40" t="s">
        <v>27</v>
      </c>
    </row>
    <row r="17" ht="12.75">
      <c r="A17" s="40" t="s">
        <v>26</v>
      </c>
    </row>
    <row r="19" ht="12.75">
      <c r="A19" s="40" t="s">
        <v>40</v>
      </c>
    </row>
    <row r="20" ht="12.75">
      <c r="A20" s="40" t="s">
        <v>41</v>
      </c>
    </row>
    <row r="21" spans="1:4" ht="12.75">
      <c r="A21" s="40" t="s">
        <v>64</v>
      </c>
      <c r="D21" s="6"/>
    </row>
    <row r="24" spans="1:5" ht="12.75">
      <c r="A24" s="11"/>
      <c r="B24" s="77" t="s">
        <v>65</v>
      </c>
      <c r="C24" s="77" t="s">
        <v>59</v>
      </c>
      <c r="D24" s="77" t="str">
        <f>+B24</f>
        <v>2004</v>
      </c>
      <c r="E24" s="78" t="str">
        <f>+C24</f>
        <v>2003</v>
      </c>
    </row>
    <row r="25" spans="1:5" ht="12.75">
      <c r="A25" s="12"/>
      <c r="B25" s="2"/>
      <c r="C25" s="2"/>
      <c r="D25" s="11"/>
      <c r="E25" s="4" t="s">
        <v>42</v>
      </c>
    </row>
    <row r="26" spans="1:5" ht="12.75">
      <c r="A26" s="12"/>
      <c r="B26" s="5" t="s">
        <v>43</v>
      </c>
      <c r="C26" s="5" t="s">
        <v>42</v>
      </c>
      <c r="D26" s="47" t="s">
        <v>81</v>
      </c>
      <c r="E26" s="66" t="str">
        <f>+D26</f>
        <v>12 MONTHS</v>
      </c>
    </row>
    <row r="27" spans="1:5" ht="12.75">
      <c r="A27" s="12"/>
      <c r="B27" s="5" t="s">
        <v>0</v>
      </c>
      <c r="C27" s="5" t="s">
        <v>0</v>
      </c>
      <c r="D27" s="12" t="s">
        <v>44</v>
      </c>
      <c r="E27" s="7" t="s">
        <v>44</v>
      </c>
    </row>
    <row r="28" spans="1:5" ht="12.75">
      <c r="A28" s="12"/>
      <c r="B28" s="5" t="s">
        <v>45</v>
      </c>
      <c r="C28" s="5" t="s">
        <v>45</v>
      </c>
      <c r="D28" s="12" t="s">
        <v>4</v>
      </c>
      <c r="E28" s="7" t="s">
        <v>4</v>
      </c>
    </row>
    <row r="29" spans="1:5" ht="12.75">
      <c r="A29" s="12"/>
      <c r="B29" s="5" t="s">
        <v>46</v>
      </c>
      <c r="C29" s="5" t="s">
        <v>47</v>
      </c>
      <c r="D29" s="12"/>
      <c r="E29" s="7"/>
    </row>
    <row r="30" spans="1:5" ht="12.75">
      <c r="A30" s="12"/>
      <c r="B30" s="70" t="str">
        <f>+F6</f>
        <v>31/10/2004</v>
      </c>
      <c r="C30" s="97" t="s">
        <v>84</v>
      </c>
      <c r="D30" s="13" t="str">
        <f>+B30</f>
        <v>31/10/2004</v>
      </c>
      <c r="E30" s="96" t="str">
        <f>+C30</f>
        <v>31/10/2003</v>
      </c>
    </row>
    <row r="31" spans="1:5" ht="12.75">
      <c r="A31" s="58"/>
      <c r="B31" s="26" t="s">
        <v>6</v>
      </c>
      <c r="C31" s="14" t="s">
        <v>6</v>
      </c>
      <c r="D31" s="15" t="s">
        <v>6</v>
      </c>
      <c r="E31" s="59" t="s">
        <v>6</v>
      </c>
    </row>
    <row r="32" spans="1:5" ht="12.75">
      <c r="A32" s="60" t="s">
        <v>13</v>
      </c>
      <c r="B32" s="28">
        <v>7199</v>
      </c>
      <c r="C32" s="28">
        <v>6596</v>
      </c>
      <c r="D32" s="28">
        <v>24541</v>
      </c>
      <c r="E32" s="28">
        <v>23585</v>
      </c>
    </row>
    <row r="33" spans="1:5" ht="12.75">
      <c r="A33" s="61"/>
      <c r="B33" s="28"/>
      <c r="C33" s="28"/>
      <c r="D33" s="28"/>
      <c r="E33" s="28"/>
    </row>
    <row r="34" spans="1:5" ht="12.75">
      <c r="A34" s="60"/>
      <c r="B34" s="33"/>
      <c r="C34" s="27"/>
      <c r="D34" s="34"/>
      <c r="E34" s="27"/>
    </row>
    <row r="35" spans="1:8" ht="12.75">
      <c r="A35" s="62" t="s">
        <v>48</v>
      </c>
      <c r="B35" s="31">
        <f>-6553-1095-178</f>
        <v>-7826</v>
      </c>
      <c r="C35" s="29">
        <f>-5087-1053-155</f>
        <v>-6295</v>
      </c>
      <c r="D35" s="31">
        <f>-20380-4112-745</f>
        <v>-25237</v>
      </c>
      <c r="E35" s="29">
        <f>-19162-4014-690</f>
        <v>-23866</v>
      </c>
      <c r="H35" s="6"/>
    </row>
    <row r="36" spans="1:8" ht="12.75">
      <c r="A36" s="61" t="s">
        <v>49</v>
      </c>
      <c r="B36" s="28"/>
      <c r="C36" s="28"/>
      <c r="D36" s="28"/>
      <c r="E36" s="28"/>
      <c r="H36" s="6"/>
    </row>
    <row r="37" spans="1:8" ht="12.75">
      <c r="A37" s="62" t="s">
        <v>50</v>
      </c>
      <c r="B37" s="29">
        <f>227</f>
        <v>227</v>
      </c>
      <c r="C37" s="29">
        <v>436</v>
      </c>
      <c r="D37" s="29">
        <v>935</v>
      </c>
      <c r="E37" s="29">
        <v>1347</v>
      </c>
      <c r="H37" s="6"/>
    </row>
    <row r="38" spans="1:8" ht="12.75">
      <c r="A38" s="60" t="s">
        <v>51</v>
      </c>
      <c r="B38" s="27">
        <f>+B32+B35+B37</f>
        <v>-400</v>
      </c>
      <c r="C38" s="27">
        <f>+C32+C35+C37</f>
        <v>737</v>
      </c>
      <c r="D38" s="27">
        <f>+D32+D35+D37</f>
        <v>239</v>
      </c>
      <c r="E38" s="27">
        <f>+E32+E35+E37</f>
        <v>1066</v>
      </c>
      <c r="H38" s="6"/>
    </row>
    <row r="39" spans="1:5" ht="12.75">
      <c r="A39" s="62"/>
      <c r="B39" s="29"/>
      <c r="C39" s="29"/>
      <c r="D39" s="29"/>
      <c r="E39" s="29"/>
    </row>
    <row r="40" spans="1:5" ht="12.75">
      <c r="A40" s="61" t="s">
        <v>14</v>
      </c>
      <c r="B40" s="28">
        <v>0</v>
      </c>
      <c r="C40" s="28">
        <v>0</v>
      </c>
      <c r="D40" s="28">
        <v>-2</v>
      </c>
      <c r="E40" s="28">
        <v>-1</v>
      </c>
    </row>
    <row r="41" spans="1:5" ht="12.75">
      <c r="A41" s="62"/>
      <c r="B41" s="28"/>
      <c r="C41" s="28"/>
      <c r="D41" s="28"/>
      <c r="E41" s="28"/>
    </row>
    <row r="42" spans="1:5" ht="12.75">
      <c r="A42" s="60" t="s">
        <v>52</v>
      </c>
      <c r="B42" s="27">
        <v>1</v>
      </c>
      <c r="C42" s="27">
        <v>2</v>
      </c>
      <c r="D42" s="27">
        <v>11</v>
      </c>
      <c r="E42" s="27">
        <v>11</v>
      </c>
    </row>
    <row r="43" spans="1:34" ht="12.75">
      <c r="A43" s="62"/>
      <c r="B43" s="31"/>
      <c r="C43" s="29"/>
      <c r="D43" s="31"/>
      <c r="E43" s="29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</row>
    <row r="44" spans="1:34" ht="12.75">
      <c r="A44" s="60" t="s">
        <v>16</v>
      </c>
      <c r="B44" s="28">
        <f>+B38+B40+B42</f>
        <v>-399</v>
      </c>
      <c r="C44" s="28">
        <f>+C38+C40+C42</f>
        <v>739</v>
      </c>
      <c r="D44" s="28">
        <f>+D38+D40+D42</f>
        <v>248</v>
      </c>
      <c r="E44" s="28">
        <f>+E38+E40+E42</f>
        <v>1076</v>
      </c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</row>
    <row r="45" spans="1:34" ht="12.75">
      <c r="A45" s="61"/>
      <c r="B45" s="28"/>
      <c r="C45" s="28"/>
      <c r="D45" s="28"/>
      <c r="E45" s="28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</row>
    <row r="46" spans="1:34" ht="12.75">
      <c r="A46" s="63"/>
      <c r="B46" s="27"/>
      <c r="C46" s="34"/>
      <c r="D46" s="27"/>
      <c r="E46" s="55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</row>
    <row r="47" spans="1:34" ht="12.75">
      <c r="A47" s="64" t="s">
        <v>53</v>
      </c>
      <c r="B47" s="29">
        <v>-30</v>
      </c>
      <c r="C47" s="32">
        <v>-81</v>
      </c>
      <c r="D47" s="29">
        <v>-292</v>
      </c>
      <c r="E47" s="56">
        <v>-320</v>
      </c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</row>
    <row r="48" spans="1:34" ht="12.75">
      <c r="A48" s="61" t="s">
        <v>54</v>
      </c>
      <c r="B48" s="28">
        <f>+B44+B47</f>
        <v>-429</v>
      </c>
      <c r="C48" s="28">
        <f>+C44+C47</f>
        <v>658</v>
      </c>
      <c r="D48" s="28">
        <f>+D44+D47</f>
        <v>-44</v>
      </c>
      <c r="E48" s="28">
        <f>+E44+E47</f>
        <v>756</v>
      </c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</row>
    <row r="49" spans="1:34" ht="12.75">
      <c r="A49" s="61"/>
      <c r="B49" s="28"/>
      <c r="C49" s="28"/>
      <c r="D49" s="28"/>
      <c r="E49" s="28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</row>
    <row r="50" spans="1:34" ht="12.75">
      <c r="A50" s="63" t="s">
        <v>15</v>
      </c>
      <c r="B50" s="33">
        <v>53</v>
      </c>
      <c r="C50" s="27">
        <v>30</v>
      </c>
      <c r="D50" s="34">
        <v>105</v>
      </c>
      <c r="E50" s="27">
        <v>132</v>
      </c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</row>
    <row r="51" spans="1:34" ht="12.75">
      <c r="A51" s="64"/>
      <c r="B51" s="31"/>
      <c r="C51" s="29"/>
      <c r="D51" s="32"/>
      <c r="E51" s="29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</row>
    <row r="52" spans="1:34" ht="12.75">
      <c r="A52" s="61" t="s">
        <v>18</v>
      </c>
      <c r="B52" s="28">
        <f>+B48+B50</f>
        <v>-376</v>
      </c>
      <c r="C52" s="28">
        <f>+C48+C50</f>
        <v>688</v>
      </c>
      <c r="D52" s="28">
        <f>+D48+D50</f>
        <v>61</v>
      </c>
      <c r="E52" s="28">
        <f>+E48+E50</f>
        <v>888</v>
      </c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</row>
    <row r="53" spans="1:34" ht="12.75">
      <c r="A53" s="61"/>
      <c r="B53" s="28"/>
      <c r="C53" s="29"/>
      <c r="D53" s="28"/>
      <c r="E53" s="28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</row>
    <row r="54" spans="1:34" ht="12.75">
      <c r="A54" s="63" t="s">
        <v>55</v>
      </c>
      <c r="B54" s="89">
        <f>+B52/40612*100</f>
        <v>-0.9258347286516301</v>
      </c>
      <c r="C54" s="89">
        <f>+C52/40612*100</f>
        <v>1.6940805673200041</v>
      </c>
      <c r="D54" s="89">
        <f>+D52/40612*100</f>
        <v>0.15020191076529105</v>
      </c>
      <c r="E54" s="89">
        <f>+E52/40612*100</f>
        <v>2.1865458485176794</v>
      </c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</row>
    <row r="55" spans="1:34" ht="12.75">
      <c r="A55" s="64" t="s">
        <v>56</v>
      </c>
      <c r="B55" s="90">
        <f>+B54</f>
        <v>-0.9258347286516301</v>
      </c>
      <c r="C55" s="90">
        <f>+C54</f>
        <v>1.6940805673200041</v>
      </c>
      <c r="D55" s="90">
        <f>+D54</f>
        <v>0.15020191076529105</v>
      </c>
      <c r="E55" s="90">
        <f>+E54</f>
        <v>2.1865458485176794</v>
      </c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</row>
    <row r="56" spans="1:34" ht="12.75">
      <c r="A56" s="65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</row>
    <row r="57" spans="1:34" ht="12.75">
      <c r="A57" s="65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</row>
    <row r="58" spans="1:34" ht="12.75">
      <c r="A58" s="80" t="s">
        <v>66</v>
      </c>
      <c r="B58" s="6"/>
      <c r="C58" s="6"/>
      <c r="D58" s="6"/>
      <c r="E58" s="79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</row>
    <row r="59" spans="1:34" ht="12.75">
      <c r="A59" s="65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</row>
    <row r="60" spans="1:34" ht="12.75">
      <c r="A60" s="71"/>
      <c r="B60" s="72"/>
      <c r="C60" s="72"/>
      <c r="D60" s="72"/>
      <c r="E60" s="72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</row>
  </sheetData>
  <printOptions/>
  <pageMargins left="0.52" right="0.34" top="1" bottom="1" header="0.5" footer="0.5"/>
  <pageSetup fitToHeight="1" fitToWidth="1" horizontalDpi="600" verticalDpi="600" orientation="portrait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0"/>
    <pageSetUpPr fitToPage="1"/>
  </sheetPr>
  <dimension ref="B3:AI77"/>
  <sheetViews>
    <sheetView view="pageBreakPreview" zoomScale="85" zoomScaleSheetLayoutView="85" workbookViewId="0" topLeftCell="A43">
      <selection activeCell="A43" sqref="A1:IV16384"/>
    </sheetView>
  </sheetViews>
  <sheetFormatPr defaultColWidth="9.140625" defaultRowHeight="12.75"/>
  <cols>
    <col min="1" max="1" width="4.28125" style="0" customWidth="1"/>
    <col min="2" max="2" width="5.7109375" style="0" customWidth="1"/>
    <col min="3" max="3" width="6.7109375" style="0" customWidth="1"/>
    <col min="4" max="4" width="42.7109375" style="0" customWidth="1"/>
    <col min="5" max="5" width="19.7109375" style="0" customWidth="1"/>
    <col min="6" max="6" width="21.7109375" style="0" customWidth="1"/>
    <col min="7" max="7" width="17.7109375" style="0" customWidth="1"/>
    <col min="8" max="8" width="20.7109375" style="0" customWidth="1"/>
    <col min="9" max="9" width="3.7109375" style="0" customWidth="1"/>
  </cols>
  <sheetData>
    <row r="3" ht="12.75">
      <c r="B3" s="40" t="s">
        <v>58</v>
      </c>
    </row>
    <row r="4" ht="12.75">
      <c r="B4" s="40" t="s">
        <v>21</v>
      </c>
    </row>
    <row r="6" spans="2:7" ht="12.75">
      <c r="B6" s="40" t="s">
        <v>30</v>
      </c>
      <c r="G6" s="88" t="s">
        <v>63</v>
      </c>
    </row>
    <row r="9" spans="2:13" ht="12.75">
      <c r="B9" s="40" t="s">
        <v>29</v>
      </c>
      <c r="E9" t="s">
        <v>72</v>
      </c>
      <c r="F9" t="s">
        <v>82</v>
      </c>
      <c r="G9" t="s">
        <v>83</v>
      </c>
      <c r="H9" t="s">
        <v>61</v>
      </c>
      <c r="K9" t="s">
        <v>9</v>
      </c>
      <c r="M9" t="s">
        <v>9</v>
      </c>
    </row>
    <row r="11" spans="2:5" ht="12.75">
      <c r="B11" s="40" t="s">
        <v>28</v>
      </c>
      <c r="E11" s="74" t="s">
        <v>62</v>
      </c>
    </row>
    <row r="13" ht="12.75">
      <c r="B13" s="40" t="s">
        <v>67</v>
      </c>
    </row>
    <row r="15" ht="12.75">
      <c r="B15" s="40" t="s">
        <v>27</v>
      </c>
    </row>
    <row r="17" ht="12.75">
      <c r="B17" s="40" t="s">
        <v>26</v>
      </c>
    </row>
    <row r="20" ht="12.75">
      <c r="B20" s="40" t="s">
        <v>22</v>
      </c>
    </row>
    <row r="21" ht="12.75">
      <c r="B21" s="40"/>
    </row>
    <row r="22" spans="2:4" ht="12.75">
      <c r="B22" s="40"/>
      <c r="D22" t="s">
        <v>23</v>
      </c>
    </row>
    <row r="23" spans="2:5" ht="12.75">
      <c r="B23" s="40"/>
      <c r="E23" s="69" t="str">
        <f>+G6</f>
        <v>31/10/2004</v>
      </c>
    </row>
    <row r="25" spans="2:8" ht="12.75">
      <c r="B25" s="2"/>
      <c r="C25" s="3"/>
      <c r="D25" s="4"/>
      <c r="E25" s="41" t="s">
        <v>39</v>
      </c>
      <c r="F25" s="42"/>
      <c r="G25" s="41" t="s">
        <v>38</v>
      </c>
      <c r="H25" s="42"/>
    </row>
    <row r="26" spans="2:8" ht="12.75">
      <c r="B26" s="5"/>
      <c r="C26" s="6"/>
      <c r="D26" s="7"/>
      <c r="E26" s="43" t="s">
        <v>3</v>
      </c>
      <c r="F26" s="44" t="s">
        <v>1</v>
      </c>
      <c r="G26" s="45" t="s">
        <v>3</v>
      </c>
      <c r="H26" s="44" t="s">
        <v>1</v>
      </c>
    </row>
    <row r="27" spans="2:8" ht="12.75">
      <c r="B27" s="5"/>
      <c r="C27" s="6"/>
      <c r="D27" s="7"/>
      <c r="E27" s="46" t="s">
        <v>2</v>
      </c>
      <c r="F27" s="47" t="s">
        <v>2</v>
      </c>
      <c r="G27" s="48" t="s">
        <v>2</v>
      </c>
      <c r="H27" s="47" t="s">
        <v>2</v>
      </c>
    </row>
    <row r="28" spans="2:8" ht="12.75">
      <c r="B28" s="5"/>
      <c r="C28" s="6"/>
      <c r="D28" s="7"/>
      <c r="E28" s="46" t="s">
        <v>0</v>
      </c>
      <c r="F28" s="47" t="s">
        <v>36</v>
      </c>
      <c r="G28" s="48" t="s">
        <v>4</v>
      </c>
      <c r="H28" s="47" t="s">
        <v>36</v>
      </c>
    </row>
    <row r="29" spans="2:8" ht="12.75">
      <c r="B29" s="5"/>
      <c r="C29" s="6"/>
      <c r="D29" s="7"/>
      <c r="E29" s="46"/>
      <c r="F29" s="47" t="s">
        <v>37</v>
      </c>
      <c r="G29" s="48"/>
      <c r="H29" s="47" t="s">
        <v>37</v>
      </c>
    </row>
    <row r="30" spans="2:8" ht="12.75">
      <c r="B30" s="5"/>
      <c r="C30" s="6"/>
      <c r="D30" s="7"/>
      <c r="E30" s="46"/>
      <c r="F30" s="47" t="s">
        <v>0</v>
      </c>
      <c r="G30" s="48"/>
      <c r="H30" s="47" t="s">
        <v>5</v>
      </c>
    </row>
    <row r="31" spans="2:8" ht="12.75">
      <c r="B31" s="5"/>
      <c r="C31" s="6"/>
      <c r="D31" s="7"/>
      <c r="E31" s="70" t="str">
        <f>+E23</f>
        <v>31/10/2004</v>
      </c>
      <c r="F31" s="75" t="s">
        <v>84</v>
      </c>
      <c r="G31" s="49" t="str">
        <f>+E31</f>
        <v>31/10/2004</v>
      </c>
      <c r="H31" s="50" t="str">
        <f>+F31</f>
        <v>31/10/2003</v>
      </c>
    </row>
    <row r="32" spans="2:8" ht="12.75">
      <c r="B32" s="8"/>
      <c r="C32" s="9"/>
      <c r="D32" s="10"/>
      <c r="E32" s="51" t="s">
        <v>6</v>
      </c>
      <c r="F32" s="52" t="s">
        <v>6</v>
      </c>
      <c r="G32" s="51" t="s">
        <v>6</v>
      </c>
      <c r="H32" s="52" t="s">
        <v>6</v>
      </c>
    </row>
    <row r="33" spans="2:8" ht="12.75">
      <c r="B33" s="2">
        <v>1</v>
      </c>
      <c r="C33" s="4"/>
      <c r="D33" s="37" t="s">
        <v>13</v>
      </c>
      <c r="E33" s="27">
        <f>+'FULL-4th'!B32</f>
        <v>7199</v>
      </c>
      <c r="F33" s="27">
        <f>+'FULL-4th'!C32</f>
        <v>6596</v>
      </c>
      <c r="G33" s="27">
        <f>+'FULL-4th'!D32</f>
        <v>24541</v>
      </c>
      <c r="H33" s="27">
        <f>+'FULL-4th'!E32</f>
        <v>23585</v>
      </c>
    </row>
    <row r="34" spans="2:8" ht="12.75">
      <c r="B34" s="8"/>
      <c r="C34" s="10"/>
      <c r="D34" s="38"/>
      <c r="E34" s="28"/>
      <c r="F34" s="28"/>
      <c r="G34" s="28"/>
      <c r="H34" s="28"/>
    </row>
    <row r="35" spans="2:8" ht="12.75">
      <c r="B35" s="2">
        <v>2</v>
      </c>
      <c r="C35" s="4"/>
      <c r="D35" s="37" t="s">
        <v>16</v>
      </c>
      <c r="E35" s="27">
        <f>+'FULL-4th'!B44</f>
        <v>-399</v>
      </c>
      <c r="F35" s="27">
        <f>+'FULL-4th'!C44</f>
        <v>739</v>
      </c>
      <c r="G35" s="27">
        <f>+'FULL-4th'!D44</f>
        <v>248</v>
      </c>
      <c r="H35" s="27">
        <f>+'FULL-4th'!E44</f>
        <v>1076</v>
      </c>
    </row>
    <row r="36" spans="2:8" ht="12.75">
      <c r="B36" s="8"/>
      <c r="C36" s="10"/>
      <c r="D36" s="38"/>
      <c r="E36" s="29"/>
      <c r="F36" s="29"/>
      <c r="G36" s="29"/>
      <c r="H36" s="29"/>
    </row>
    <row r="37" spans="2:8" ht="12.75">
      <c r="B37" s="2">
        <v>3</v>
      </c>
      <c r="C37" s="4"/>
      <c r="D37" s="37" t="s">
        <v>17</v>
      </c>
      <c r="E37" s="28">
        <f>+'FULL-4th'!B52</f>
        <v>-376</v>
      </c>
      <c r="F37" s="28">
        <f>+'FULL-4th'!C52</f>
        <v>688</v>
      </c>
      <c r="G37" s="28">
        <f>+'FULL-4th'!D52</f>
        <v>61</v>
      </c>
      <c r="H37" s="28">
        <f>+'FULL-4th'!E52</f>
        <v>888</v>
      </c>
    </row>
    <row r="38" spans="2:8" ht="12.75">
      <c r="B38" s="5"/>
      <c r="C38" s="7"/>
      <c r="D38" s="39"/>
      <c r="E38" s="28"/>
      <c r="F38" s="28"/>
      <c r="G38" s="28"/>
      <c r="H38" s="28"/>
    </row>
    <row r="39" spans="2:8" ht="12.75">
      <c r="B39" s="2"/>
      <c r="C39" s="4"/>
      <c r="D39" s="53"/>
      <c r="E39" s="33"/>
      <c r="F39" s="33"/>
      <c r="G39" s="33"/>
      <c r="H39" s="27"/>
    </row>
    <row r="40" spans="2:8" ht="12.75">
      <c r="B40" s="8">
        <v>4</v>
      </c>
      <c r="C40" s="10"/>
      <c r="D40" s="54" t="s">
        <v>18</v>
      </c>
      <c r="E40" s="31">
        <f>+E37</f>
        <v>-376</v>
      </c>
      <c r="F40" s="31">
        <f>+F37</f>
        <v>688</v>
      </c>
      <c r="G40" s="31">
        <f>+G37</f>
        <v>61</v>
      </c>
      <c r="H40" s="29">
        <f>+H37</f>
        <v>888</v>
      </c>
    </row>
    <row r="41" spans="2:8" ht="12.75">
      <c r="B41" s="5">
        <v>5</v>
      </c>
      <c r="C41" s="7"/>
      <c r="D41" s="7" t="s">
        <v>19</v>
      </c>
      <c r="E41" s="91"/>
      <c r="F41" s="92"/>
      <c r="G41" s="91"/>
      <c r="H41" s="91"/>
    </row>
    <row r="42" spans="2:8" ht="12.75">
      <c r="B42" s="8"/>
      <c r="C42" s="10"/>
      <c r="D42" s="10" t="s">
        <v>20</v>
      </c>
      <c r="E42" s="93">
        <f>+'FULL-4th'!B54</f>
        <v>-0.9258347286516301</v>
      </c>
      <c r="F42" s="93">
        <f>+'FULL-4th'!C54</f>
        <v>1.6940805673200041</v>
      </c>
      <c r="G42" s="93">
        <f>+'FULL-4th'!D54</f>
        <v>0.15020191076529105</v>
      </c>
      <c r="H42" s="93">
        <f>+'FULL-4th'!E54</f>
        <v>2.1865458485176794</v>
      </c>
    </row>
    <row r="43" spans="2:8" ht="12.75">
      <c r="B43" s="2">
        <v>6</v>
      </c>
      <c r="C43" s="4"/>
      <c r="D43" s="67" t="s">
        <v>7</v>
      </c>
      <c r="E43" s="94">
        <v>0</v>
      </c>
      <c r="F43" s="95">
        <v>0</v>
      </c>
      <c r="G43" s="84">
        <v>2.5</v>
      </c>
      <c r="H43" s="68">
        <v>2.5</v>
      </c>
    </row>
    <row r="44" spans="2:8" ht="12.75">
      <c r="B44" s="8"/>
      <c r="C44" s="10"/>
      <c r="D44" s="10"/>
      <c r="E44" s="29"/>
      <c r="F44" s="29"/>
      <c r="G44" s="29"/>
      <c r="H44" s="29"/>
    </row>
    <row r="45" spans="2:9" ht="12.75">
      <c r="B45" s="1"/>
      <c r="C45" s="16"/>
      <c r="D45" s="16"/>
      <c r="E45" s="23"/>
      <c r="F45" s="23"/>
      <c r="G45" s="23"/>
      <c r="H45" s="24"/>
      <c r="I45" s="6"/>
    </row>
    <row r="46" spans="2:9" ht="12.75">
      <c r="B46" t="s">
        <v>9</v>
      </c>
      <c r="C46" t="s">
        <v>9</v>
      </c>
      <c r="D46" t="s">
        <v>9</v>
      </c>
      <c r="E46" s="18"/>
      <c r="F46" s="18"/>
      <c r="G46" s="18"/>
      <c r="H46" s="18"/>
      <c r="I46" s="6"/>
    </row>
    <row r="47" spans="2:9" ht="12.75">
      <c r="B47" s="2"/>
      <c r="C47" s="3"/>
      <c r="D47" s="4"/>
      <c r="E47" s="20" t="s">
        <v>10</v>
      </c>
      <c r="F47" s="21"/>
      <c r="G47" s="19" t="s">
        <v>12</v>
      </c>
      <c r="H47" s="21"/>
      <c r="I47" s="6"/>
    </row>
    <row r="48" spans="2:9" ht="12.75">
      <c r="B48" s="8"/>
      <c r="C48" s="9"/>
      <c r="D48" s="10"/>
      <c r="E48" s="18"/>
      <c r="F48" s="22"/>
      <c r="G48" s="17" t="s">
        <v>11</v>
      </c>
      <c r="H48" s="22"/>
      <c r="I48" s="6"/>
    </row>
    <row r="49" spans="2:8" ht="12.75">
      <c r="B49" s="2"/>
      <c r="C49" s="3"/>
      <c r="D49" s="3"/>
      <c r="E49" s="19"/>
      <c r="F49" s="21"/>
      <c r="G49" s="20"/>
      <c r="H49" s="21"/>
    </row>
    <row r="50" spans="2:8" ht="12.75">
      <c r="B50" s="5">
        <v>7</v>
      </c>
      <c r="C50" s="6"/>
      <c r="D50" s="48" t="s">
        <v>8</v>
      </c>
      <c r="E50" s="25"/>
      <c r="F50" s="81">
        <v>1.29</v>
      </c>
      <c r="G50" s="36"/>
      <c r="H50" s="83">
        <v>1.31</v>
      </c>
    </row>
    <row r="51" spans="2:8" ht="12.75">
      <c r="B51" s="5"/>
      <c r="C51" s="6"/>
      <c r="D51" s="6"/>
      <c r="E51" s="17"/>
      <c r="F51" s="22"/>
      <c r="G51" s="18"/>
      <c r="H51" s="22"/>
    </row>
    <row r="52" spans="2:8" ht="12.75">
      <c r="B52" s="1"/>
      <c r="C52" s="16"/>
      <c r="D52" s="16"/>
      <c r="E52" s="23"/>
      <c r="F52" s="23"/>
      <c r="G52" s="23"/>
      <c r="H52" s="24"/>
    </row>
    <row r="53" spans="2:35" ht="12.75">
      <c r="B53" s="6" t="s">
        <v>26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</row>
    <row r="54" spans="2:35" ht="12.75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</row>
    <row r="55" spans="2:35" ht="12.75">
      <c r="B55" s="6"/>
      <c r="C55" s="6"/>
      <c r="D55" s="35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</row>
    <row r="56" spans="2:35" ht="12.75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</row>
    <row r="57" spans="2:35" ht="12.75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</row>
    <row r="58" spans="2:35" ht="12.75">
      <c r="B58" s="40" t="s">
        <v>31</v>
      </c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</row>
    <row r="59" spans="2:35" ht="12.75">
      <c r="B59" s="40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</row>
    <row r="60" spans="2:35" ht="12.75">
      <c r="B60" s="40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</row>
    <row r="61" spans="9:35" ht="12.75"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</row>
    <row r="62" spans="2:35" ht="12.75">
      <c r="B62" s="2"/>
      <c r="C62" s="3"/>
      <c r="D62" s="4"/>
      <c r="E62" s="41" t="s">
        <v>24</v>
      </c>
      <c r="F62" s="42"/>
      <c r="G62" s="41" t="s">
        <v>25</v>
      </c>
      <c r="H62" s="42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</row>
    <row r="63" spans="2:35" ht="12.75">
      <c r="B63" s="5"/>
      <c r="C63" s="6"/>
      <c r="D63" s="7"/>
      <c r="E63" s="43" t="s">
        <v>3</v>
      </c>
      <c r="F63" s="44" t="s">
        <v>1</v>
      </c>
      <c r="G63" s="45" t="s">
        <v>3</v>
      </c>
      <c r="H63" s="44" t="s">
        <v>1</v>
      </c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</row>
    <row r="64" spans="2:35" ht="12.75">
      <c r="B64" s="5"/>
      <c r="C64" s="6"/>
      <c r="D64" s="7"/>
      <c r="E64" s="46" t="s">
        <v>2</v>
      </c>
      <c r="F64" s="47" t="s">
        <v>2</v>
      </c>
      <c r="G64" s="48" t="s">
        <v>2</v>
      </c>
      <c r="H64" s="47" t="s">
        <v>2</v>
      </c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</row>
    <row r="65" spans="2:35" ht="12.75">
      <c r="B65" s="5"/>
      <c r="C65" s="6"/>
      <c r="D65" s="7"/>
      <c r="E65" s="46" t="s">
        <v>0</v>
      </c>
      <c r="F65" s="47" t="s">
        <v>36</v>
      </c>
      <c r="G65" s="48" t="s">
        <v>4</v>
      </c>
      <c r="H65" s="47" t="s">
        <v>36</v>
      </c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</row>
    <row r="66" spans="2:35" ht="12.75">
      <c r="B66" s="5"/>
      <c r="C66" s="6"/>
      <c r="D66" s="7"/>
      <c r="E66" s="46"/>
      <c r="F66" s="47" t="s">
        <v>37</v>
      </c>
      <c r="G66" s="48"/>
      <c r="H66" s="47" t="s">
        <v>37</v>
      </c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</row>
    <row r="67" spans="2:35" ht="12.75">
      <c r="B67" s="5"/>
      <c r="C67" s="6"/>
      <c r="D67" s="7"/>
      <c r="E67" s="46"/>
      <c r="F67" s="47" t="s">
        <v>0</v>
      </c>
      <c r="G67" s="48"/>
      <c r="H67" s="47" t="s">
        <v>5</v>
      </c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</row>
    <row r="68" spans="2:35" ht="12.75">
      <c r="B68" s="5"/>
      <c r="C68" s="6"/>
      <c r="D68" s="7"/>
      <c r="E68" s="49" t="str">
        <f>+E31</f>
        <v>31/10/2004</v>
      </c>
      <c r="F68" s="50" t="str">
        <f>+F31</f>
        <v>31/10/2003</v>
      </c>
      <c r="G68" s="49" t="str">
        <f>+E68</f>
        <v>31/10/2004</v>
      </c>
      <c r="H68" s="50" t="str">
        <f>+F68</f>
        <v>31/10/2003</v>
      </c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</row>
    <row r="69" spans="2:35" ht="12.75">
      <c r="B69" s="8"/>
      <c r="C69" s="9"/>
      <c r="D69" s="10"/>
      <c r="E69" s="51" t="s">
        <v>6</v>
      </c>
      <c r="F69" s="52" t="s">
        <v>6</v>
      </c>
      <c r="G69" s="51" t="s">
        <v>6</v>
      </c>
      <c r="H69" s="52" t="s">
        <v>6</v>
      </c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</row>
    <row r="70" spans="2:35" ht="12.75">
      <c r="B70" s="2">
        <v>1</v>
      </c>
      <c r="C70" s="4"/>
      <c r="D70" s="37" t="s">
        <v>32</v>
      </c>
      <c r="E70" s="27">
        <f>+'FULL-4th'!B38</f>
        <v>-400</v>
      </c>
      <c r="F70" s="27">
        <f>+'FULL-4th'!C38</f>
        <v>737</v>
      </c>
      <c r="G70" s="27">
        <f>+'FULL-4th'!D38</f>
        <v>239</v>
      </c>
      <c r="H70" s="27">
        <f>+'FULL-4th'!E38</f>
        <v>1066</v>
      </c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</row>
    <row r="71" spans="2:35" ht="12.75">
      <c r="B71" s="8"/>
      <c r="C71" s="10"/>
      <c r="D71" s="38"/>
      <c r="E71" s="28"/>
      <c r="F71" s="28"/>
      <c r="G71" s="28"/>
      <c r="H71" s="28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</row>
    <row r="72" spans="2:8" ht="12.75">
      <c r="B72" s="2">
        <v>2</v>
      </c>
      <c r="C72" s="4"/>
      <c r="D72" s="67" t="s">
        <v>33</v>
      </c>
      <c r="E72" s="82">
        <f>(39.4+38.4+39.6+1.09+0.488+0.435)</f>
        <v>119.41300000000001</v>
      </c>
      <c r="F72" s="82">
        <f>57.42+52.425+53.617+0.3+0.282-0.435</f>
        <v>163.609</v>
      </c>
      <c r="G72" s="82">
        <f>(563918.89+5710.94)/1000</f>
        <v>569.62983</v>
      </c>
      <c r="H72" s="82">
        <f>+(673247.04+5833.31)/1000</f>
        <v>679.0803500000001</v>
      </c>
    </row>
    <row r="73" spans="2:8" ht="12.75">
      <c r="B73" s="8"/>
      <c r="C73" s="10"/>
      <c r="D73" s="38"/>
      <c r="E73" s="29"/>
      <c r="F73" s="29"/>
      <c r="G73" s="29"/>
      <c r="H73" s="29"/>
    </row>
    <row r="74" spans="2:8" ht="12.75">
      <c r="B74" s="2">
        <v>3</v>
      </c>
      <c r="C74" s="4"/>
      <c r="D74" s="37" t="s">
        <v>34</v>
      </c>
      <c r="E74" s="27">
        <f>+'FULL-4th'!B40</f>
        <v>0</v>
      </c>
      <c r="F74" s="27">
        <f>+'FULL-4th'!C40</f>
        <v>0</v>
      </c>
      <c r="G74" s="27">
        <f>+'FULL-4th'!D40</f>
        <v>-2</v>
      </c>
      <c r="H74" s="27">
        <f>+'FULL-4th'!E40</f>
        <v>-1</v>
      </c>
    </row>
    <row r="75" spans="2:8" ht="12.75">
      <c r="B75" s="8"/>
      <c r="C75" s="10"/>
      <c r="D75" s="38"/>
      <c r="E75" s="29"/>
      <c r="F75" s="29"/>
      <c r="G75" s="29"/>
      <c r="H75" s="29"/>
    </row>
    <row r="77" ht="12.75">
      <c r="B77" t="s">
        <v>35</v>
      </c>
    </row>
  </sheetData>
  <printOptions/>
  <pageMargins left="0.75" right="0.75" top="1" bottom="1" header="0.5" footer="0.5"/>
  <pageSetup fitToHeight="1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3:AH61"/>
  <sheetViews>
    <sheetView zoomScale="80" zoomScaleNormal="80" zoomScaleSheetLayoutView="85" workbookViewId="0" topLeftCell="A44">
      <selection activeCell="C71" sqref="C71"/>
    </sheetView>
  </sheetViews>
  <sheetFormatPr defaultColWidth="9.140625" defaultRowHeight="12.75"/>
  <cols>
    <col min="1" max="1" width="30.7109375" style="0" customWidth="1"/>
    <col min="2" max="5" width="23.7109375" style="0" customWidth="1"/>
    <col min="6" max="6" width="22.7109375" style="0" bestFit="1" customWidth="1"/>
    <col min="7" max="7" width="17.7109375" style="0" customWidth="1"/>
    <col min="8" max="8" width="3.7109375" style="0" customWidth="1"/>
  </cols>
  <sheetData>
    <row r="3" ht="12.75">
      <c r="A3" s="40" t="s">
        <v>58</v>
      </c>
    </row>
    <row r="4" ht="12.75">
      <c r="A4" s="40" t="s">
        <v>21</v>
      </c>
    </row>
    <row r="6" spans="1:6" ht="12.75">
      <c r="A6" s="40" t="s">
        <v>30</v>
      </c>
      <c r="F6" s="88" t="s">
        <v>89</v>
      </c>
    </row>
    <row r="9" spans="1:12" ht="12.75">
      <c r="A9" s="40" t="s">
        <v>29</v>
      </c>
      <c r="C9" t="s">
        <v>88</v>
      </c>
      <c r="D9" t="s">
        <v>90</v>
      </c>
      <c r="E9" t="s">
        <v>85</v>
      </c>
      <c r="F9" t="s">
        <v>79</v>
      </c>
      <c r="J9" t="s">
        <v>9</v>
      </c>
      <c r="L9" t="s">
        <v>9</v>
      </c>
    </row>
    <row r="11" spans="1:4" ht="12.75">
      <c r="A11" s="40" t="s">
        <v>28</v>
      </c>
      <c r="D11" s="73" t="s">
        <v>86</v>
      </c>
    </row>
    <row r="13" ht="12.75">
      <c r="A13" s="40" t="s">
        <v>57</v>
      </c>
    </row>
    <row r="15" ht="12.75">
      <c r="A15" s="40" t="s">
        <v>27</v>
      </c>
    </row>
    <row r="17" ht="12.75">
      <c r="A17" s="40" t="s">
        <v>26</v>
      </c>
    </row>
    <row r="19" ht="12.75">
      <c r="A19" s="40" t="s">
        <v>40</v>
      </c>
    </row>
    <row r="20" ht="12.75">
      <c r="A20" s="40" t="s">
        <v>41</v>
      </c>
    </row>
    <row r="21" spans="1:4" ht="12.75">
      <c r="A21" s="40" t="s">
        <v>93</v>
      </c>
      <c r="D21" s="6"/>
    </row>
    <row r="24" spans="1:5" ht="12.75">
      <c r="A24" s="11"/>
      <c r="B24" s="77">
        <v>2005</v>
      </c>
      <c r="C24" s="77">
        <v>2004</v>
      </c>
      <c r="D24" s="77">
        <f>+B24</f>
        <v>2005</v>
      </c>
      <c r="E24" s="78">
        <f>+C24</f>
        <v>2004</v>
      </c>
    </row>
    <row r="25" spans="1:5" ht="12.75">
      <c r="A25" s="12"/>
      <c r="B25" s="98"/>
      <c r="C25" s="98"/>
      <c r="D25" s="99"/>
      <c r="E25" s="100" t="s">
        <v>42</v>
      </c>
    </row>
    <row r="26" spans="1:5" ht="12.75">
      <c r="A26" s="12"/>
      <c r="B26" s="101" t="s">
        <v>43</v>
      </c>
      <c r="C26" s="101" t="s">
        <v>42</v>
      </c>
      <c r="D26" s="50" t="s">
        <v>68</v>
      </c>
      <c r="E26" s="102" t="str">
        <f>+D26</f>
        <v>9 MONTHS</v>
      </c>
    </row>
    <row r="27" spans="1:5" ht="12.75">
      <c r="A27" s="12"/>
      <c r="B27" s="101" t="s">
        <v>0</v>
      </c>
      <c r="C27" s="101" t="s">
        <v>0</v>
      </c>
      <c r="D27" s="13" t="s">
        <v>44</v>
      </c>
      <c r="E27" s="57" t="s">
        <v>44</v>
      </c>
    </row>
    <row r="28" spans="1:5" ht="12.75">
      <c r="A28" s="12"/>
      <c r="B28" s="101" t="s">
        <v>45</v>
      </c>
      <c r="C28" s="101" t="s">
        <v>45</v>
      </c>
      <c r="D28" s="13" t="s">
        <v>4</v>
      </c>
      <c r="E28" s="57" t="s">
        <v>4</v>
      </c>
    </row>
    <row r="29" spans="1:5" ht="12.75">
      <c r="A29" s="12"/>
      <c r="B29" s="101" t="s">
        <v>46</v>
      </c>
      <c r="C29" s="101" t="s">
        <v>47</v>
      </c>
      <c r="D29" s="13"/>
      <c r="E29" s="57"/>
    </row>
    <row r="30" spans="1:5" ht="12.75">
      <c r="A30" s="12"/>
      <c r="B30" s="70" t="str">
        <f>+F6</f>
        <v>31/07/2005</v>
      </c>
      <c r="C30" s="112" t="s">
        <v>70</v>
      </c>
      <c r="D30" s="50" t="str">
        <f>+B30</f>
        <v>31/07/2005</v>
      </c>
      <c r="E30" s="113" t="str">
        <f>+C30</f>
        <v>31/07/2004</v>
      </c>
    </row>
    <row r="31" spans="1:5" ht="12.75">
      <c r="A31" s="58"/>
      <c r="B31" s="26" t="s">
        <v>6</v>
      </c>
      <c r="C31" s="14" t="s">
        <v>6</v>
      </c>
      <c r="D31" s="15" t="s">
        <v>6</v>
      </c>
      <c r="E31" s="59" t="s">
        <v>6</v>
      </c>
    </row>
    <row r="32" spans="1:5" ht="12.75">
      <c r="A32" s="60" t="s">
        <v>13</v>
      </c>
      <c r="B32" s="28">
        <v>6838</v>
      </c>
      <c r="C32" s="28">
        <v>6361</v>
      </c>
      <c r="D32" s="28">
        <v>18825</v>
      </c>
      <c r="E32" s="28">
        <v>17342</v>
      </c>
    </row>
    <row r="33" spans="1:5" ht="12.75">
      <c r="A33" s="61"/>
      <c r="B33" s="28"/>
      <c r="C33" s="28"/>
      <c r="D33" s="28"/>
      <c r="E33" s="28"/>
    </row>
    <row r="34" spans="1:5" ht="12.75">
      <c r="A34" s="63"/>
      <c r="B34" s="27"/>
      <c r="C34" s="55"/>
      <c r="D34" s="33"/>
      <c r="E34" s="27"/>
    </row>
    <row r="35" spans="1:8" ht="12.75">
      <c r="A35" s="114" t="s">
        <v>48</v>
      </c>
      <c r="B35" s="28">
        <f>-5961-1170-252+1</f>
        <v>-7382</v>
      </c>
      <c r="C35" s="115">
        <v>-5983</v>
      </c>
      <c r="D35" s="30">
        <f>-15987-3421-772</f>
        <v>-20180</v>
      </c>
      <c r="E35" s="28">
        <v>-17411</v>
      </c>
      <c r="H35" s="6"/>
    </row>
    <row r="36" spans="1:8" ht="12.75">
      <c r="A36" s="63"/>
      <c r="B36" s="27"/>
      <c r="C36" s="27"/>
      <c r="D36" s="27"/>
      <c r="E36" s="55"/>
      <c r="H36" s="6"/>
    </row>
    <row r="37" spans="1:8" ht="12.75">
      <c r="A37" s="114" t="s">
        <v>91</v>
      </c>
      <c r="B37" s="28">
        <v>151</v>
      </c>
      <c r="C37" s="28">
        <v>231</v>
      </c>
      <c r="D37" s="28">
        <v>519</v>
      </c>
      <c r="E37" s="115">
        <v>708</v>
      </c>
      <c r="H37" s="6"/>
    </row>
    <row r="38" spans="1:8" ht="12.75">
      <c r="A38" s="64"/>
      <c r="B38" s="29"/>
      <c r="C38" s="29"/>
      <c r="D38" s="29"/>
      <c r="E38" s="56"/>
      <c r="H38" s="6"/>
    </row>
    <row r="39" spans="1:8" ht="12.75">
      <c r="A39" s="61" t="s">
        <v>51</v>
      </c>
      <c r="B39" s="28">
        <f>+B32+B35+B37</f>
        <v>-393</v>
      </c>
      <c r="C39" s="28">
        <f>+C32+C35+C37</f>
        <v>609</v>
      </c>
      <c r="D39" s="28">
        <f>+D32+D35+D37</f>
        <v>-836</v>
      </c>
      <c r="E39" s="28">
        <f>+E32+E35+E37</f>
        <v>639</v>
      </c>
      <c r="H39" s="6"/>
    </row>
    <row r="40" spans="1:5" ht="12.75">
      <c r="A40" s="62"/>
      <c r="B40" s="29"/>
      <c r="C40" s="29"/>
      <c r="D40" s="29"/>
      <c r="E40" s="29"/>
    </row>
    <row r="41" spans="1:5" ht="12.75">
      <c r="A41" s="61" t="s">
        <v>14</v>
      </c>
      <c r="B41" s="28">
        <v>-53</v>
      </c>
      <c r="C41" s="28">
        <v>-1</v>
      </c>
      <c r="D41" s="28">
        <v>-136</v>
      </c>
      <c r="E41" s="28">
        <v>-2</v>
      </c>
    </row>
    <row r="42" spans="1:5" ht="12.75">
      <c r="A42" s="62"/>
      <c r="B42" s="28"/>
      <c r="C42" s="28"/>
      <c r="D42" s="28"/>
      <c r="E42" s="28"/>
    </row>
    <row r="43" spans="1:5" ht="12.75">
      <c r="A43" s="60" t="s">
        <v>52</v>
      </c>
      <c r="B43" s="27">
        <v>8</v>
      </c>
      <c r="C43" s="27">
        <v>5</v>
      </c>
      <c r="D43" s="27">
        <v>26</v>
      </c>
      <c r="E43" s="27">
        <v>10</v>
      </c>
    </row>
    <row r="44" spans="1:34" ht="12.75">
      <c r="A44" s="62"/>
      <c r="B44" s="31"/>
      <c r="C44" s="29"/>
      <c r="D44" s="31"/>
      <c r="E44" s="29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</row>
    <row r="45" spans="1:34" ht="12.75">
      <c r="A45" s="60" t="s">
        <v>16</v>
      </c>
      <c r="B45" s="28">
        <f>+B39+B41+B43</f>
        <v>-438</v>
      </c>
      <c r="C45" s="28">
        <f>+C39+C41+C43</f>
        <v>613</v>
      </c>
      <c r="D45" s="28">
        <f>+D39+D41+D43</f>
        <v>-946</v>
      </c>
      <c r="E45" s="28">
        <f>+E39+E41+E43</f>
        <v>647</v>
      </c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</row>
    <row r="46" spans="1:34" ht="12.75">
      <c r="A46" s="61"/>
      <c r="B46" s="28"/>
      <c r="C46" s="28"/>
      <c r="D46" s="28"/>
      <c r="E46" s="28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</row>
    <row r="47" spans="1:34" ht="12.75">
      <c r="A47" s="63"/>
      <c r="B47" s="27"/>
      <c r="C47" s="34"/>
      <c r="D47" s="27"/>
      <c r="E47" s="27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</row>
    <row r="48" spans="1:34" ht="12.75">
      <c r="A48" s="64" t="s">
        <v>53</v>
      </c>
      <c r="B48" s="29">
        <v>-6</v>
      </c>
      <c r="C48" s="32">
        <v>-102</v>
      </c>
      <c r="D48" s="29">
        <v>-155</v>
      </c>
      <c r="E48" s="29">
        <v>-262</v>
      </c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</row>
    <row r="49" spans="1:34" ht="12.75">
      <c r="A49" s="61" t="s">
        <v>54</v>
      </c>
      <c r="B49" s="28">
        <f>+B45+B48</f>
        <v>-444</v>
      </c>
      <c r="C49" s="28">
        <f>+C45+C48</f>
        <v>511</v>
      </c>
      <c r="D49" s="28">
        <f>+D45+D48</f>
        <v>-1101</v>
      </c>
      <c r="E49" s="28">
        <f>+E45+E48</f>
        <v>385</v>
      </c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</row>
    <row r="50" spans="1:34" ht="12.75">
      <c r="A50" s="61"/>
      <c r="B50" s="28"/>
      <c r="C50" s="28"/>
      <c r="D50" s="28"/>
      <c r="E50" s="28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</row>
    <row r="51" spans="1:34" ht="12.75">
      <c r="A51" s="63" t="s">
        <v>15</v>
      </c>
      <c r="B51" s="33">
        <v>16</v>
      </c>
      <c r="C51" s="27">
        <v>31</v>
      </c>
      <c r="D51" s="33">
        <v>70</v>
      </c>
      <c r="E51" s="27">
        <v>52</v>
      </c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</row>
    <row r="52" spans="1:34" ht="12.75">
      <c r="A52" s="64"/>
      <c r="B52" s="31"/>
      <c r="C52" s="29"/>
      <c r="D52" s="31"/>
      <c r="E52" s="29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</row>
    <row r="53" spans="1:34" ht="12.75">
      <c r="A53" s="61" t="s">
        <v>18</v>
      </c>
      <c r="B53" s="28">
        <f>+B49+B51</f>
        <v>-428</v>
      </c>
      <c r="C53" s="28">
        <f>+C49+C51</f>
        <v>542</v>
      </c>
      <c r="D53" s="28">
        <f>+D49+D51</f>
        <v>-1031</v>
      </c>
      <c r="E53" s="28">
        <f>+E49+E51</f>
        <v>437</v>
      </c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</row>
    <row r="54" spans="1:34" ht="12.75">
      <c r="A54" s="61"/>
      <c r="B54" s="28"/>
      <c r="C54" s="29"/>
      <c r="D54" s="28"/>
      <c r="E54" s="29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</row>
    <row r="55" spans="1:34" ht="12.75">
      <c r="A55" s="63" t="s">
        <v>55</v>
      </c>
      <c r="B55" s="89">
        <f>+B53/40612*100</f>
        <v>-1.0538757017630258</v>
      </c>
      <c r="C55" s="89">
        <f>+C53/40612*100</f>
        <v>1.3345809120457008</v>
      </c>
      <c r="D55" s="89">
        <f>+D53/40612*100</f>
        <v>-2.5386585245740174</v>
      </c>
      <c r="E55" s="89">
        <f>+E53/40612*100</f>
        <v>1.0760366394169212</v>
      </c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</row>
    <row r="56" spans="1:34" ht="12.75">
      <c r="A56" s="64" t="s">
        <v>56</v>
      </c>
      <c r="B56" s="90">
        <f>+B55</f>
        <v>-1.0538757017630258</v>
      </c>
      <c r="C56" s="90">
        <f>+C55</f>
        <v>1.3345809120457008</v>
      </c>
      <c r="D56" s="90">
        <f>+D55</f>
        <v>-2.5386585245740174</v>
      </c>
      <c r="E56" s="90">
        <f>+E55</f>
        <v>1.0760366394169212</v>
      </c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</row>
    <row r="57" spans="1:34" ht="12.75">
      <c r="A57" s="65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</row>
    <row r="58" spans="1:34" ht="12.75">
      <c r="A58" s="65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</row>
    <row r="59" spans="1:34" ht="12.75">
      <c r="A59" s="80" t="s">
        <v>87</v>
      </c>
      <c r="B59" s="6"/>
      <c r="C59" s="6"/>
      <c r="D59" s="6"/>
      <c r="E59" s="79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</row>
    <row r="60" spans="1:34" ht="12.75">
      <c r="A60" s="65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</row>
    <row r="61" spans="1:34" ht="12.75">
      <c r="A61" s="71"/>
      <c r="B61" s="72"/>
      <c r="C61" s="72"/>
      <c r="D61" s="72"/>
      <c r="E61" s="72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</row>
  </sheetData>
  <printOptions/>
  <pageMargins left="0.75" right="0.75" top="1" bottom="1" header="0.5" footer="0.5"/>
  <pageSetup fitToHeight="1" fitToWidth="1" horizontalDpi="600" verticalDpi="600" orientation="portrait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B3:AI61"/>
  <sheetViews>
    <sheetView tabSelected="1" zoomScale="80" zoomScaleNormal="80" workbookViewId="0" topLeftCell="C27">
      <selection activeCell="G46" sqref="G46"/>
    </sheetView>
  </sheetViews>
  <sheetFormatPr defaultColWidth="9.140625" defaultRowHeight="12.75"/>
  <cols>
    <col min="1" max="1" width="4.28125" style="0" customWidth="1"/>
    <col min="2" max="2" width="5.7109375" style="0" customWidth="1"/>
    <col min="3" max="3" width="6.7109375" style="0" customWidth="1"/>
    <col min="4" max="4" width="42.7109375" style="0" customWidth="1"/>
    <col min="5" max="5" width="19.7109375" style="0" customWidth="1"/>
    <col min="6" max="6" width="21.7109375" style="0" customWidth="1"/>
    <col min="7" max="7" width="17.7109375" style="0" customWidth="1"/>
    <col min="8" max="8" width="20.7109375" style="0" customWidth="1"/>
    <col min="9" max="9" width="3.7109375" style="0" customWidth="1"/>
  </cols>
  <sheetData>
    <row r="3" ht="12.75">
      <c r="B3" s="40" t="s">
        <v>58</v>
      </c>
    </row>
    <row r="4" ht="12.75">
      <c r="B4" s="40" t="s">
        <v>21</v>
      </c>
    </row>
    <row r="6" spans="2:7" ht="12.75">
      <c r="B6" s="40" t="s">
        <v>30</v>
      </c>
      <c r="G6" s="88" t="s">
        <v>89</v>
      </c>
    </row>
    <row r="9" spans="2:13" ht="12.75">
      <c r="B9" s="40" t="s">
        <v>29</v>
      </c>
      <c r="E9" t="s">
        <v>92</v>
      </c>
      <c r="F9" t="s">
        <v>75</v>
      </c>
      <c r="G9" t="s">
        <v>76</v>
      </c>
      <c r="H9" t="s">
        <v>61</v>
      </c>
      <c r="K9" t="s">
        <v>9</v>
      </c>
      <c r="M9" t="s">
        <v>9</v>
      </c>
    </row>
    <row r="11" spans="2:5" ht="12.75">
      <c r="B11" s="40" t="s">
        <v>28</v>
      </c>
      <c r="E11" s="74" t="s">
        <v>86</v>
      </c>
    </row>
    <row r="13" ht="12.75">
      <c r="B13" s="40" t="s">
        <v>67</v>
      </c>
    </row>
    <row r="15" ht="12.75">
      <c r="B15" s="40" t="s">
        <v>27</v>
      </c>
    </row>
    <row r="17" ht="12.75">
      <c r="B17" s="40" t="s">
        <v>26</v>
      </c>
    </row>
    <row r="20" ht="12.75">
      <c r="B20" s="40" t="s">
        <v>22</v>
      </c>
    </row>
    <row r="21" ht="12.75">
      <c r="B21" s="40"/>
    </row>
    <row r="22" spans="2:4" ht="12.75">
      <c r="B22" s="40"/>
      <c r="D22" t="s">
        <v>23</v>
      </c>
    </row>
    <row r="23" spans="2:5" ht="12.75">
      <c r="B23" s="40"/>
      <c r="E23" s="69" t="str">
        <f>+G6</f>
        <v>31/07/2005</v>
      </c>
    </row>
    <row r="25" spans="2:8" ht="12.75">
      <c r="B25" s="2"/>
      <c r="C25" s="3"/>
      <c r="D25" s="4"/>
      <c r="E25" s="41" t="s">
        <v>39</v>
      </c>
      <c r="F25" s="42"/>
      <c r="G25" s="41" t="s">
        <v>38</v>
      </c>
      <c r="H25" s="42"/>
    </row>
    <row r="26" spans="2:8" ht="12.75">
      <c r="B26" s="5"/>
      <c r="C26" s="6"/>
      <c r="D26" s="7"/>
      <c r="E26" s="103" t="s">
        <v>3</v>
      </c>
      <c r="F26" s="104" t="s">
        <v>1</v>
      </c>
      <c r="G26" s="105" t="s">
        <v>3</v>
      </c>
      <c r="H26" s="104" t="s">
        <v>1</v>
      </c>
    </row>
    <row r="27" spans="2:8" ht="12.75">
      <c r="B27" s="5"/>
      <c r="C27" s="6"/>
      <c r="D27" s="7"/>
      <c r="E27" s="49" t="s">
        <v>2</v>
      </c>
      <c r="F27" s="50" t="s">
        <v>2</v>
      </c>
      <c r="G27" s="106" t="s">
        <v>2</v>
      </c>
      <c r="H27" s="50" t="s">
        <v>2</v>
      </c>
    </row>
    <row r="28" spans="2:8" ht="12.75">
      <c r="B28" s="5"/>
      <c r="C28" s="6"/>
      <c r="D28" s="7"/>
      <c r="E28" s="49" t="s">
        <v>0</v>
      </c>
      <c r="F28" s="50" t="s">
        <v>36</v>
      </c>
      <c r="G28" s="106" t="s">
        <v>4</v>
      </c>
      <c r="H28" s="50" t="s">
        <v>36</v>
      </c>
    </row>
    <row r="29" spans="2:8" ht="12.75">
      <c r="B29" s="5"/>
      <c r="C29" s="6"/>
      <c r="D29" s="7"/>
      <c r="E29" s="49"/>
      <c r="F29" s="50" t="s">
        <v>37</v>
      </c>
      <c r="G29" s="106"/>
      <c r="H29" s="50" t="s">
        <v>37</v>
      </c>
    </row>
    <row r="30" spans="2:8" ht="12.75">
      <c r="B30" s="5"/>
      <c r="C30" s="6"/>
      <c r="D30" s="7"/>
      <c r="E30" s="49"/>
      <c r="F30" s="50" t="s">
        <v>0</v>
      </c>
      <c r="G30" s="106"/>
      <c r="H30" s="50" t="s">
        <v>5</v>
      </c>
    </row>
    <row r="31" spans="2:8" ht="12.75">
      <c r="B31" s="5"/>
      <c r="C31" s="6"/>
      <c r="D31" s="7"/>
      <c r="E31" s="70" t="str">
        <f>+E23</f>
        <v>31/07/2005</v>
      </c>
      <c r="F31" s="109" t="s">
        <v>70</v>
      </c>
      <c r="G31" s="49" t="str">
        <f>+E31</f>
        <v>31/07/2005</v>
      </c>
      <c r="H31" s="110" t="str">
        <f>+F31</f>
        <v>31/07/2004</v>
      </c>
    </row>
    <row r="32" spans="2:8" ht="12.75">
      <c r="B32" s="8"/>
      <c r="C32" s="9"/>
      <c r="D32" s="10"/>
      <c r="E32" s="51" t="s">
        <v>6</v>
      </c>
      <c r="F32" s="52" t="s">
        <v>6</v>
      </c>
      <c r="G32" s="51" t="s">
        <v>6</v>
      </c>
      <c r="H32" s="52" t="s">
        <v>6</v>
      </c>
    </row>
    <row r="33" spans="2:8" ht="12.75">
      <c r="B33" s="2">
        <v>1</v>
      </c>
      <c r="C33" s="4"/>
      <c r="D33" s="37" t="s">
        <v>13</v>
      </c>
      <c r="E33" s="107">
        <f>+'FULL-2005-3Q'!B32</f>
        <v>6838</v>
      </c>
      <c r="F33" s="107">
        <f>+'FULL-2005-3Q'!C32</f>
        <v>6361</v>
      </c>
      <c r="G33" s="107">
        <f>+'FULL-2005-3Q'!D32</f>
        <v>18825</v>
      </c>
      <c r="H33" s="107">
        <f>+'FULL-2005-3Q'!E32</f>
        <v>17342</v>
      </c>
    </row>
    <row r="34" spans="2:8" ht="12.75">
      <c r="B34" s="8"/>
      <c r="C34" s="10"/>
      <c r="D34" s="38"/>
      <c r="E34" s="28"/>
      <c r="F34" s="28"/>
      <c r="G34" s="28"/>
      <c r="H34" s="28"/>
    </row>
    <row r="35" spans="2:8" ht="12.75">
      <c r="B35" s="2">
        <v>2</v>
      </c>
      <c r="C35" s="4"/>
      <c r="D35" s="37" t="s">
        <v>16</v>
      </c>
      <c r="E35" s="27">
        <f>+'FULL-2005-3Q'!B45</f>
        <v>-438</v>
      </c>
      <c r="F35" s="27">
        <f>+'FULL-2005-3Q'!C45</f>
        <v>613</v>
      </c>
      <c r="G35" s="27">
        <f>+'FULL-2005-3Q'!D45</f>
        <v>-946</v>
      </c>
      <c r="H35" s="27">
        <f>+'FULL-2005-3Q'!E45</f>
        <v>647</v>
      </c>
    </row>
    <row r="36" spans="2:8" ht="12.75">
      <c r="B36" s="8"/>
      <c r="C36" s="10"/>
      <c r="D36" s="38"/>
      <c r="E36" s="29"/>
      <c r="F36" s="29"/>
      <c r="G36" s="29"/>
      <c r="H36" s="29"/>
    </row>
    <row r="37" spans="2:8" ht="12.75">
      <c r="B37" s="2">
        <v>3</v>
      </c>
      <c r="C37" s="4"/>
      <c r="D37" s="37" t="s">
        <v>17</v>
      </c>
      <c r="E37" s="28">
        <f>+'FULL-2005-3Q'!B53</f>
        <v>-428</v>
      </c>
      <c r="F37" s="28">
        <f>+'FULL-2005-3Q'!C53</f>
        <v>542</v>
      </c>
      <c r="G37" s="28">
        <f>+'FULL-2005-3Q'!D53</f>
        <v>-1031</v>
      </c>
      <c r="H37" s="28">
        <f>+'FULL-2005-3Q'!E53</f>
        <v>437</v>
      </c>
    </row>
    <row r="38" spans="2:8" ht="12.75">
      <c r="B38" s="5"/>
      <c r="C38" s="7"/>
      <c r="D38" s="39"/>
      <c r="E38" s="28"/>
      <c r="F38" s="28"/>
      <c r="G38" s="28"/>
      <c r="H38" s="28"/>
    </row>
    <row r="39" spans="2:8" ht="12.75">
      <c r="B39" s="2"/>
      <c r="C39" s="4"/>
      <c r="D39" s="53"/>
      <c r="E39" s="33"/>
      <c r="F39" s="33"/>
      <c r="G39" s="33"/>
      <c r="H39" s="27"/>
    </row>
    <row r="40" spans="2:8" ht="12.75">
      <c r="B40" s="8">
        <v>4</v>
      </c>
      <c r="C40" s="10"/>
      <c r="D40" s="54" t="s">
        <v>18</v>
      </c>
      <c r="E40" s="31">
        <f>+E37</f>
        <v>-428</v>
      </c>
      <c r="F40" s="31">
        <f>+F37</f>
        <v>542</v>
      </c>
      <c r="G40" s="31">
        <f>+G37</f>
        <v>-1031</v>
      </c>
      <c r="H40" s="29">
        <f>+H37</f>
        <v>437</v>
      </c>
    </row>
    <row r="41" spans="2:8" ht="12.75">
      <c r="B41" s="5">
        <v>5</v>
      </c>
      <c r="C41" s="7"/>
      <c r="D41" s="7" t="s">
        <v>19</v>
      </c>
      <c r="E41" s="91"/>
      <c r="F41" s="92"/>
      <c r="G41" s="91"/>
      <c r="H41" s="108"/>
    </row>
    <row r="42" spans="2:8" ht="12.75">
      <c r="B42" s="8"/>
      <c r="C42" s="10"/>
      <c r="D42" s="10" t="s">
        <v>20</v>
      </c>
      <c r="E42" s="93">
        <f>+'FULL-2005-3Q'!B55</f>
        <v>-1.0538757017630258</v>
      </c>
      <c r="F42" s="93">
        <f>+'FULL-2005-3Q'!C55</f>
        <v>1.3345809120457008</v>
      </c>
      <c r="G42" s="93">
        <f>+'FULL-2005-3Q'!D55</f>
        <v>-2.5386585245740174</v>
      </c>
      <c r="H42" s="93">
        <f>+'FULL-2005-3Q'!E55</f>
        <v>1.0760366394169212</v>
      </c>
    </row>
    <row r="43" spans="2:8" ht="12.75">
      <c r="B43" s="2">
        <v>6</v>
      </c>
      <c r="C43" s="4"/>
      <c r="D43" s="67" t="s">
        <v>7</v>
      </c>
      <c r="E43" s="116" t="s">
        <v>94</v>
      </c>
      <c r="F43" s="117" t="s">
        <v>94</v>
      </c>
      <c r="G43" s="118" t="s">
        <v>94</v>
      </c>
      <c r="H43" s="119">
        <f>-C56</f>
        <v>0</v>
      </c>
    </row>
    <row r="44" spans="2:8" ht="12.75">
      <c r="B44" s="8"/>
      <c r="C44" s="10"/>
      <c r="D44" s="10"/>
      <c r="E44" s="29"/>
      <c r="F44" s="29"/>
      <c r="G44" s="29"/>
      <c r="H44" s="29"/>
    </row>
    <row r="45" spans="2:9" ht="12.75">
      <c r="B45" s="1"/>
      <c r="C45" s="16"/>
      <c r="D45" s="16"/>
      <c r="E45" s="23"/>
      <c r="F45" s="23"/>
      <c r="G45" s="23"/>
      <c r="H45" s="24"/>
      <c r="I45" s="6"/>
    </row>
    <row r="46" spans="2:9" ht="12.75">
      <c r="B46" t="s">
        <v>9</v>
      </c>
      <c r="C46" t="s">
        <v>9</v>
      </c>
      <c r="D46" t="s">
        <v>9</v>
      </c>
      <c r="E46" s="18"/>
      <c r="F46" s="18"/>
      <c r="G46" s="18"/>
      <c r="H46" s="18"/>
      <c r="I46" s="6"/>
    </row>
    <row r="47" spans="2:9" ht="12.75">
      <c r="B47" s="2"/>
      <c r="C47" s="3"/>
      <c r="D47" s="4"/>
      <c r="E47" s="20" t="s">
        <v>10</v>
      </c>
      <c r="F47" s="21"/>
      <c r="G47" s="19" t="s">
        <v>12</v>
      </c>
      <c r="H47" s="21"/>
      <c r="I47" s="6"/>
    </row>
    <row r="48" spans="2:9" ht="12.75">
      <c r="B48" s="8"/>
      <c r="C48" s="9"/>
      <c r="D48" s="10"/>
      <c r="E48" s="18"/>
      <c r="F48" s="22"/>
      <c r="G48" s="17" t="s">
        <v>11</v>
      </c>
      <c r="H48" s="22"/>
      <c r="I48" s="6"/>
    </row>
    <row r="49" spans="2:8" ht="12.75">
      <c r="B49" s="2"/>
      <c r="C49" s="3"/>
      <c r="D49" s="3"/>
      <c r="E49" s="19"/>
      <c r="F49" s="21"/>
      <c r="G49" s="20"/>
      <c r="H49" s="21"/>
    </row>
    <row r="50" spans="2:8" ht="12.75">
      <c r="B50" s="5">
        <v>7</v>
      </c>
      <c r="C50" s="6"/>
      <c r="D50" s="48" t="s">
        <v>8</v>
      </c>
      <c r="E50" s="25"/>
      <c r="F50" s="81">
        <v>1.28</v>
      </c>
      <c r="G50" s="36"/>
      <c r="H50" s="83">
        <v>1.29</v>
      </c>
    </row>
    <row r="51" spans="2:8" ht="12.75">
      <c r="B51" s="5"/>
      <c r="C51" s="6"/>
      <c r="D51" s="6"/>
      <c r="E51" s="17"/>
      <c r="F51" s="22"/>
      <c r="G51" s="18"/>
      <c r="H51" s="22"/>
    </row>
    <row r="52" spans="2:8" ht="12.75">
      <c r="B52" s="1"/>
      <c r="C52" s="16"/>
      <c r="D52" s="16"/>
      <c r="E52" s="23"/>
      <c r="F52" s="23"/>
      <c r="G52" s="23"/>
      <c r="H52" s="24"/>
    </row>
    <row r="53" spans="2:35" ht="12.75">
      <c r="B53" s="6" t="s">
        <v>26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</row>
    <row r="54" spans="2:35" ht="12.75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</row>
    <row r="55" spans="2:35" ht="12.75">
      <c r="B55" s="6"/>
      <c r="C55" s="6"/>
      <c r="D55" s="35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</row>
    <row r="56" spans="2:35" ht="12.75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</row>
    <row r="57" spans="2:35" ht="12.75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</row>
    <row r="58" spans="5:10" ht="12.75">
      <c r="E58" s="111"/>
      <c r="F58" s="111"/>
      <c r="G58" s="111"/>
      <c r="H58" s="111"/>
      <c r="I58" s="111"/>
      <c r="J58" s="111"/>
    </row>
    <row r="59" spans="5:10" ht="12.75">
      <c r="E59" s="111"/>
      <c r="F59" s="111"/>
      <c r="G59" s="111"/>
      <c r="H59" s="111"/>
      <c r="I59" s="111"/>
      <c r="J59" s="111"/>
    </row>
    <row r="60" spans="5:10" ht="12.75">
      <c r="E60" s="111"/>
      <c r="F60" s="111"/>
      <c r="G60" s="111"/>
      <c r="H60" s="111"/>
      <c r="I60" s="111"/>
      <c r="J60" s="111"/>
    </row>
    <row r="61" spans="5:10" ht="12.75">
      <c r="E61" s="111"/>
      <c r="F61" s="111"/>
      <c r="G61" s="111"/>
      <c r="H61" s="111"/>
      <c r="I61" s="111"/>
      <c r="J61" s="111"/>
    </row>
  </sheetData>
  <printOptions/>
  <pageMargins left="0.63" right="0.49" top="1" bottom="1" header="0.5" footer="0.5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M.C.TAN</dc:creator>
  <cp:keywords/>
  <dc:description/>
  <cp:lastModifiedBy> </cp:lastModifiedBy>
  <cp:lastPrinted>2005-09-23T02:41:51Z</cp:lastPrinted>
  <dcterms:created xsi:type="dcterms:W3CDTF">1999-11-12T03:10:13Z</dcterms:created>
  <dcterms:modified xsi:type="dcterms:W3CDTF">2005-09-27T09:33:47Z</dcterms:modified>
  <cp:category/>
  <cp:version/>
  <cp:contentType/>
  <cp:contentStatus/>
</cp:coreProperties>
</file>