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'Sheet1'!$A$1:$G$65</definedName>
  </definedNames>
  <calcPr fullCalcOnLoad="1"/>
</workbook>
</file>

<file path=xl/sharedStrings.xml><?xml version="1.0" encoding="utf-8"?>
<sst xmlns="http://schemas.openxmlformats.org/spreadsheetml/2006/main" count="51" uniqueCount="49">
  <si>
    <t>FINANCIAL RESULT ANNOUNCEMENT</t>
  </si>
  <si>
    <t>COMPANY NAME : KUMPULAN H&amp;L HIGH-TECH BERHAD</t>
  </si>
  <si>
    <t>CONSOLIDATED BALANCE SHEET -31 Oct 2004</t>
  </si>
  <si>
    <t>AS AT CURRENT</t>
  </si>
  <si>
    <t>AS AT PRECEDING</t>
  </si>
  <si>
    <t>FINANCIAL</t>
  </si>
  <si>
    <t xml:space="preserve">FINANCIAL </t>
  </si>
  <si>
    <t>YEAR END</t>
  </si>
  <si>
    <t>DIFF</t>
  </si>
  <si>
    <t>31/10/2004</t>
  </si>
  <si>
    <t>31/10/2003</t>
  </si>
  <si>
    <t>RM' 000</t>
  </si>
  <si>
    <t>FIXED ASSETS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</si>
  <si>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</si>
  <si>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</si>
  <si>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</si>
  <si>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</si>
  <si>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</si>
  <si>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</si>
  <si>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        STOCKS</t>
  </si>
  <si>
    <t xml:space="preserve">             TRADE RECEIVEABLES</t>
  </si>
  <si>
    <t xml:space="preserve">             SHORT TERM INVESTMENTS</t>
  </si>
  <si>
    <t xml:space="preserve">             AMOUNT DUE FROM ASSOCIATED COMPANY</t>
  </si>
  <si>
    <t xml:space="preserve">             CASH</t>
  </si>
  <si>
    <t xml:space="preserve">  TAX RECOVERABLE</t>
  </si>
  <si>
    <t xml:space="preserve">             OTHER RECEIVEABLE,DEPOSIT &amp; PREPAYMENT</t>
  </si>
  <si>
    <t>CURRENT LIABILITIES</t>
  </si>
  <si>
    <t xml:space="preserve">              SHORT TERM BORROWINGS</t>
  </si>
  <si>
    <t xml:space="preserve">              TRADE PAYABLES</t>
  </si>
  <si>
    <t xml:space="preserve">              OTHER PAYABLES &amp; ACCRUALS</t>
  </si>
  <si>
    <t xml:space="preserve">              AMOUNT DUE TO ASSOCIATED COMPANY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</si>
  <si>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</si>
  <si>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</si>
  <si>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</si>
  <si>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</si>
  <si>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</si>
  <si>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</si>
  <si>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</si>
  <si>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</si>
  <si>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</si>
  <si>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CURRENCY TRANSLATION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</si>
  <si>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</si>
  <si>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</si>
  <si>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</si>
  <si>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</si>
  <si>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</si>
  <si>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DEFERRED INCOME</t>
  </si>
  <si>
    <t>DEFERRED TAXATION</t>
  </si>
  <si>
    <t>NET TANGIBLE ASSETS PER SHARE( SEN)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</si>
</sst>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14" fontId="0" fillId="0" borderId="0" xfId="0" applyNumberFormat="1" applyBorder="1" applyAlignment="1" quotePrefix="1">
      <alignment horizontal="center"/>
    </xf>
    <xf numFmtId="14" fontId="0" fillId="0" borderId="7" xfId="0" applyNumberForma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6" xfId="0" applyNumberFormat="1" applyBorder="1" applyAlignment="1">
      <alignment horizontal="right"/>
    </xf>
    <xf numFmtId="41" fontId="0" fillId="0" borderId="10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0" fontId="1" fillId="0" borderId="6" xfId="0" applyFont="1" applyBorder="1" applyAlignment="1">
      <alignment/>
    </xf>
    <xf numFmtId="41" fontId="0" fillId="0" borderId="6" xfId="0" applyNumberFormat="1" applyFill="1" applyBorder="1" applyAlignment="1">
      <alignment/>
    </xf>
    <xf numFmtId="0" fontId="1" fillId="0" borderId="0" xfId="0" applyFon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3" xfId="0" applyNumberFormat="1" applyBorder="1" applyAlignment="1">
      <alignment/>
    </xf>
    <xf numFmtId="41" fontId="0" fillId="0" borderId="3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view="pageBreakPreview" zoomScale="60" workbookViewId="0" topLeftCell="A1">
      <selection activeCell="A66" sqref="A66:IV159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45.7109375" style="0" customWidth="1"/>
    <col min="4" max="4" width="17.7109375" style="1" customWidth="1"/>
    <col min="5" max="5" width="18.7109375" style="1" customWidth="1"/>
    <col min="6" max="6" width="8.7109375" style="1" customWidth="1"/>
    <col min="7" max="7" width="4.57421875" style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6" ht="12.75">
      <c r="A5" s="3"/>
      <c r="B5" s="3"/>
      <c r="C5" s="3"/>
      <c r="D5" s="4"/>
      <c r="E5" s="4"/>
      <c r="F5" s="4"/>
    </row>
    <row r="6" spans="1:6" ht="12.75">
      <c r="A6" s="5"/>
      <c r="B6" s="6"/>
      <c r="C6" s="7"/>
      <c r="D6" s="8" t="s">
        <v>3</v>
      </c>
      <c r="E6" s="9" t="s">
        <v>4</v>
      </c>
      <c r="F6" s="10"/>
    </row>
    <row r="7" spans="1:6" ht="12.75">
      <c r="A7" s="11"/>
      <c r="B7" s="3"/>
      <c r="C7" s="12"/>
      <c r="D7" s="13" t="s">
        <v>5</v>
      </c>
      <c r="E7" s="14" t="s">
        <v>6</v>
      </c>
      <c r="F7" s="15"/>
    </row>
    <row r="8" spans="1:6" ht="12.75">
      <c r="A8" s="11"/>
      <c r="B8" s="3"/>
      <c r="C8" s="12"/>
      <c r="D8" s="13" t="s">
        <v>7</v>
      </c>
      <c r="E8" s="14" t="s">
        <v>7</v>
      </c>
      <c r="F8" s="15" t="s">
        <v>8</v>
      </c>
    </row>
    <row r="9" spans="1:6" ht="12.75">
      <c r="A9" s="11"/>
      <c r="B9" s="3"/>
      <c r="C9" s="12"/>
      <c r="D9" s="16" t="s">
        <v>9</v>
      </c>
      <c r="E9" s="17" t="s">
        <v>10</v>
      </c>
      <c r="F9" s="15"/>
    </row>
    <row r="10" spans="1:6" ht="12.75">
      <c r="A10" s="11"/>
      <c r="B10" s="3"/>
      <c r="C10" s="12"/>
      <c r="D10" s="13" t="s">
        <v>11</v>
      </c>
      <c r="E10" s="14" t="s">
        <v>11</v>
      </c>
      <c r="F10" s="15"/>
    </row>
    <row r="11" spans="1:6" ht="12.75">
      <c r="A11" s="18"/>
      <c r="B11" s="19"/>
      <c r="C11" s="20"/>
      <c r="D11" s="21"/>
      <c r="E11" s="22"/>
      <c r="F11" s="23"/>
    </row>
    <row r="12" spans="1:6" ht="12.75">
      <c r="A12" s="11"/>
      <c r="B12" s="3"/>
      <c r="C12" s="12"/>
      <c r="D12" s="24"/>
      <c r="E12" s="10"/>
      <c r="F12" s="10"/>
    </row>
    <row r="13" spans="1:6" ht="12.75">
      <c r="A13" s="11">
        <v>1</v>
      </c>
      <c r="B13" s="3" t="s">
        <v>12</v>
      </c>
      <c r="C13" s="12"/>
      <c r="D13" s="25">
        <f>28633771.65/1000</f>
        <v>28633.77165</v>
      </c>
      <c r="E13" s="26">
        <v>27840</v>
      </c>
      <c r="F13" s="26">
        <f>+D13-E13</f>
        <v>793.7716499999988</v>
      </c>
    </row>
    <row r="14" spans="1:6" ht="12.75">
      <c r="A14" s="11"/>
      <c r="B14" s="3"/>
      <c r="C14" s="12"/>
      <c r="D14" s="25"/>
      <c r="E14" s="26"/>
      <c r="F14" s="26"/>
    </row>
    <row r="15" spans="1:6" ht="12.75">
      <c r="A15" s="11">
        <v>2</v>
      </c>
      <c r="B15" s="3" t="s">
        <v>13</v>
      </c>
      <c r="C15" s="12"/>
      <c r="D15" s="25">
        <v>0</v>
      </c>
      <c r="E15" s="26">
        <v>0</v>
      </c>
      <c r="F15" s="26">
        <f>+D15-E15</f>
        <v>0</v>
      </c>
    </row>
    <row r="16" spans="1:6" ht="12.75">
      <c r="A16" s="11"/>
      <c r="B16" s="3"/>
      <c r="C16" s="12"/>
      <c r="D16" s="25"/>
      <c r="E16" s="26"/>
      <c r="F16" s="26"/>
    </row>
    <row r="17" spans="1:6" ht="12.75">
      <c r="A17" s="11">
        <v>3</v>
      </c>
      <c r="B17" s="3" t="s">
        <v>14</v>
      </c>
      <c r="C17" s="12"/>
      <c r="D17" s="25">
        <f>469684.95/1000</f>
        <v>469.68495</v>
      </c>
      <c r="E17" s="26">
        <v>489</v>
      </c>
      <c r="F17" s="26">
        <f>+D17-E17</f>
        <v>-19.315049999999985</v>
      </c>
    </row>
    <row r="18" spans="1:6" ht="12.75">
      <c r="A18" s="11"/>
      <c r="B18" s="3"/>
      <c r="C18" s="12"/>
      <c r="D18" s="25"/>
      <c r="E18" s="26"/>
      <c r="F18" s="26"/>
    </row>
    <row r="19" spans="1:6" ht="12.75">
      <c r="A19" s="11">
        <v>4</v>
      </c>
      <c r="B19" s="3" t="s">
        <v>15</v>
      </c>
      <c r="C19" s="12"/>
      <c r="D19" s="25">
        <v>0</v>
      </c>
      <c r="E19" s="26">
        <v>0</v>
      </c>
      <c r="F19" s="26">
        <f>+D19-E19</f>
        <v>0</v>
      </c>
    </row>
    <row r="20" spans="1:6" ht="12.75">
      <c r="A20" s="11">
        <v>5</v>
      </c>
      <c r="B20" s="3" t="s">
        <v>16</v>
      </c>
      <c r="C20" s="12"/>
      <c r="D20" s="25">
        <v>0</v>
      </c>
      <c r="E20" s="26">
        <v>0</v>
      </c>
      <c r="F20" s="26">
        <f>+D20-E20</f>
        <v>0</v>
      </c>
    </row>
    <row r="21" spans="1:6" ht="12.75">
      <c r="A21" s="11">
        <v>6</v>
      </c>
      <c r="B21" s="3" t="s">
        <v>17</v>
      </c>
      <c r="C21" s="12"/>
      <c r="D21" s="25">
        <v>0</v>
      </c>
      <c r="E21" s="26">
        <v>0</v>
      </c>
      <c r="F21" s="26">
        <f>+D21-E21</f>
        <v>0</v>
      </c>
    </row>
    <row r="22" spans="1:6" ht="12.75">
      <c r="A22" s="11"/>
      <c r="B22" s="3"/>
      <c r="C22" s="12"/>
      <c r="D22" s="25"/>
      <c r="E22" s="26"/>
      <c r="F22" s="26"/>
    </row>
    <row r="23" spans="1:6" ht="12.75">
      <c r="A23" s="11">
        <v>7</v>
      </c>
      <c r="B23" s="3" t="s">
        <v>18</v>
      </c>
      <c r="C23" s="12"/>
      <c r="D23" s="25"/>
      <c r="E23" s="26"/>
      <c r="F23" s="26"/>
    </row>
    <row r="24" spans="1:6" ht="12.75">
      <c r="A24" s="11"/>
      <c r="B24" s="3" t="s">
        <v>19</v>
      </c>
      <c r="C24" s="12"/>
      <c r="D24" s="25">
        <f>3884803.89/1000</f>
        <v>3884.80389</v>
      </c>
      <c r="E24" s="26">
        <v>2990</v>
      </c>
      <c r="F24" s="26">
        <f aca="true" t="shared" si="0" ref="F24:F30">+D24-E24</f>
        <v>894.8038900000001</v>
      </c>
    </row>
    <row r="25" spans="1:6" ht="12.75">
      <c r="A25" s="11"/>
      <c r="B25" s="3" t="s">
        <v>20</v>
      </c>
      <c r="C25" s="12"/>
      <c r="D25" s="25">
        <f>5994758/1000</f>
        <v>5994.758</v>
      </c>
      <c r="E25" s="26">
        <v>5511</v>
      </c>
      <c r="F25" s="26">
        <f t="shared" si="0"/>
        <v>483.7579999999998</v>
      </c>
    </row>
    <row r="26" spans="1:6" ht="12.75">
      <c r="A26" s="11"/>
      <c r="B26" s="3" t="s">
        <v>21</v>
      </c>
      <c r="C26" s="12"/>
      <c r="D26" s="25">
        <v>0</v>
      </c>
      <c r="E26" s="26">
        <v>0</v>
      </c>
      <c r="F26" s="26">
        <f t="shared" si="0"/>
        <v>0</v>
      </c>
    </row>
    <row r="27" spans="1:6" ht="12.75">
      <c r="A27" s="11"/>
      <c r="B27" s="12" t="s">
        <v>22</v>
      </c>
      <c r="C27" s="12"/>
      <c r="D27" s="25">
        <v>0</v>
      </c>
      <c r="E27" s="26">
        <v>0</v>
      </c>
      <c r="F27" s="26">
        <f t="shared" si="0"/>
        <v>0</v>
      </c>
    </row>
    <row r="28" spans="1:6" ht="12.75">
      <c r="A28" s="11"/>
      <c r="B28" s="3" t="s">
        <v>23</v>
      </c>
      <c r="C28" s="12"/>
      <c r="D28" s="25">
        <f>14057+1607</f>
        <v>15664</v>
      </c>
      <c r="E28" s="26">
        <v>21533</v>
      </c>
      <c r="F28" s="26">
        <f t="shared" si="0"/>
        <v>-5869</v>
      </c>
    </row>
    <row r="29" spans="1:6" ht="12.75">
      <c r="A29" s="11"/>
      <c r="B29" s="3"/>
      <c r="C29" s="12" t="s">
        <v>24</v>
      </c>
      <c r="D29" s="25">
        <f>321155.72/1000</f>
        <v>321.15572</v>
      </c>
      <c r="E29" s="26">
        <v>399</v>
      </c>
      <c r="F29" s="26">
        <f t="shared" si="0"/>
        <v>-77.84428000000003</v>
      </c>
    </row>
    <row r="30" spans="1:6" ht="12.75">
      <c r="A30" s="11"/>
      <c r="B30" s="3" t="s">
        <v>25</v>
      </c>
      <c r="C30" s="12"/>
      <c r="D30" s="27">
        <f>4093141/1000</f>
        <v>4093.141</v>
      </c>
      <c r="E30" s="28">
        <f>994-E29</f>
        <v>595</v>
      </c>
      <c r="F30" s="28">
        <f t="shared" si="0"/>
        <v>3498.141</v>
      </c>
    </row>
    <row r="31" spans="1:6" ht="12.75">
      <c r="A31" s="11"/>
      <c r="B31" s="3"/>
      <c r="C31" s="29"/>
      <c r="D31" s="25">
        <f>SUM(D24:D30)</f>
        <v>29957.85861</v>
      </c>
      <c r="E31" s="26">
        <f>SUM(E24:E30)</f>
        <v>31028</v>
      </c>
      <c r="F31" s="26">
        <f>SUM(F24:F30)</f>
        <v>-1070.1413900000002</v>
      </c>
    </row>
    <row r="32" spans="1:6" ht="12.75">
      <c r="A32" s="11">
        <v>8</v>
      </c>
      <c r="B32" s="3" t="s">
        <v>26</v>
      </c>
      <c r="C32" s="12"/>
      <c r="D32" s="25"/>
      <c r="E32" s="26"/>
      <c r="F32" s="26"/>
    </row>
    <row r="33" spans="1:6" ht="12.75">
      <c r="A33" s="11"/>
      <c r="B33" s="3" t="s">
        <v>27</v>
      </c>
      <c r="C33" s="12"/>
      <c r="D33" s="30">
        <f>169016/1000</f>
        <v>169.016</v>
      </c>
      <c r="E33" s="26">
        <v>0</v>
      </c>
      <c r="F33" s="26">
        <f aca="true" t="shared" si="1" ref="F33:F38">+D33-E33</f>
        <v>169.016</v>
      </c>
    </row>
    <row r="34" spans="1:6" ht="12.75">
      <c r="A34" s="11"/>
      <c r="B34" s="3" t="s">
        <v>28</v>
      </c>
      <c r="C34" s="12"/>
      <c r="D34" s="25">
        <f>1286014.49/1000</f>
        <v>1286.01449</v>
      </c>
      <c r="E34" s="26">
        <v>755</v>
      </c>
      <c r="F34" s="26">
        <f t="shared" si="1"/>
        <v>531.01449</v>
      </c>
    </row>
    <row r="35" spans="1:6" ht="12.75">
      <c r="A35" s="11"/>
      <c r="B35" s="3" t="s">
        <v>29</v>
      </c>
      <c r="C35" s="12"/>
      <c r="D35" s="25">
        <f>1490096/1000</f>
        <v>1490.096</v>
      </c>
      <c r="E35" s="26">
        <v>1568</v>
      </c>
      <c r="F35" s="26">
        <f t="shared" si="1"/>
        <v>-77.904</v>
      </c>
    </row>
    <row r="36" spans="1:6" ht="12.75">
      <c r="A36" s="11"/>
      <c r="B36" s="3" t="s">
        <v>30</v>
      </c>
      <c r="C36" s="12"/>
      <c r="D36" s="30">
        <v>0</v>
      </c>
      <c r="E36" s="26">
        <v>0</v>
      </c>
      <c r="F36" s="26">
        <f t="shared" si="1"/>
        <v>0</v>
      </c>
    </row>
    <row r="37" spans="1:6" ht="12.75">
      <c r="A37" s="11"/>
      <c r="B37" s="3" t="s">
        <v>31</v>
      </c>
      <c r="C37" s="12"/>
      <c r="D37" s="25">
        <f>95.36/1000</f>
        <v>0.09536</v>
      </c>
      <c r="E37" s="26">
        <v>1</v>
      </c>
      <c r="F37" s="26">
        <f t="shared" si="1"/>
        <v>-0.90464</v>
      </c>
    </row>
    <row r="38" spans="1:6" ht="12.75">
      <c r="A38" s="11"/>
      <c r="B38" s="3" t="s">
        <v>32</v>
      </c>
      <c r="C38" s="12"/>
      <c r="D38" s="27">
        <v>0</v>
      </c>
      <c r="E38" s="28">
        <v>0</v>
      </c>
      <c r="F38" s="28">
        <f t="shared" si="1"/>
        <v>0</v>
      </c>
    </row>
    <row r="39" spans="1:6" ht="12.75">
      <c r="A39" s="11"/>
      <c r="B39" s="3"/>
      <c r="C39" s="12"/>
      <c r="D39" s="25">
        <f>SUM(D33:D38)</f>
        <v>2945.22185</v>
      </c>
      <c r="E39" s="26">
        <f>SUM(E33:E38)</f>
        <v>2324</v>
      </c>
      <c r="F39" s="26">
        <f>SUM(F33:F38)</f>
        <v>621.22185</v>
      </c>
    </row>
    <row r="40" spans="1:6" ht="12.75">
      <c r="A40" s="11">
        <v>9</v>
      </c>
      <c r="B40" s="31" t="s">
        <v>33</v>
      </c>
      <c r="C40" s="12"/>
      <c r="D40" s="25">
        <f>+D31-D39</f>
        <v>27012.63676</v>
      </c>
      <c r="E40" s="26">
        <f>+E31-E39</f>
        <v>28704</v>
      </c>
      <c r="F40" s="26">
        <f>+F31-F39</f>
        <v>-1691.3632400000001</v>
      </c>
    </row>
    <row r="41" spans="1:6" ht="13.5" thickBot="1">
      <c r="A41" s="11"/>
      <c r="B41" s="3"/>
      <c r="C41" s="12"/>
      <c r="D41" s="32">
        <f>+D40+D19+D20+D21+D17+D15+D13</f>
        <v>56116.09336</v>
      </c>
      <c r="E41" s="33">
        <f>+E40+E19+E20+E21+E17+E15+E13</f>
        <v>57033</v>
      </c>
      <c r="F41" s="33">
        <f>+F40+F19+F20+F21+F17+F15+F13</f>
        <v>-916.9066400000013</v>
      </c>
    </row>
    <row r="42" spans="1:6" ht="13.5" thickTop="1">
      <c r="A42" s="11"/>
      <c r="B42" s="3"/>
      <c r="C42" s="12"/>
      <c r="D42" s="34"/>
      <c r="E42" s="35"/>
      <c r="F42" s="35"/>
    </row>
    <row r="43" spans="1:6" ht="12.75">
      <c r="A43" s="11">
        <v>10</v>
      </c>
      <c r="B43" s="3" t="s">
        <v>34</v>
      </c>
      <c r="C43" s="12"/>
      <c r="D43" s="36"/>
      <c r="E43" s="37"/>
      <c r="F43" s="37"/>
    </row>
    <row r="44" spans="1:6" ht="12.75">
      <c r="A44" s="11"/>
      <c r="B44" s="3"/>
      <c r="C44" s="12"/>
      <c r="D44" s="25"/>
      <c r="E44" s="26"/>
      <c r="F44" s="26"/>
    </row>
    <row r="45" spans="1:6" ht="12.75">
      <c r="A45" s="11"/>
      <c r="B45" s="3" t="s">
        <v>35</v>
      </c>
      <c r="C45" s="12"/>
      <c r="D45" s="25">
        <f>40612085/1000</f>
        <v>40612.085</v>
      </c>
      <c r="E45" s="26">
        <v>40612</v>
      </c>
      <c r="F45" s="26">
        <f>+D45-E45</f>
        <v>0.08499999999912689</v>
      </c>
    </row>
    <row r="46" spans="1:6" ht="12.75">
      <c r="A46" s="11"/>
      <c r="B46" s="3"/>
      <c r="C46" s="12"/>
      <c r="D46" s="25"/>
      <c r="E46" s="26"/>
      <c r="F46" s="26"/>
    </row>
    <row r="47" spans="1:6" ht="12.75">
      <c r="A47" s="11"/>
      <c r="B47" s="3" t="s">
        <v>36</v>
      </c>
      <c r="C47" s="12"/>
      <c r="D47" s="25"/>
      <c r="E47" s="26"/>
      <c r="F47" s="26"/>
    </row>
    <row r="48" spans="1:6" ht="12.75">
      <c r="A48" s="11"/>
      <c r="B48" s="3" t="s">
        <v>37</v>
      </c>
      <c r="C48" s="12"/>
      <c r="D48" s="25">
        <v>252</v>
      </c>
      <c r="E48" s="26">
        <v>252</v>
      </c>
      <c r="F48" s="26">
        <f>+D48-E48</f>
        <v>0</v>
      </c>
    </row>
    <row r="49" spans="1:6" ht="12.75">
      <c r="A49" s="11"/>
      <c r="B49" s="3" t="s">
        <v>38</v>
      </c>
      <c r="C49" s="12"/>
      <c r="D49" s="25">
        <f>2219925.41/1000</f>
        <v>2219.9254100000003</v>
      </c>
      <c r="E49" s="26">
        <v>2220</v>
      </c>
      <c r="F49" s="26">
        <f>+D49-E49</f>
        <v>-0.07458999999971638</v>
      </c>
    </row>
    <row r="50" spans="1:6" ht="12.75">
      <c r="A50" s="11"/>
      <c r="B50" s="3" t="s">
        <v>39</v>
      </c>
      <c r="C50" s="12"/>
      <c r="D50" s="25">
        <v>0</v>
      </c>
      <c r="E50" s="26">
        <v>0</v>
      </c>
      <c r="F50" s="26">
        <f>+D50-E50</f>
        <v>0</v>
      </c>
    </row>
    <row r="51" spans="1:6" ht="12.75">
      <c r="A51" s="11"/>
      <c r="B51" s="3" t="s">
        <v>40</v>
      </c>
      <c r="C51" s="12"/>
      <c r="D51" s="25">
        <f>15245.52/1000</f>
        <v>15.24552</v>
      </c>
      <c r="E51" s="26">
        <v>80</v>
      </c>
      <c r="F51" s="26">
        <f>+D51-E51</f>
        <v>-64.75448</v>
      </c>
    </row>
    <row r="52" spans="1:6" ht="12.75">
      <c r="A52" s="11"/>
      <c r="B52" s="3" t="s">
        <v>41</v>
      </c>
      <c r="C52" s="12"/>
      <c r="D52" s="25">
        <f>9192424.85/1000</f>
        <v>9192.42485</v>
      </c>
      <c r="E52" s="26">
        <v>10146</v>
      </c>
      <c r="F52" s="26">
        <f>+D52-E52</f>
        <v>-953.5751500000006</v>
      </c>
    </row>
    <row r="53" spans="1:6" ht="12.75">
      <c r="A53" s="11"/>
      <c r="B53" s="3" t="s">
        <v>42</v>
      </c>
      <c r="C53" s="12"/>
      <c r="D53" s="27"/>
      <c r="E53" s="28"/>
      <c r="F53" s="28"/>
    </row>
    <row r="54" spans="1:6" ht="12.75">
      <c r="A54" s="11"/>
      <c r="B54" s="3"/>
      <c r="C54" s="12"/>
      <c r="D54" s="25">
        <f>SUM(D45:D53)</f>
        <v>52291.680779999995</v>
      </c>
      <c r="E54" s="26">
        <f>SUM(E45:E53)</f>
        <v>53310</v>
      </c>
      <c r="F54" s="26">
        <f>SUM(F45:F53)</f>
        <v>-1018.3192200000012</v>
      </c>
    </row>
    <row r="55" spans="1:6" ht="12.75">
      <c r="A55" s="11"/>
      <c r="B55" s="3"/>
      <c r="C55" s="12"/>
      <c r="D55" s="25"/>
      <c r="E55" s="26"/>
      <c r="F55" s="26"/>
    </row>
    <row r="56" spans="1:6" ht="12.75">
      <c r="A56" s="11">
        <v>11</v>
      </c>
      <c r="B56" s="3" t="s">
        <v>43</v>
      </c>
      <c r="C56" s="12"/>
      <c r="D56" s="25">
        <f>430166/1000</f>
        <v>430.166</v>
      </c>
      <c r="E56" s="26">
        <v>549</v>
      </c>
      <c r="F56" s="26">
        <f>+D56-E56</f>
        <v>-118.834</v>
      </c>
    </row>
    <row r="57" spans="1:6" ht="12.75">
      <c r="A57" s="11"/>
      <c r="B57" s="3"/>
      <c r="C57" s="12"/>
      <c r="D57" s="25"/>
      <c r="E57" s="26"/>
      <c r="F57" s="26"/>
    </row>
    <row r="58" spans="1:6" ht="12.75">
      <c r="A58" s="11">
        <v>12</v>
      </c>
      <c r="B58" s="3" t="s">
        <v>44</v>
      </c>
      <c r="C58" s="12"/>
      <c r="D58" s="30">
        <f>331878.38/1000</f>
        <v>331.87838</v>
      </c>
      <c r="E58" s="26">
        <v>0</v>
      </c>
      <c r="F58" s="26">
        <v>0</v>
      </c>
    </row>
    <row r="59" spans="1:6" ht="12.75">
      <c r="A59" s="11"/>
      <c r="B59" s="3"/>
      <c r="C59" s="12"/>
      <c r="D59" s="25"/>
      <c r="E59" s="26"/>
      <c r="F59" s="26"/>
    </row>
    <row r="60" spans="1:6" ht="12.75">
      <c r="A60" s="11">
        <v>13</v>
      </c>
      <c r="B60" s="3" t="s">
        <v>45</v>
      </c>
      <c r="C60" s="12"/>
      <c r="D60" s="25">
        <v>0</v>
      </c>
      <c r="E60" s="26">
        <v>0</v>
      </c>
      <c r="F60" s="26">
        <v>0</v>
      </c>
    </row>
    <row r="61" spans="1:6" ht="12.75">
      <c r="A61" s="11">
        <v>14</v>
      </c>
      <c r="B61" s="3" t="s">
        <v>46</v>
      </c>
      <c r="C61" s="12"/>
      <c r="D61" s="25">
        <f>55980.76/1000</f>
        <v>55.980760000000004</v>
      </c>
      <c r="E61" s="26">
        <v>82</v>
      </c>
      <c r="F61" s="26">
        <f>+D61-E61</f>
        <v>-26.019239999999996</v>
      </c>
    </row>
    <row r="62" spans="1:6" ht="12.75">
      <c r="A62" s="11">
        <v>15</v>
      </c>
      <c r="B62" s="3" t="s">
        <v>47</v>
      </c>
      <c r="C62" s="12"/>
      <c r="D62" s="25">
        <f>3005717.53/1000</f>
        <v>3005.71753</v>
      </c>
      <c r="E62" s="26">
        <v>3092</v>
      </c>
      <c r="F62" s="26">
        <f>+D62-E62</f>
        <v>-86.2824700000001</v>
      </c>
    </row>
    <row r="63" spans="1:6" ht="13.5" thickBot="1">
      <c r="A63" s="18"/>
      <c r="B63" s="19"/>
      <c r="C63" s="20"/>
      <c r="D63" s="32">
        <f>SUM(D54:D62)</f>
        <v>56115.423449999995</v>
      </c>
      <c r="E63" s="33">
        <f>SUM(E54:E62)</f>
        <v>57033</v>
      </c>
      <c r="F63" s="33">
        <f>+F54+F56+F58+F60+F62+F61</f>
        <v>-1249.4549300000015</v>
      </c>
    </row>
    <row r="64" spans="1:6" ht="13.5" thickTop="1">
      <c r="A64" s="3"/>
      <c r="B64" s="3"/>
      <c r="C64" s="3"/>
      <c r="D64" s="38"/>
      <c r="E64" s="4"/>
      <c r="F64" s="4"/>
    </row>
    <row r="65" spans="1:6" ht="12.75">
      <c r="A65" s="3">
        <v>16</v>
      </c>
      <c r="B65" s="31" t="s">
        <v>48</v>
      </c>
      <c r="C65" s="3"/>
      <c r="D65" s="39">
        <f>(+D54-D20)/D45*100</f>
        <v>128.75891690859999</v>
      </c>
      <c r="E65" s="40">
        <f>(+E54-E20)/E45*100</f>
        <v>131.26662070324042</v>
      </c>
      <c r="F65" s="40"/>
    </row>
    <row r="66" spans="3:5" ht="12.75">
      <c r="C66" s="3"/>
      <c r="D66" s="41"/>
      <c r="E66" s="41"/>
    </row>
    <row r="67" spans="3:5" ht="12.75">
      <c r="C67" s="3"/>
      <c r="D67" s="41"/>
      <c r="E67" s="41"/>
    </row>
    <row r="68" spans="3:5" ht="12.75">
      <c r="C68" s="3"/>
      <c r="D68" s="41"/>
      <c r="E68" s="41"/>
    </row>
    <row r="69" spans="3:5" ht="12.75">
      <c r="C69" s="3"/>
      <c r="D69" s="41"/>
      <c r="E69" s="41"/>
    </row>
    <row r="70" spans="3:5" ht="12.75">
      <c r="C70" s="3"/>
      <c r="D70" s="41"/>
      <c r="E70" s="41"/>
    </row>
    <row r="71" spans="3:5" ht="12.75">
      <c r="C71" s="3"/>
      <c r="D71" s="4"/>
      <c r="E71" s="41"/>
    </row>
    <row r="72" spans="3:5" ht="12.75">
      <c r="C72" s="3"/>
      <c r="D72" s="4"/>
      <c r="E72" s="41"/>
    </row>
    <row r="73" spans="3:5" ht="12.75">
      <c r="C73" s="3"/>
      <c r="D73" s="42"/>
      <c r="E73" s="4"/>
    </row>
    <row r="74" spans="3:5" ht="12.75">
      <c r="C74" s="3"/>
      <c r="D74" s="4"/>
      <c r="E74" s="4"/>
    </row>
    <row r="75" spans="3:5" ht="12.75">
      <c r="C75" s="3"/>
      <c r="D75" s="41"/>
      <c r="E75" s="42"/>
    </row>
    <row r="76" spans="3:5" ht="12.75">
      <c r="C76" s="3"/>
      <c r="D76" s="41"/>
      <c r="E76" s="4"/>
    </row>
    <row r="77" spans="3:5" ht="12.75">
      <c r="C77" s="3"/>
      <c r="D77" s="41"/>
      <c r="E77" s="41"/>
    </row>
    <row r="78" spans="3:7" ht="12.75">
      <c r="C78" s="3"/>
      <c r="D78" s="41"/>
      <c r="E78" s="41"/>
      <c r="G78" s="2"/>
    </row>
    <row r="79" spans="3:7" ht="12.75">
      <c r="C79" s="3"/>
      <c r="D79" s="41"/>
      <c r="E79" s="41"/>
      <c r="G79" s="2"/>
    </row>
    <row r="80" spans="3:7" ht="12.75">
      <c r="C80" s="3"/>
      <c r="D80" s="41"/>
      <c r="E80" s="41"/>
      <c r="G80" s="2"/>
    </row>
    <row r="81" spans="3:7" ht="12.75">
      <c r="C81" s="3"/>
      <c r="D81" s="41"/>
      <c r="E81" s="41"/>
      <c r="G81" s="2"/>
    </row>
    <row r="82" spans="3:7" ht="12.75">
      <c r="C82" s="3"/>
      <c r="D82" s="41"/>
      <c r="E82" s="41"/>
      <c r="G82" s="2"/>
    </row>
    <row r="83" spans="3:7" ht="12.75">
      <c r="C83" s="3"/>
      <c r="D83" s="41"/>
      <c r="E83" s="41"/>
      <c r="G83" s="2"/>
    </row>
    <row r="84" spans="3:5" ht="12.75">
      <c r="C84" s="3"/>
      <c r="D84" s="41"/>
      <c r="E84" s="41"/>
    </row>
    <row r="85" spans="3:5" ht="12.75">
      <c r="C85" s="3"/>
      <c r="D85" s="41"/>
      <c r="E85" s="41"/>
    </row>
    <row r="86" spans="3:5" ht="12.75">
      <c r="C86" s="3"/>
      <c r="D86" s="41"/>
      <c r="E86" s="41"/>
    </row>
    <row r="87" spans="3:5" ht="12.75">
      <c r="C87" s="3"/>
      <c r="D87" s="41"/>
      <c r="E87" s="41"/>
    </row>
    <row r="88" spans="3:7" ht="12.75">
      <c r="C88" s="3"/>
      <c r="D88" s="41"/>
      <c r="E88" s="41"/>
      <c r="G88" s="2"/>
    </row>
    <row r="89" spans="3:7" ht="12.75">
      <c r="C89" s="3"/>
      <c r="D89" s="41"/>
      <c r="E89" s="41"/>
      <c r="G89" s="2"/>
    </row>
    <row r="90" spans="3:7" ht="12.75">
      <c r="C90" s="3"/>
      <c r="D90" s="4"/>
      <c r="E90" s="41"/>
      <c r="G90" s="2"/>
    </row>
    <row r="91" spans="3:7" ht="12.75">
      <c r="C91" s="3"/>
      <c r="D91" s="42"/>
      <c r="E91" s="41"/>
      <c r="G91" s="2"/>
    </row>
    <row r="92" spans="3:5" ht="12.75">
      <c r="C92" s="3"/>
      <c r="D92" s="4"/>
      <c r="E92" s="4"/>
    </row>
    <row r="93" spans="3:5" ht="12.75">
      <c r="C93" s="3"/>
      <c r="D93" s="41"/>
      <c r="E93" s="42"/>
    </row>
    <row r="94" spans="3:5" ht="12.75">
      <c r="C94" s="3"/>
      <c r="D94" s="41"/>
      <c r="E94" s="4"/>
    </row>
    <row r="95" spans="3:5" ht="12.75">
      <c r="C95" s="3"/>
      <c r="D95" s="41"/>
      <c r="E95" s="41"/>
    </row>
    <row r="96" spans="3:7" ht="12.75">
      <c r="C96" s="3"/>
      <c r="D96" s="41"/>
      <c r="E96" s="41"/>
      <c r="G96" s="2"/>
    </row>
    <row r="97" spans="3:7" ht="12.75">
      <c r="C97" s="3"/>
      <c r="D97" s="41"/>
      <c r="E97" s="41"/>
      <c r="G97" s="2"/>
    </row>
    <row r="98" spans="3:7" ht="12.75">
      <c r="C98" s="3"/>
      <c r="D98" s="41"/>
      <c r="E98" s="41"/>
      <c r="G98" s="2"/>
    </row>
    <row r="99" spans="3:7" ht="12.75">
      <c r="C99" s="3"/>
      <c r="D99" s="41"/>
      <c r="E99" s="41"/>
      <c r="G99" s="2"/>
    </row>
    <row r="100" spans="3:7" ht="12.75">
      <c r="C100" s="3"/>
      <c r="D100" s="41"/>
      <c r="E100" s="41"/>
      <c r="G100" s="2"/>
    </row>
    <row r="101" spans="3:7" ht="12.75">
      <c r="C101" s="3"/>
      <c r="D101" s="41"/>
      <c r="E101" s="41"/>
      <c r="G101" s="2"/>
    </row>
    <row r="102" spans="3:5" ht="12.75">
      <c r="C102" s="3"/>
      <c r="D102" s="41"/>
      <c r="E102" s="41"/>
    </row>
    <row r="103" spans="3:5" ht="12.75">
      <c r="C103" s="3"/>
      <c r="D103" s="41"/>
      <c r="E103" s="41"/>
    </row>
    <row r="104" spans="3:5" ht="12.75">
      <c r="C104" s="3"/>
      <c r="D104" s="41"/>
      <c r="E104" s="4"/>
    </row>
    <row r="105" spans="3:5" ht="12.75">
      <c r="C105" s="3"/>
      <c r="D105" s="41"/>
      <c r="E105" s="41"/>
    </row>
    <row r="106" spans="3:7" ht="12.75">
      <c r="C106" s="3"/>
      <c r="D106" s="41"/>
      <c r="E106" s="41"/>
      <c r="G106" s="2"/>
    </row>
    <row r="107" spans="3:7" ht="12.75">
      <c r="C107" s="3"/>
      <c r="D107" s="41"/>
      <c r="E107" s="41"/>
      <c r="G107" s="2"/>
    </row>
    <row r="108" spans="3:7" ht="12.75">
      <c r="C108" s="3"/>
      <c r="D108" s="4"/>
      <c r="E108" s="41"/>
      <c r="G108" s="2"/>
    </row>
    <row r="109" spans="3:7" ht="12.75">
      <c r="C109" s="3"/>
      <c r="E109" s="41"/>
      <c r="G109" s="2"/>
    </row>
    <row r="110" spans="3:5" ht="12.75">
      <c r="C110" s="43"/>
      <c r="E110" s="4"/>
    </row>
  </sheetData>
  <printOptions/>
  <pageMargins left="0.75" right="0.75" top="0.36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H&amp;L HIGH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 </cp:lastModifiedBy>
  <cp:lastPrinted>2004-12-23T06:47:26Z</cp:lastPrinted>
  <dcterms:created xsi:type="dcterms:W3CDTF">2004-12-23T02:10:03Z</dcterms:created>
  <dcterms:modified xsi:type="dcterms:W3CDTF">2004-12-23T06:47:34Z</dcterms:modified>
  <cp:category/>
  <cp:version/>
  <cp:contentType/>
  <cp:contentStatus/>
</cp:coreProperties>
</file>