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180" tabRatio="709" activeTab="0"/>
  </bookViews>
  <sheets>
    <sheet name="PL" sheetId="1" r:id="rId1"/>
    <sheet name="bs" sheetId="2" r:id="rId2"/>
    <sheet name="n" sheetId="3" r:id="rId3"/>
    <sheet name="n1" sheetId="4" r:id="rId4"/>
    <sheet name="n2" sheetId="5" r:id="rId5"/>
  </sheets>
  <definedNames>
    <definedName name="_xlnm.Print_Area" localSheetId="3">'n1'!$A:$IV</definedName>
  </definedNames>
  <calcPr fullCalcOnLoad="1"/>
</workbook>
</file>

<file path=xl/sharedStrings.xml><?xml version="1.0" encoding="utf-8"?>
<sst xmlns="http://schemas.openxmlformats.org/spreadsheetml/2006/main" count="328" uniqueCount="217">
  <si>
    <t>CHANGHUAT CORPORATION BERHAD</t>
  </si>
  <si>
    <t>Malaysia</t>
  </si>
  <si>
    <t>Singapore</t>
  </si>
  <si>
    <t>Indonesia</t>
  </si>
  <si>
    <t>TOTAL</t>
  </si>
  <si>
    <t>Taxation</t>
  </si>
  <si>
    <t>TURNOVER</t>
  </si>
  <si>
    <t>Cash &amp; bank balances</t>
  </si>
  <si>
    <t>RM'000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</si>
  <si>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</si>
  <si>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</si>
  <si>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</si>
  <si>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</si>
  <si>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CONSOLIDATED INCOME STATEMENT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</si>
  <si>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</si>
  <si>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</si>
  <si>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</si>
  <si>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</si>
  <si>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</si>
  <si>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</si>
  <si>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</si>
  <si>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1)</t>
  </si>
  <si>
    <t>(a)</t>
  </si>
  <si>
    <t>(b)</t>
  </si>
  <si>
    <t>Investment income</t>
  </si>
  <si>
    <t>(c)</t>
  </si>
  <si>
    <t>2)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</si>
  <si>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</si>
  <si>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</si>
  <si>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</si>
  <si>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</si>
  <si>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</si>
  <si>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</si>
  <si>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</si>
  <si>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</si>
  <si>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</si>
  <si>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</si>
  <si>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(III) Extraordinary items attributable to</t>
  </si>
  <si>
    <t>Earnings per share based on 2(j) above after</t>
  </si>
  <si>
    <t xml:space="preserve">deducting any provisions or preference </t>
  </si>
  <si>
    <t>dividends, if any :-</t>
  </si>
  <si>
    <t>(I) Basic (based 39,999,000 ordinary shares)</t>
  </si>
  <si>
    <t xml:space="preserve">    (sen)</t>
  </si>
  <si>
    <t>(II)Fully diluted (based on 39,999,000</t>
  </si>
  <si>
    <t xml:space="preserve">    ordinary shares)(sen)</t>
  </si>
  <si>
    <t>CONSOLIDATED BALANCE SHEET</t>
  </si>
  <si>
    <t>AS AT</t>
  </si>
  <si>
    <t>END OF</t>
  </si>
  <si>
    <t>PRECEDING</t>
  </si>
  <si>
    <t>FINANCIAL</t>
  </si>
  <si>
    <t>YEAR END</t>
  </si>
  <si>
    <t>(Unaudited)</t>
  </si>
  <si>
    <t>(Audited)</t>
  </si>
  <si>
    <t>Investment In Associated Company</t>
  </si>
  <si>
    <t>3)</t>
  </si>
  <si>
    <t>Long Term Investment</t>
  </si>
  <si>
    <t>4)</t>
  </si>
  <si>
    <t>Intangible Assets</t>
  </si>
  <si>
    <t>Current Assets</t>
  </si>
  <si>
    <t>Short Term Investments</t>
  </si>
  <si>
    <t>Other debtors</t>
  </si>
  <si>
    <t>6)</t>
  </si>
  <si>
    <t>Current Liabilities</t>
  </si>
  <si>
    <t>Short Term Borrowings</t>
  </si>
  <si>
    <t>Provision for Taxation</t>
  </si>
  <si>
    <t>Proposed dividends</t>
  </si>
  <si>
    <t>7)</t>
  </si>
  <si>
    <t>Net Current Assets/(Liabilities)</t>
  </si>
  <si>
    <t>8)</t>
  </si>
  <si>
    <t>Shareholders' Funds</t>
  </si>
  <si>
    <t>Share capital</t>
  </si>
  <si>
    <t>Recerves</t>
  </si>
  <si>
    <t>Share premium</t>
  </si>
  <si>
    <t>Revaluation Reserve</t>
  </si>
  <si>
    <t>Capital Reserve</t>
  </si>
  <si>
    <t>Statutory Reserve</t>
  </si>
  <si>
    <t>Exchange Reserve</t>
  </si>
  <si>
    <t>Retained Profit</t>
  </si>
  <si>
    <t>Minority Interest</t>
  </si>
  <si>
    <t>10)</t>
  </si>
  <si>
    <t>Long Term Borrowings</t>
  </si>
  <si>
    <t>11)</t>
  </si>
  <si>
    <t>Other Long Term Liabilities</t>
  </si>
  <si>
    <t>12)</t>
  </si>
  <si>
    <t>NOTES TO ACCOUNT</t>
  </si>
  <si>
    <t>Accounting Policies</t>
  </si>
  <si>
    <t xml:space="preserve">The accounting policies adopted in the quarterly financial statement are in accordance with the accounting </t>
  </si>
  <si>
    <t>Exceptional Items</t>
  </si>
  <si>
    <t>Extraordinary Items</t>
  </si>
  <si>
    <t>Malaysian taxation</t>
  </si>
  <si>
    <t>Income Tax</t>
  </si>
  <si>
    <t xml:space="preserve"> - Current Year</t>
  </si>
  <si>
    <t xml:space="preserve"> - Prior Year</t>
  </si>
  <si>
    <t>Deferred tax</t>
  </si>
  <si>
    <t>Foreign tax</t>
  </si>
  <si>
    <t>5)</t>
  </si>
  <si>
    <t>Profits On Sales of Investment or Properties</t>
  </si>
  <si>
    <t>Purchase or Disposals Of Quoted Investment</t>
  </si>
  <si>
    <t>9)</t>
  </si>
  <si>
    <t>Corporate Proposals</t>
  </si>
  <si>
    <t>There was no corporate proposals announced but not completed at the date of this announcement.</t>
  </si>
  <si>
    <t>Seasonal Or Cyclical Factors</t>
  </si>
  <si>
    <t>Group Borrowings</t>
  </si>
  <si>
    <t xml:space="preserve">Secured Loans </t>
  </si>
  <si>
    <t>Unsecured Loans</t>
  </si>
  <si>
    <t xml:space="preserve">Short term </t>
  </si>
  <si>
    <t>Long term</t>
  </si>
  <si>
    <t>Foreign borrowings in Ringgit equivalent are as follows :</t>
  </si>
  <si>
    <t>13)</t>
  </si>
  <si>
    <t>Contingent Liabilities</t>
  </si>
  <si>
    <t>14)</t>
  </si>
  <si>
    <t>Financial Instrument</t>
  </si>
  <si>
    <t>The Group does not hold any financial instrument for the financial period under review.</t>
  </si>
  <si>
    <t>15)</t>
  </si>
  <si>
    <t>Material Litigation</t>
  </si>
  <si>
    <t>There is no material litigation as at the date of this report.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</si>
  <si>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</si>
  <si>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</si>
  <si>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</si>
  <si>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</si>
  <si>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</si>
  <si>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</si>
  <si>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</si>
  <si>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>17)</t>
  </si>
  <si>
    <t>Comparisons with the preceding Quarterly Result</t>
  </si>
  <si>
    <t>19)</t>
  </si>
  <si>
    <t>Current Year Prospect</t>
  </si>
  <si>
    <t>20)</t>
  </si>
  <si>
    <t>Variance from Profit Forecast &amp; Shortfall on Profit Guarantee</t>
  </si>
  <si>
    <t>21)</t>
  </si>
  <si>
    <t>Dividend</t>
  </si>
  <si>
    <t>BY ORDER OF THE BOARD</t>
  </si>
  <si>
    <t>Lim Lai Huat</t>
  </si>
  <si>
    <t>Group Managing Director</t>
  </si>
  <si>
    <t>Johor Bahru</t>
  </si>
  <si>
    <t xml:space="preserve">Less : Consolidated </t>
  </si>
  <si>
    <t>Issuance or Repayment Of Debt and Equity Securities</t>
  </si>
  <si>
    <t xml:space="preserve">           adjustments</t>
  </si>
  <si>
    <t>The Board of Directors does not recommend any dividend for the period under review.</t>
  </si>
  <si>
    <t>and the Group did not hold any quoted investment.</t>
  </si>
  <si>
    <t>(l)</t>
  </si>
  <si>
    <t>18)</t>
  </si>
  <si>
    <t>(l)    Extraordinary items</t>
  </si>
  <si>
    <t>Net profit/(loss) attributable to the members</t>
  </si>
  <si>
    <t>of the company</t>
  </si>
  <si>
    <t xml:space="preserve">        members of the company</t>
  </si>
  <si>
    <t>Changes in composition of Company/Group</t>
  </si>
  <si>
    <t>Review Of Performance</t>
  </si>
  <si>
    <t xml:space="preserve">     minority interests</t>
  </si>
  <si>
    <t>(ll)Less : Minority interests</t>
  </si>
  <si>
    <t>30/06/2001</t>
  </si>
  <si>
    <t>policies as stated in the annual financial statement of the Group for the year ended 30 June 2001.</t>
  </si>
  <si>
    <t>Thailand</t>
  </si>
  <si>
    <t>31 DECEMBER 2001</t>
  </si>
  <si>
    <t>Revenue</t>
  </si>
  <si>
    <t>(I) Profit/(loss) after income tax before deducting</t>
  </si>
  <si>
    <t xml:space="preserve">Other income </t>
  </si>
  <si>
    <t>Profit/(loss) before finance cost, depreciation and</t>
  </si>
  <si>
    <t>amortisation, exceptional items, income tax, minority</t>
  </si>
  <si>
    <t>interests and extraordinary items</t>
  </si>
  <si>
    <t>Finance costs</t>
  </si>
  <si>
    <t>Profit/(loss) before income tax, minority interests</t>
  </si>
  <si>
    <t>and extraordinary items.</t>
  </si>
  <si>
    <t>Share of profits and losses of associated companies</t>
  </si>
  <si>
    <t>Income tax</t>
  </si>
  <si>
    <t>Net profit/(loss) from ordinary activities</t>
  </si>
  <si>
    <t>attributable to members of the company</t>
  </si>
  <si>
    <t>(ll)   Less minority interests</t>
  </si>
  <si>
    <t>Property, plant and equipment</t>
  </si>
  <si>
    <t>Investment property</t>
  </si>
  <si>
    <t>Goodwill on consolidation</t>
  </si>
  <si>
    <t>Other long term assets</t>
  </si>
  <si>
    <t>Inventories</t>
  </si>
  <si>
    <t>Trade receivables</t>
  </si>
  <si>
    <t>Trade payables</t>
  </si>
  <si>
    <t>Other payables</t>
  </si>
  <si>
    <t>Deferred taxation</t>
  </si>
  <si>
    <t>Net tangible assets per share (RM)</t>
  </si>
  <si>
    <t>Material events not reflected in the financial statement</t>
  </si>
  <si>
    <t>There is no profit forecast nor profit guarantee issued by the Group.</t>
  </si>
  <si>
    <t>31/12/2001</t>
  </si>
  <si>
    <t>31/12/2000</t>
  </si>
  <si>
    <t>There was no exceptional item for the quarter ended 31 December 2001.</t>
  </si>
  <si>
    <t>There was no extraordinary item for the quarter ended 31 December 2001.</t>
  </si>
  <si>
    <t>There was no profits on sales of investment or properties for the quarter ended 31 December 2001.</t>
  </si>
  <si>
    <t xml:space="preserve">There was no purchase or disposal of quoted investment for the quarter ended 31 December 2001. The Company </t>
  </si>
  <si>
    <t xml:space="preserve">Apart from this, there were no other business combinations, acquisition or disposals of subsidiaries and long term </t>
  </si>
  <si>
    <t>31 DECEMEBR 2001</t>
  </si>
  <si>
    <t xml:space="preserve">The Group has decided to cease mould making operation in Singapore as the cost in the republic is too high. </t>
  </si>
  <si>
    <t>investment, restructuring of discontinuing operation.</t>
  </si>
  <si>
    <t>The Group did not issue nor has any outstanding debt and securities for the financial quarter under review.</t>
  </si>
  <si>
    <t>Singapore Dollars</t>
  </si>
  <si>
    <t xml:space="preserve">The Group was unable to maintain its performance in the previous quarter. Sales achieved by Malaysia </t>
  </si>
  <si>
    <t>significantly lower. Sales has dropped after the Sept 11 terrorist attack and the slow down in the electronic</t>
  </si>
  <si>
    <t>sector has worsen.</t>
  </si>
  <si>
    <t xml:space="preserve">Subsequent to the end of the period, the group has cease manufacturing activity of its Singapore mould </t>
  </si>
  <si>
    <t xml:space="preserve">making division.The Singapore divisions will continue to serve the Group as trading and coordinating </t>
  </si>
  <si>
    <t>2002.</t>
  </si>
  <si>
    <t>There was no material seasonal or cyclical factors that affect the financial performance of the Group.</t>
  </si>
  <si>
    <t xml:space="preserve">Howeve,the demand of the Group's products is generally dependent on consumers demand of electronic  </t>
  </si>
  <si>
    <t>products and electrical industries.</t>
  </si>
  <si>
    <t>bottom out and is expected to recover soon.</t>
  </si>
  <si>
    <t xml:space="preserve">The Group performance is expected to improve in the next quarter. The electronic sector has already </t>
  </si>
  <si>
    <t xml:space="preserve">The result of the Group for the second quarter ended 31 December 2001 has been affected by the Sept 11  </t>
  </si>
  <si>
    <t>terrorist attack on the United States. Except as disclosed, it has not been substantially affected by any</t>
  </si>
  <si>
    <t>other item, transaction or event of a material or unusual in nature. Neither has any such item, transaction</t>
  </si>
  <si>
    <t>or event that has occurred between the end of the reporting period and as at the date of  this report that</t>
  </si>
  <si>
    <t>has substantially affected the Group performance.</t>
  </si>
  <si>
    <t xml:space="preserve">The estimated cost of this exercise is approximately RM 460,000 which will be incurred in the next quarter. However,  </t>
  </si>
  <si>
    <t>the division in Singapore will continue as a trading and coordinating office for the group.</t>
  </si>
  <si>
    <t>allowance and foreign subsidiaries are making losses.</t>
  </si>
  <si>
    <t xml:space="preserve">office. In the meantime Thailand subsidiary has purchase a factory and will start operation June or July </t>
  </si>
  <si>
    <t xml:space="preserve">The effective tax rate of the Group is lower than the statutory income tax rate with utilisation of reinvestment </t>
  </si>
  <si>
    <t>The company has granted unsecured corporate guarantee amounting to RM 35,530,159 to</t>
  </si>
  <si>
    <t>to secure banking facilities for subsidiaries. As at the end of the quarter, only RM 11,883,436 was</t>
  </si>
  <si>
    <t>utilised.</t>
  </si>
  <si>
    <t>27 February 2002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</si>
</sst>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0.00_);\(0.00\)"/>
    <numFmt numFmtId="186" formatCode="0_);\(0\)"/>
    <numFmt numFmtId="187" formatCode="[$$-1009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\(#,##0.0\)"/>
    <numFmt numFmtId="192" formatCode="0.0_);\(0.0\)"/>
    <numFmt numFmtId="193" formatCode="#,##0;[Red]\(#,##0\)"/>
    <numFmt numFmtId="194" formatCode="#,##0.00_ ;[Red]\-#,##0.00\ "/>
    <numFmt numFmtId="195" formatCode="#,##0.0_ ;[Red]\-#,##0.0\ "/>
    <numFmt numFmtId="196" formatCode="#,##0_ ;[Red]\-#,##0\ "/>
    <numFmt numFmtId="197" formatCode="_(* #,##0.0_);_(* \(#,##0.0\);_(* &quot;-&quot;??_);_(@_)"/>
    <numFmt numFmtId="198" formatCode="#,##0.00_ ;\-#,##0.00\ 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Alignment="1">
      <alignment/>
    </xf>
    <xf numFmtId="39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3" xfId="0" applyNumberFormat="1" applyBorder="1" applyAlignment="1">
      <alignment/>
    </xf>
    <xf numFmtId="184" fontId="0" fillId="0" borderId="3" xfId="0" applyNumberFormat="1" applyFill="1" applyBorder="1" applyAlignment="1">
      <alignment/>
    </xf>
    <xf numFmtId="184" fontId="0" fillId="0" borderId="4" xfId="0" applyNumberFormat="1" applyBorder="1" applyAlignment="1">
      <alignment/>
    </xf>
    <xf numFmtId="184" fontId="0" fillId="0" borderId="4" xfId="0" applyNumberFormat="1" applyFill="1" applyBorder="1" applyAlignment="1">
      <alignment/>
    </xf>
    <xf numFmtId="184" fontId="0" fillId="0" borderId="5" xfId="0" applyNumberFormat="1" applyBorder="1" applyAlignment="1">
      <alignment/>
    </xf>
    <xf numFmtId="184" fontId="0" fillId="0" borderId="5" xfId="0" applyNumberFormat="1" applyFill="1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workbookViewId="0" topLeftCell="D1">
      <selection activeCell="I13" sqref="I13"/>
    </sheetView>
  </sheetViews>
  <sheetFormatPr defaultColWidth="9.33203125" defaultRowHeight="12.75"/>
  <cols>
    <col min="1" max="1" width="3.66015625" style="0" customWidth="1"/>
    <col min="2" max="2" width="4.33203125" style="0" customWidth="1"/>
    <col min="6" max="6" width="19.83203125" style="0" customWidth="1"/>
    <col min="7" max="7" width="12.5" style="0" customWidth="1"/>
    <col min="8" max="8" width="1.66796875" style="0" customWidth="1"/>
    <col min="9" max="9" width="13.5" style="0" customWidth="1"/>
    <col min="10" max="10" width="1.66796875" style="0" customWidth="1"/>
    <col min="11" max="11" width="12.5" style="0" customWidth="1"/>
    <col min="12" max="12" width="1.66796875" style="0" customWidth="1"/>
    <col min="13" max="13" width="13.5" style="0" customWidth="1"/>
  </cols>
  <sheetData>
    <row r="1" ht="12.75">
      <c r="A1" s="3"/>
    </row>
    <row r="2" spans="1:13" ht="12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>
      <c r="A4" s="36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>
      <c r="A6" s="35" t="s">
        <v>187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2.75">
      <c r="A7" s="36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75">
      <c r="A8" s="36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ht="6" customHeight="1"/>
    <row r="10" spans="7:13" ht="12.75">
      <c r="G10" s="36" t="s">
        <v>14</v>
      </c>
      <c r="H10" s="36"/>
      <c r="I10" s="36"/>
      <c r="K10" s="36" t="s">
        <v>15</v>
      </c>
      <c r="L10" s="36"/>
      <c r="M10" s="36"/>
    </row>
    <row r="11" spans="7:9" ht="6" customHeight="1">
      <c r="G11" s="4"/>
      <c r="H11" s="4"/>
      <c r="I11" s="4"/>
    </row>
    <row r="12" spans="7:13" ht="12.75">
      <c r="G12" s="4" t="s">
        <v>16</v>
      </c>
      <c r="H12" s="4"/>
      <c r="I12" s="4" t="s">
        <v>17</v>
      </c>
      <c r="K12" s="4" t="s">
        <v>16</v>
      </c>
      <c r="L12" s="4"/>
      <c r="M12" s="4" t="s">
        <v>17</v>
      </c>
    </row>
    <row r="13" spans="7:13" ht="12.75">
      <c r="G13" s="4" t="s">
        <v>18</v>
      </c>
      <c r="H13" s="4"/>
      <c r="I13" s="4" t="s">
        <v>18</v>
      </c>
      <c r="K13" s="4" t="s">
        <v>18</v>
      </c>
      <c r="L13" s="4"/>
      <c r="M13" s="4" t="s">
        <v>18</v>
      </c>
    </row>
    <row r="14" spans="7:13" ht="12.75">
      <c r="G14" s="4" t="s">
        <v>19</v>
      </c>
      <c r="H14" s="4"/>
      <c r="I14" s="4" t="s">
        <v>19</v>
      </c>
      <c r="K14" s="4" t="s">
        <v>20</v>
      </c>
      <c r="L14" s="4"/>
      <c r="M14" s="4" t="s">
        <v>20</v>
      </c>
    </row>
    <row r="15" spans="7:13" ht="12.75">
      <c r="G15" s="4" t="s">
        <v>180</v>
      </c>
      <c r="H15" s="4"/>
      <c r="I15" s="4" t="s">
        <v>181</v>
      </c>
      <c r="K15" s="4" t="s">
        <v>180</v>
      </c>
      <c r="L15" s="4"/>
      <c r="M15" s="4" t="s">
        <v>181</v>
      </c>
    </row>
    <row r="16" spans="7:13" ht="12.75">
      <c r="G16" s="4" t="s">
        <v>8</v>
      </c>
      <c r="H16" s="4"/>
      <c r="I16" s="4" t="s">
        <v>8</v>
      </c>
      <c r="K16" s="4" t="s">
        <v>8</v>
      </c>
      <c r="L16" s="4"/>
      <c r="M16" s="4" t="s">
        <v>8</v>
      </c>
    </row>
    <row r="17" ht="6" customHeight="1">
      <c r="K17" s="1"/>
    </row>
    <row r="18" spans="1:13" ht="12.75">
      <c r="A18" t="s">
        <v>21</v>
      </c>
      <c r="B18" t="s">
        <v>22</v>
      </c>
      <c r="C18" t="s">
        <v>154</v>
      </c>
      <c r="G18" s="9">
        <v>13593</v>
      </c>
      <c r="H18" s="8"/>
      <c r="I18" s="9">
        <v>22977</v>
      </c>
      <c r="J18" s="5"/>
      <c r="K18" s="9">
        <v>34652</v>
      </c>
      <c r="L18" s="5"/>
      <c r="M18" s="9">
        <v>54317</v>
      </c>
    </row>
    <row r="19" spans="7:13" ht="6" customHeight="1">
      <c r="G19" s="5"/>
      <c r="H19" s="8"/>
      <c r="I19" s="5"/>
      <c r="J19" s="5"/>
      <c r="K19" s="5"/>
      <c r="L19" s="5"/>
      <c r="M19" s="5"/>
    </row>
    <row r="20" spans="2:13" ht="12.75">
      <c r="B20" t="s">
        <v>23</v>
      </c>
      <c r="C20" t="s">
        <v>24</v>
      </c>
      <c r="G20" s="9">
        <v>0</v>
      </c>
      <c r="H20" s="8"/>
      <c r="I20" s="9">
        <v>0</v>
      </c>
      <c r="J20" s="5"/>
      <c r="K20" s="9">
        <v>0</v>
      </c>
      <c r="L20" s="5"/>
      <c r="M20" s="9">
        <v>0</v>
      </c>
    </row>
    <row r="21" spans="7:13" ht="6" customHeight="1">
      <c r="G21" s="5"/>
      <c r="H21" s="8"/>
      <c r="I21" s="5"/>
      <c r="J21" s="5"/>
      <c r="K21" s="5"/>
      <c r="L21" s="5"/>
      <c r="M21" s="5"/>
    </row>
    <row r="22" spans="2:13" ht="12.75">
      <c r="B22" t="s">
        <v>25</v>
      </c>
      <c r="C22" t="s">
        <v>156</v>
      </c>
      <c r="G22" s="9">
        <v>188</v>
      </c>
      <c r="H22" s="8"/>
      <c r="I22" s="9">
        <v>171</v>
      </c>
      <c r="J22" s="5"/>
      <c r="K22" s="9">
        <v>290</v>
      </c>
      <c r="L22" s="5"/>
      <c r="M22" s="9">
        <v>274</v>
      </c>
    </row>
    <row r="23" spans="7:13" ht="6" customHeight="1">
      <c r="G23" s="5"/>
      <c r="H23" s="5"/>
      <c r="I23" s="5"/>
      <c r="J23" s="5"/>
      <c r="K23" s="5"/>
      <c r="L23" s="5"/>
      <c r="M23" s="5"/>
    </row>
    <row r="24" spans="1:13" ht="12.75">
      <c r="A24" t="s">
        <v>26</v>
      </c>
      <c r="B24" t="s">
        <v>22</v>
      </c>
      <c r="C24" t="s">
        <v>157</v>
      </c>
      <c r="G24" s="14">
        <f>G34-G28-G30</f>
        <v>1788</v>
      </c>
      <c r="H24" s="8"/>
      <c r="I24" s="14">
        <f>I34-I28-I30</f>
        <v>4094</v>
      </c>
      <c r="J24" s="5"/>
      <c r="K24" s="14">
        <f>K34-K28-K30</f>
        <v>5806</v>
      </c>
      <c r="L24" s="5"/>
      <c r="M24" s="14">
        <f>M34-M28-M30</f>
        <v>8585</v>
      </c>
    </row>
    <row r="25" spans="3:13" ht="12.75">
      <c r="C25" t="s">
        <v>158</v>
      </c>
      <c r="G25" s="15"/>
      <c r="H25" s="8"/>
      <c r="I25" s="15"/>
      <c r="J25" s="5"/>
      <c r="K25" s="15"/>
      <c r="L25" s="5"/>
      <c r="M25" s="15"/>
    </row>
    <row r="26" spans="3:13" ht="12.75">
      <c r="C26" t="s">
        <v>159</v>
      </c>
      <c r="G26" s="15"/>
      <c r="H26" s="8"/>
      <c r="I26" s="15"/>
      <c r="J26" s="5"/>
      <c r="K26" s="15"/>
      <c r="L26" s="5"/>
      <c r="M26" s="15"/>
    </row>
    <row r="27" spans="7:13" ht="6" customHeight="1">
      <c r="G27" s="15"/>
      <c r="H27" s="8"/>
      <c r="I27" s="15"/>
      <c r="J27" s="5"/>
      <c r="K27" s="15"/>
      <c r="L27" s="5"/>
      <c r="M27" s="15"/>
    </row>
    <row r="28" spans="2:13" ht="12.75">
      <c r="B28" t="s">
        <v>23</v>
      </c>
      <c r="C28" t="s">
        <v>160</v>
      </c>
      <c r="G28" s="15">
        <v>-312</v>
      </c>
      <c r="H28" s="8"/>
      <c r="I28" s="15">
        <v>-235</v>
      </c>
      <c r="J28" s="5"/>
      <c r="K28" s="15">
        <v>-641</v>
      </c>
      <c r="L28" s="5"/>
      <c r="M28" s="15">
        <v>-501</v>
      </c>
    </row>
    <row r="29" spans="7:13" ht="6" customHeight="1">
      <c r="G29" s="15"/>
      <c r="H29" s="8"/>
      <c r="I29" s="15"/>
      <c r="J29" s="5"/>
      <c r="K29" s="15"/>
      <c r="L29" s="5"/>
      <c r="M29" s="15"/>
    </row>
    <row r="30" spans="2:13" ht="12.75">
      <c r="B30" t="s">
        <v>25</v>
      </c>
      <c r="C30" t="s">
        <v>27</v>
      </c>
      <c r="G30" s="15">
        <v>-2304</v>
      </c>
      <c r="H30" s="8"/>
      <c r="I30" s="15">
        <v>-2440</v>
      </c>
      <c r="J30" s="5"/>
      <c r="K30" s="15">
        <v>-4670</v>
      </c>
      <c r="L30" s="5"/>
      <c r="M30" s="15">
        <v>-4631</v>
      </c>
    </row>
    <row r="31" spans="7:13" ht="6" customHeight="1">
      <c r="G31" s="15"/>
      <c r="H31" s="8"/>
      <c r="I31" s="15"/>
      <c r="J31" s="5"/>
      <c r="K31" s="15"/>
      <c r="L31" s="5"/>
      <c r="M31" s="15"/>
    </row>
    <row r="32" spans="2:13" ht="12.75">
      <c r="B32" t="s">
        <v>28</v>
      </c>
      <c r="C32" t="s">
        <v>29</v>
      </c>
      <c r="G32" s="16">
        <v>0</v>
      </c>
      <c r="H32" s="8"/>
      <c r="I32" s="16">
        <v>0</v>
      </c>
      <c r="J32" s="5"/>
      <c r="K32" s="16">
        <v>0</v>
      </c>
      <c r="L32" s="5"/>
      <c r="M32" s="16">
        <v>0</v>
      </c>
    </row>
    <row r="33" spans="7:13" ht="6" customHeight="1">
      <c r="G33" s="5"/>
      <c r="H33" s="5"/>
      <c r="I33" s="5"/>
      <c r="J33" s="5"/>
      <c r="K33" s="5"/>
      <c r="L33" s="5"/>
      <c r="M33" s="5"/>
    </row>
    <row r="34" spans="2:13" ht="12.75">
      <c r="B34" t="s">
        <v>30</v>
      </c>
      <c r="C34" t="s">
        <v>161</v>
      </c>
      <c r="G34" s="5">
        <v>-828</v>
      </c>
      <c r="H34" s="5"/>
      <c r="I34" s="5">
        <v>1419</v>
      </c>
      <c r="J34" s="5"/>
      <c r="K34" s="5">
        <v>495</v>
      </c>
      <c r="L34" s="5"/>
      <c r="M34" s="5">
        <v>3453</v>
      </c>
    </row>
    <row r="35" spans="3:13" ht="12.75">
      <c r="C35" t="s">
        <v>162</v>
      </c>
      <c r="G35" s="5"/>
      <c r="H35" s="5"/>
      <c r="I35" s="5"/>
      <c r="J35" s="5"/>
      <c r="K35" s="5"/>
      <c r="L35" s="5"/>
      <c r="M35" s="5"/>
    </row>
    <row r="36" spans="7:13" ht="6" customHeight="1">
      <c r="G36" s="5"/>
      <c r="H36" s="5"/>
      <c r="I36" s="5"/>
      <c r="J36" s="5"/>
      <c r="K36" s="5"/>
      <c r="L36" s="5"/>
      <c r="M36" s="5"/>
    </row>
    <row r="37" spans="2:13" ht="12.75">
      <c r="B37" t="s">
        <v>31</v>
      </c>
      <c r="C37" t="s">
        <v>163</v>
      </c>
      <c r="G37" s="5">
        <v>0</v>
      </c>
      <c r="H37" s="5"/>
      <c r="I37" s="5">
        <v>0</v>
      </c>
      <c r="J37" s="5"/>
      <c r="K37" s="5">
        <v>0</v>
      </c>
      <c r="L37" s="5"/>
      <c r="M37" s="5">
        <v>0</v>
      </c>
    </row>
    <row r="38" spans="7:13" ht="6" customHeight="1">
      <c r="G38" s="5"/>
      <c r="H38" s="5"/>
      <c r="I38" s="5"/>
      <c r="J38" s="5"/>
      <c r="K38" s="5"/>
      <c r="L38" s="5"/>
      <c r="M38" s="5"/>
    </row>
    <row r="39" spans="2:13" ht="12.75">
      <c r="B39" t="s">
        <v>32</v>
      </c>
      <c r="C39" t="s">
        <v>161</v>
      </c>
      <c r="G39" s="5">
        <f>G34+G37</f>
        <v>-828</v>
      </c>
      <c r="H39" s="5"/>
      <c r="I39" s="5">
        <f>I34+I37</f>
        <v>1419</v>
      </c>
      <c r="J39" s="5"/>
      <c r="K39" s="5">
        <f>K34+K37</f>
        <v>495</v>
      </c>
      <c r="L39" s="5"/>
      <c r="M39" s="5">
        <f>M34+M37</f>
        <v>3453</v>
      </c>
    </row>
    <row r="40" spans="3:13" ht="12.75">
      <c r="C40" t="s">
        <v>162</v>
      </c>
      <c r="G40" s="5"/>
      <c r="H40" s="5"/>
      <c r="I40" s="5"/>
      <c r="J40" s="5"/>
      <c r="K40" s="5"/>
      <c r="L40" s="5"/>
      <c r="M40" s="5"/>
    </row>
    <row r="41" spans="7:13" ht="6" customHeight="1">
      <c r="G41" s="5"/>
      <c r="H41" s="5"/>
      <c r="I41" s="5"/>
      <c r="J41" s="5"/>
      <c r="K41" s="5"/>
      <c r="L41" s="5"/>
      <c r="M41" s="5"/>
    </row>
    <row r="42" spans="2:13" ht="12.75">
      <c r="B42" t="s">
        <v>33</v>
      </c>
      <c r="C42" t="s">
        <v>164</v>
      </c>
      <c r="G42" s="5">
        <v>240</v>
      </c>
      <c r="H42" s="5"/>
      <c r="I42" s="5">
        <v>-247</v>
      </c>
      <c r="J42" s="5"/>
      <c r="K42" s="5">
        <v>62</v>
      </c>
      <c r="L42" s="5"/>
      <c r="M42" s="5">
        <v>-477</v>
      </c>
    </row>
    <row r="43" spans="7:13" ht="6" customHeight="1">
      <c r="G43" s="5"/>
      <c r="H43" s="5"/>
      <c r="I43" s="5"/>
      <c r="J43" s="5"/>
      <c r="K43" s="5"/>
      <c r="L43" s="5"/>
      <c r="M43" s="5"/>
    </row>
    <row r="44" spans="2:13" ht="12.75">
      <c r="B44" t="s">
        <v>34</v>
      </c>
      <c r="C44" t="s">
        <v>155</v>
      </c>
      <c r="G44" s="14">
        <f>G39+G42</f>
        <v>-588</v>
      </c>
      <c r="H44" s="8"/>
      <c r="I44" s="14">
        <f>I39+I42</f>
        <v>1172</v>
      </c>
      <c r="J44" s="5"/>
      <c r="K44" s="14">
        <f>K39+K42</f>
        <v>557</v>
      </c>
      <c r="L44" s="5"/>
      <c r="M44" s="14">
        <f>M39+M42</f>
        <v>2976</v>
      </c>
    </row>
    <row r="45" spans="3:13" ht="12.75">
      <c r="C45" t="s">
        <v>148</v>
      </c>
      <c r="G45" s="15"/>
      <c r="H45" s="8"/>
      <c r="I45" s="15"/>
      <c r="J45" s="5"/>
      <c r="K45" s="15"/>
      <c r="L45" s="5"/>
      <c r="M45" s="15"/>
    </row>
    <row r="46" spans="7:13" ht="6" customHeight="1">
      <c r="G46" s="15"/>
      <c r="H46" s="8"/>
      <c r="I46" s="15"/>
      <c r="J46" s="5"/>
      <c r="K46" s="15"/>
      <c r="L46" s="5"/>
      <c r="M46" s="15"/>
    </row>
    <row r="47" spans="3:13" ht="12.75">
      <c r="C47" t="s">
        <v>149</v>
      </c>
      <c r="G47" s="16">
        <v>0</v>
      </c>
      <c r="H47" s="8"/>
      <c r="I47" s="16">
        <v>0</v>
      </c>
      <c r="J47" s="5"/>
      <c r="K47" s="16">
        <v>0</v>
      </c>
      <c r="L47" s="5"/>
      <c r="M47" s="16">
        <v>0</v>
      </c>
    </row>
    <row r="48" spans="7:13" ht="6" customHeight="1">
      <c r="G48" s="5"/>
      <c r="H48" s="5"/>
      <c r="I48" s="5"/>
      <c r="J48" s="5"/>
      <c r="K48" s="5"/>
      <c r="L48" s="5"/>
      <c r="M48" s="5"/>
    </row>
    <row r="49" spans="2:13" ht="12.75">
      <c r="B49" t="s">
        <v>35</v>
      </c>
      <c r="C49" t="s">
        <v>165</v>
      </c>
      <c r="G49" s="5">
        <f>G44+G47</f>
        <v>-588</v>
      </c>
      <c r="H49" s="5"/>
      <c r="I49" s="5">
        <f>I44+I47</f>
        <v>1172</v>
      </c>
      <c r="J49" s="5"/>
      <c r="K49" s="5">
        <f>K44+K47</f>
        <v>557</v>
      </c>
      <c r="L49" s="5"/>
      <c r="M49" s="5">
        <f>M44+M47</f>
        <v>2976</v>
      </c>
    </row>
    <row r="50" spans="3:13" ht="12.75">
      <c r="C50" t="s">
        <v>166</v>
      </c>
      <c r="G50" s="5"/>
      <c r="H50" s="5"/>
      <c r="I50" s="5"/>
      <c r="J50" s="5"/>
      <c r="K50" s="5"/>
      <c r="L50" s="5"/>
      <c r="M50" s="5"/>
    </row>
    <row r="51" ht="6" customHeight="1"/>
    <row r="52" spans="2:13" ht="12.75">
      <c r="B52" t="s">
        <v>36</v>
      </c>
      <c r="C52" t="s">
        <v>142</v>
      </c>
      <c r="G52" s="17">
        <v>0</v>
      </c>
      <c r="H52" s="1"/>
      <c r="I52" s="17">
        <v>0</v>
      </c>
      <c r="K52" s="17">
        <v>0</v>
      </c>
      <c r="M52" s="17">
        <v>0</v>
      </c>
    </row>
    <row r="53" spans="3:13" ht="12.75">
      <c r="C53" t="s">
        <v>167</v>
      </c>
      <c r="G53" s="18">
        <v>0</v>
      </c>
      <c r="H53" s="1"/>
      <c r="I53" s="18">
        <v>0</v>
      </c>
      <c r="K53" s="18">
        <v>0</v>
      </c>
      <c r="M53" s="18">
        <v>0</v>
      </c>
    </row>
    <row r="54" spans="3:13" ht="12.75">
      <c r="C54" t="s">
        <v>37</v>
      </c>
      <c r="G54" s="18">
        <f>G52+G53</f>
        <v>0</v>
      </c>
      <c r="H54" s="1"/>
      <c r="I54" s="18">
        <f>I52+I53</f>
        <v>0</v>
      </c>
      <c r="K54" s="18">
        <f>K52+K53</f>
        <v>0</v>
      </c>
      <c r="M54" s="18">
        <f>M52+M53</f>
        <v>0</v>
      </c>
    </row>
    <row r="55" spans="3:13" ht="12.75">
      <c r="C55" t="s">
        <v>145</v>
      </c>
      <c r="G55" s="19"/>
      <c r="H55" s="1"/>
      <c r="I55" s="19"/>
      <c r="K55" s="19"/>
      <c r="M55" s="19"/>
    </row>
    <row r="56" ht="6" customHeight="1"/>
    <row r="57" spans="2:13" ht="12.75">
      <c r="B57" t="s">
        <v>140</v>
      </c>
      <c r="C57" t="s">
        <v>143</v>
      </c>
      <c r="G57" s="5">
        <f>G49+G54</f>
        <v>-588</v>
      </c>
      <c r="H57" s="5"/>
      <c r="I57" s="5">
        <f>I49+I54</f>
        <v>1172</v>
      </c>
      <c r="J57" s="5"/>
      <c r="K57" s="5">
        <f>K49+K54</f>
        <v>557</v>
      </c>
      <c r="L57" s="5"/>
      <c r="M57" s="5">
        <f>M49+M54</f>
        <v>2976</v>
      </c>
    </row>
    <row r="58" ht="12.75">
      <c r="C58" t="s">
        <v>144</v>
      </c>
    </row>
    <row r="59" ht="6" customHeight="1"/>
    <row r="60" ht="4.5" customHeight="1"/>
    <row r="61" spans="1:3" ht="12.75">
      <c r="A61">
        <v>3</v>
      </c>
      <c r="B61" t="s">
        <v>22</v>
      </c>
      <c r="C61" t="s">
        <v>38</v>
      </c>
    </row>
    <row r="62" ht="12.75">
      <c r="C62" t="s">
        <v>39</v>
      </c>
    </row>
    <row r="63" ht="12.75">
      <c r="C63" t="s">
        <v>40</v>
      </c>
    </row>
    <row r="64" ht="5.25" customHeight="1"/>
    <row r="65" spans="3:13" ht="12.75">
      <c r="C65" t="s">
        <v>41</v>
      </c>
      <c r="G65" s="6">
        <f>G57/39999*100</f>
        <v>-1.4700367509187728</v>
      </c>
      <c r="I65" s="6">
        <f>I57/39999*100</f>
        <v>2.930073251831296</v>
      </c>
      <c r="K65" s="6">
        <f>K57/39999*100</f>
        <v>1.3925348133703341</v>
      </c>
      <c r="M65" s="6">
        <f>M57/39999*100</f>
        <v>7.4401860046501165</v>
      </c>
    </row>
    <row r="66" ht="12.75">
      <c r="C66" t="s">
        <v>42</v>
      </c>
    </row>
    <row r="67" ht="6" customHeight="1"/>
    <row r="68" spans="3:13" ht="12.75">
      <c r="C68" t="s">
        <v>43</v>
      </c>
      <c r="G68" s="6"/>
      <c r="I68" s="6"/>
      <c r="K68" s="6"/>
      <c r="M68" s="6"/>
    </row>
    <row r="69" ht="12.75">
      <c r="C69" t="s">
        <v>44</v>
      </c>
    </row>
  </sheetData>
  <mergeCells count="9">
    <mergeCell ref="A2:M2"/>
    <mergeCell ref="A3:M3"/>
    <mergeCell ref="A4:M4"/>
    <mergeCell ref="A5:M5"/>
    <mergeCell ref="A6:M6"/>
    <mergeCell ref="A7:M7"/>
    <mergeCell ref="A8:M8"/>
    <mergeCell ref="G10:I10"/>
    <mergeCell ref="K10:M10"/>
  </mergeCells>
  <printOptions horizontalCentered="1"/>
  <pageMargins left="0.5" right="0.25" top="0.25" bottom="1" header="0.25" footer="0.5"/>
  <pageSetup fitToHeight="1" fitToWidth="1" horizontalDpi="360" verticalDpi="360" orientation="portrait" paperSize="9" scale="95" r:id="rId1"/>
  <headerFooter alignWithMargins="0">
    <oddFooter>&amp;C28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C44">
      <selection activeCell="I30" sqref="I30"/>
    </sheetView>
  </sheetViews>
  <sheetFormatPr defaultColWidth="9.33203125" defaultRowHeight="12.75"/>
  <cols>
    <col min="1" max="1" width="4" style="0" customWidth="1"/>
    <col min="2" max="2" width="2.66015625" style="0" customWidth="1"/>
    <col min="6" max="6" width="0" style="0" hidden="1" customWidth="1"/>
    <col min="7" max="7" width="10" style="0" hidden="1" customWidth="1"/>
    <col min="8" max="8" width="9.16015625" style="0" hidden="1" customWidth="1"/>
    <col min="9" max="9" width="18" style="0" customWidth="1"/>
    <col min="10" max="10" width="2" style="0" customWidth="1"/>
    <col min="11" max="11" width="17.16015625" style="0" customWidth="1"/>
  </cols>
  <sheetData>
    <row r="1" ht="12.75">
      <c r="A1" s="3"/>
    </row>
    <row r="2" spans="1:11" ht="12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2.75">
      <c r="A4" s="36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2.75">
      <c r="A6" s="37" t="s">
        <v>153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2.75">
      <c r="A7" s="36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2.75">
      <c r="A8" s="36" t="s">
        <v>45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10" spans="9:11" ht="12.75">
      <c r="I10" s="4" t="s">
        <v>46</v>
      </c>
      <c r="K10" s="4" t="s">
        <v>46</v>
      </c>
    </row>
    <row r="11" spans="9:11" ht="12.75">
      <c r="I11" s="4" t="s">
        <v>47</v>
      </c>
      <c r="K11" s="4" t="s">
        <v>48</v>
      </c>
    </row>
    <row r="12" spans="9:11" ht="12.75">
      <c r="I12" s="4" t="s">
        <v>16</v>
      </c>
      <c r="K12" s="4" t="s">
        <v>49</v>
      </c>
    </row>
    <row r="13" spans="9:11" ht="12.75">
      <c r="I13" s="4" t="s">
        <v>19</v>
      </c>
      <c r="K13" s="4" t="s">
        <v>50</v>
      </c>
    </row>
    <row r="14" spans="9:11" ht="12.75">
      <c r="I14" s="4" t="s">
        <v>180</v>
      </c>
      <c r="K14" s="4" t="s">
        <v>150</v>
      </c>
    </row>
    <row r="15" spans="9:11" ht="12.75">
      <c r="I15" s="4" t="s">
        <v>8</v>
      </c>
      <c r="K15" s="4" t="s">
        <v>8</v>
      </c>
    </row>
    <row r="16" spans="9:11" ht="12.75">
      <c r="I16" s="4" t="s">
        <v>51</v>
      </c>
      <c r="K16" s="4" t="s">
        <v>52</v>
      </c>
    </row>
    <row r="17" ht="6.75" customHeight="1"/>
    <row r="18" spans="1:11" ht="12.75">
      <c r="A18" t="s">
        <v>21</v>
      </c>
      <c r="B18" t="s">
        <v>168</v>
      </c>
      <c r="H18" s="12"/>
      <c r="I18" s="12">
        <v>84210</v>
      </c>
      <c r="K18" s="12">
        <v>85150</v>
      </c>
    </row>
    <row r="19" spans="8:11" ht="6.75" customHeight="1">
      <c r="H19" s="12"/>
      <c r="I19" s="12"/>
      <c r="K19" s="12"/>
    </row>
    <row r="20" spans="1:11" ht="12.75" customHeight="1">
      <c r="A20" t="s">
        <v>26</v>
      </c>
      <c r="B20" t="s">
        <v>169</v>
      </c>
      <c r="H20" s="12"/>
      <c r="I20" s="12">
        <v>0</v>
      </c>
      <c r="K20" s="12">
        <v>0</v>
      </c>
    </row>
    <row r="21" spans="8:11" ht="6" customHeight="1">
      <c r="H21" s="12"/>
      <c r="I21" s="12"/>
      <c r="K21" s="12"/>
    </row>
    <row r="22" spans="1:11" ht="12.75">
      <c r="A22" t="s">
        <v>54</v>
      </c>
      <c r="B22" t="s">
        <v>53</v>
      </c>
      <c r="H22" s="12"/>
      <c r="I22" s="12">
        <v>0</v>
      </c>
      <c r="K22" s="12">
        <v>0</v>
      </c>
    </row>
    <row r="23" spans="8:11" ht="6.75" customHeight="1">
      <c r="H23" s="12"/>
      <c r="I23" s="12"/>
      <c r="K23" s="12"/>
    </row>
    <row r="24" spans="1:11" ht="12.75">
      <c r="A24" t="s">
        <v>56</v>
      </c>
      <c r="B24" t="s">
        <v>55</v>
      </c>
      <c r="H24" s="12"/>
      <c r="I24" s="12">
        <v>0</v>
      </c>
      <c r="K24" s="12">
        <v>0</v>
      </c>
    </row>
    <row r="25" spans="8:11" ht="6.75" customHeight="1">
      <c r="H25" s="12"/>
      <c r="I25" s="12"/>
      <c r="K25" s="12"/>
    </row>
    <row r="26" spans="1:11" ht="12.75" customHeight="1">
      <c r="A26" t="s">
        <v>95</v>
      </c>
      <c r="B26" t="s">
        <v>170</v>
      </c>
      <c r="H26" s="12"/>
      <c r="I26" s="12">
        <v>0</v>
      </c>
      <c r="K26" s="12">
        <v>0</v>
      </c>
    </row>
    <row r="27" spans="8:11" ht="6.75" customHeight="1">
      <c r="H27" s="12"/>
      <c r="I27" s="12"/>
      <c r="K27" s="12"/>
    </row>
    <row r="28" spans="1:11" ht="12.75">
      <c r="A28" t="s">
        <v>61</v>
      </c>
      <c r="B28" t="s">
        <v>57</v>
      </c>
      <c r="H28" s="12"/>
      <c r="I28" s="12">
        <v>15</v>
      </c>
      <c r="K28" s="12">
        <v>0</v>
      </c>
    </row>
    <row r="29" spans="8:11" ht="5.25" customHeight="1">
      <c r="H29" s="12"/>
      <c r="I29" s="12"/>
      <c r="K29" s="12"/>
    </row>
    <row r="30" spans="1:11" ht="12.75">
      <c r="A30" t="s">
        <v>66</v>
      </c>
      <c r="B30" t="s">
        <v>171</v>
      </c>
      <c r="H30" s="12"/>
      <c r="I30" s="12">
        <v>0</v>
      </c>
      <c r="K30" s="12">
        <v>0</v>
      </c>
    </row>
    <row r="31" spans="8:11" ht="6.75" customHeight="1">
      <c r="H31" s="12"/>
      <c r="I31" s="12"/>
      <c r="K31" s="12"/>
    </row>
    <row r="32" spans="1:11" ht="12.75">
      <c r="A32" t="s">
        <v>68</v>
      </c>
      <c r="B32" t="s">
        <v>58</v>
      </c>
      <c r="H32" s="12"/>
      <c r="I32" s="12"/>
      <c r="K32" s="12"/>
    </row>
    <row r="33" spans="3:11" ht="12.75">
      <c r="C33" t="s">
        <v>172</v>
      </c>
      <c r="H33" s="12"/>
      <c r="I33" s="20">
        <v>14076</v>
      </c>
      <c r="K33" s="20">
        <v>15353</v>
      </c>
    </row>
    <row r="34" spans="3:11" ht="12.75">
      <c r="C34" t="s">
        <v>173</v>
      </c>
      <c r="H34" s="12"/>
      <c r="I34" s="21">
        <v>14376</v>
      </c>
      <c r="K34" s="21">
        <v>18606</v>
      </c>
    </row>
    <row r="35" spans="3:11" ht="12.75">
      <c r="C35" t="s">
        <v>59</v>
      </c>
      <c r="H35" s="12"/>
      <c r="I35" s="21">
        <v>0</v>
      </c>
      <c r="K35" s="21">
        <v>0</v>
      </c>
    </row>
    <row r="36" spans="3:11" ht="12.75">
      <c r="C36" t="s">
        <v>7</v>
      </c>
      <c r="H36" s="12"/>
      <c r="I36" s="21">
        <f>3857+88</f>
        <v>3945</v>
      </c>
      <c r="K36" s="21">
        <v>4981</v>
      </c>
    </row>
    <row r="37" spans="3:11" ht="12.75">
      <c r="C37" t="s">
        <v>60</v>
      </c>
      <c r="H37" s="12"/>
      <c r="I37" s="22">
        <v>3960</v>
      </c>
      <c r="K37" s="22">
        <v>5923</v>
      </c>
    </row>
    <row r="38" spans="8:11" ht="12.75">
      <c r="H38" s="12"/>
      <c r="I38" s="12">
        <f>SUM(I33:I37)</f>
        <v>36357</v>
      </c>
      <c r="K38" s="12">
        <f>SUM(K33:K37)</f>
        <v>44863</v>
      </c>
    </row>
    <row r="39" spans="1:11" ht="12.75">
      <c r="A39" t="s">
        <v>98</v>
      </c>
      <c r="B39" t="s">
        <v>62</v>
      </c>
      <c r="H39" s="12"/>
      <c r="I39" s="12"/>
      <c r="K39" s="12"/>
    </row>
    <row r="40" spans="3:11" ht="12.75">
      <c r="C40" t="s">
        <v>174</v>
      </c>
      <c r="H40" s="12"/>
      <c r="I40" s="20">
        <v>4808</v>
      </c>
      <c r="K40" s="20">
        <v>7152</v>
      </c>
    </row>
    <row r="41" spans="3:11" ht="12.75">
      <c r="C41" t="s">
        <v>175</v>
      </c>
      <c r="H41" s="12"/>
      <c r="I41" s="21">
        <v>4962</v>
      </c>
      <c r="K41" s="21">
        <v>9039</v>
      </c>
    </row>
    <row r="42" spans="3:11" ht="12.75">
      <c r="C42" t="s">
        <v>63</v>
      </c>
      <c r="H42" s="12"/>
      <c r="I42" s="21">
        <v>11470</v>
      </c>
      <c r="K42" s="21">
        <v>12540</v>
      </c>
    </row>
    <row r="43" spans="3:11" ht="12.75">
      <c r="C43" t="s">
        <v>64</v>
      </c>
      <c r="H43" s="12"/>
      <c r="I43" s="21">
        <v>1158</v>
      </c>
      <c r="K43" s="21">
        <f>1465</f>
        <v>1465</v>
      </c>
    </row>
    <row r="44" spans="3:11" ht="12.75">
      <c r="C44" t="s">
        <v>65</v>
      </c>
      <c r="H44" s="12"/>
      <c r="I44" s="22">
        <v>0</v>
      </c>
      <c r="K44" s="22">
        <v>0</v>
      </c>
    </row>
    <row r="45" spans="8:11" ht="12.75">
      <c r="H45" s="12"/>
      <c r="I45" s="12">
        <f>SUM(I40:I44)</f>
        <v>22398</v>
      </c>
      <c r="K45" s="12">
        <f>SUM(K40:K44)</f>
        <v>30196</v>
      </c>
    </row>
    <row r="46" spans="8:11" ht="6" customHeight="1">
      <c r="H46" s="12"/>
      <c r="I46" s="12"/>
      <c r="K46" s="12"/>
    </row>
    <row r="47" spans="1:11" ht="12.75">
      <c r="A47" t="s">
        <v>79</v>
      </c>
      <c r="B47" t="s">
        <v>67</v>
      </c>
      <c r="H47" s="12"/>
      <c r="I47" s="12">
        <f>I38-I45</f>
        <v>13959</v>
      </c>
      <c r="K47" s="12">
        <f>K38-K45</f>
        <v>14667</v>
      </c>
    </row>
    <row r="48" spans="8:11" ht="6" customHeight="1">
      <c r="H48" s="12"/>
      <c r="I48" s="12"/>
      <c r="K48" s="12"/>
    </row>
    <row r="49" spans="8:11" ht="12.75">
      <c r="H49" s="12"/>
      <c r="I49" s="23">
        <f>I47+I18+I22+I24+I28+I20+I30+I26</f>
        <v>98184</v>
      </c>
      <c r="K49" s="23">
        <f>K47+K18+K22+K24+K28</f>
        <v>99817</v>
      </c>
    </row>
    <row r="50" spans="8:11" ht="5.25" customHeight="1">
      <c r="H50" s="12"/>
      <c r="I50" s="12"/>
      <c r="K50" s="12"/>
    </row>
    <row r="51" spans="1:11" ht="12.75">
      <c r="A51" t="s">
        <v>81</v>
      </c>
      <c r="B51" t="s">
        <v>69</v>
      </c>
      <c r="H51" s="12"/>
      <c r="I51" s="12"/>
      <c r="K51" s="12"/>
    </row>
    <row r="52" spans="2:11" ht="12.75">
      <c r="B52" t="s">
        <v>70</v>
      </c>
      <c r="H52" s="12"/>
      <c r="I52" s="20">
        <v>39999</v>
      </c>
      <c r="K52" s="20">
        <v>39999</v>
      </c>
    </row>
    <row r="53" spans="2:11" ht="12.75">
      <c r="B53" t="s">
        <v>71</v>
      </c>
      <c r="H53" s="12"/>
      <c r="I53" s="21"/>
      <c r="K53" s="21"/>
    </row>
    <row r="54" spans="3:11" ht="12.75">
      <c r="C54" t="s">
        <v>72</v>
      </c>
      <c r="H54" s="12"/>
      <c r="I54" s="21">
        <v>11652</v>
      </c>
      <c r="K54" s="21">
        <v>11652</v>
      </c>
    </row>
    <row r="55" spans="3:11" ht="12.75">
      <c r="C55" t="s">
        <v>73</v>
      </c>
      <c r="H55" s="12"/>
      <c r="I55" s="21">
        <v>0</v>
      </c>
      <c r="K55" s="21">
        <v>0</v>
      </c>
    </row>
    <row r="56" spans="3:11" ht="12.75">
      <c r="C56" t="s">
        <v>74</v>
      </c>
      <c r="H56" s="12"/>
      <c r="I56" s="21">
        <v>0</v>
      </c>
      <c r="K56" s="21">
        <v>0</v>
      </c>
    </row>
    <row r="57" spans="3:11" ht="12.75">
      <c r="C57" t="s">
        <v>75</v>
      </c>
      <c r="H57" s="12"/>
      <c r="I57" s="21">
        <v>0</v>
      </c>
      <c r="K57" s="21">
        <v>0</v>
      </c>
    </row>
    <row r="58" spans="3:11" ht="12.75">
      <c r="C58" t="s">
        <v>76</v>
      </c>
      <c r="H58" s="12"/>
      <c r="I58" s="21">
        <v>223</v>
      </c>
      <c r="K58" s="21">
        <v>612</v>
      </c>
    </row>
    <row r="59" spans="3:11" ht="12.75">
      <c r="C59" t="s">
        <v>77</v>
      </c>
      <c r="H59" s="12"/>
      <c r="I59" s="22">
        <v>38921</v>
      </c>
      <c r="K59" s="22">
        <v>39564</v>
      </c>
    </row>
    <row r="60" spans="8:11" ht="12.75">
      <c r="H60" s="12"/>
      <c r="I60" s="12">
        <f>SUM(I52:I59)</f>
        <v>90795</v>
      </c>
      <c r="K60" s="12">
        <f>SUM(K52:K59)</f>
        <v>91827</v>
      </c>
    </row>
    <row r="61" spans="8:11" ht="6" customHeight="1">
      <c r="H61" s="12"/>
      <c r="I61" s="12"/>
      <c r="K61" s="12"/>
    </row>
    <row r="62" spans="1:11" ht="12.75">
      <c r="A62" t="s">
        <v>83</v>
      </c>
      <c r="B62" t="s">
        <v>78</v>
      </c>
      <c r="H62" s="12"/>
      <c r="I62" s="12">
        <v>0</v>
      </c>
      <c r="K62" s="12">
        <v>0</v>
      </c>
    </row>
    <row r="63" spans="8:11" ht="6.75" customHeight="1">
      <c r="H63" s="12"/>
      <c r="I63" s="12"/>
      <c r="K63" s="12"/>
    </row>
    <row r="64" spans="1:11" ht="12.75">
      <c r="A64" t="s">
        <v>108</v>
      </c>
      <c r="B64" t="s">
        <v>80</v>
      </c>
      <c r="H64" s="12"/>
      <c r="I64" s="12">
        <v>4346</v>
      </c>
      <c r="K64" s="12">
        <v>4547</v>
      </c>
    </row>
    <row r="65" spans="8:11" ht="6.75" customHeight="1">
      <c r="H65" s="12"/>
      <c r="I65" s="12"/>
      <c r="K65" s="12"/>
    </row>
    <row r="66" spans="1:11" ht="12.75">
      <c r="A66" t="s">
        <v>110</v>
      </c>
      <c r="B66" t="s">
        <v>82</v>
      </c>
      <c r="H66" s="12"/>
      <c r="I66" s="12">
        <v>0</v>
      </c>
      <c r="K66" s="12">
        <v>0</v>
      </c>
    </row>
    <row r="67" spans="8:11" ht="5.25" customHeight="1">
      <c r="H67" s="12"/>
      <c r="I67" s="12"/>
      <c r="K67" s="12"/>
    </row>
    <row r="68" spans="1:11" ht="12.75">
      <c r="A68" t="s">
        <v>113</v>
      </c>
      <c r="B68" t="s">
        <v>176</v>
      </c>
      <c r="H68" s="12"/>
      <c r="I68" s="12">
        <v>3043</v>
      </c>
      <c r="K68" s="12">
        <v>3443</v>
      </c>
    </row>
    <row r="69" spans="8:11" ht="6.75" customHeight="1">
      <c r="H69" s="12"/>
      <c r="I69" s="12"/>
      <c r="K69" s="12"/>
    </row>
    <row r="70" spans="8:11" ht="12.75">
      <c r="H70" s="12"/>
      <c r="I70" s="23">
        <f>I60+I64+I66+I68</f>
        <v>98184</v>
      </c>
      <c r="K70" s="23">
        <f>K60+K64+K66+K68</f>
        <v>99817</v>
      </c>
    </row>
    <row r="71" spans="8:11" ht="6" customHeight="1">
      <c r="H71" s="12"/>
      <c r="I71" s="12"/>
      <c r="K71" s="12"/>
    </row>
    <row r="72" spans="1:11" ht="12.75">
      <c r="A72" t="s">
        <v>83</v>
      </c>
      <c r="B72" t="s">
        <v>177</v>
      </c>
      <c r="H72" s="12"/>
      <c r="I72" s="13">
        <f>I60/I52</f>
        <v>2.269931748293707</v>
      </c>
      <c r="K72" s="13">
        <f>K60/K52</f>
        <v>2.295732393309833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 horizontalCentered="1"/>
  <pageMargins left="0.75" right="0.5" top="0" bottom="1" header="0.5" footer="0.5"/>
  <pageSetup fitToHeight="1" fitToWidth="1" horizontalDpi="360" verticalDpi="360" orientation="portrait" scale="87" r:id="rId1"/>
  <headerFooter alignWithMargins="0">
    <oddFooter>&amp;C29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37">
      <selection activeCell="C40" sqref="C40"/>
    </sheetView>
  </sheetViews>
  <sheetFormatPr defaultColWidth="9.33203125" defaultRowHeight="12.75"/>
  <cols>
    <col min="1" max="1" width="4" style="0" customWidth="1"/>
    <col min="2" max="2" width="5.16015625" style="0" customWidth="1"/>
    <col min="3" max="3" width="8.5" style="0" customWidth="1"/>
    <col min="5" max="5" width="12.66015625" style="0" customWidth="1"/>
    <col min="6" max="6" width="13.5" style="0" customWidth="1"/>
    <col min="7" max="7" width="1.0078125" style="0" customWidth="1"/>
    <col min="8" max="8" width="13" style="0" customWidth="1"/>
    <col min="9" max="9" width="1.0078125" style="0" customWidth="1"/>
    <col min="10" max="10" width="13.5" style="0" customWidth="1"/>
    <col min="11" max="11" width="1.0078125" style="0" customWidth="1"/>
    <col min="12" max="12" width="13.5" style="0" customWidth="1"/>
    <col min="13" max="13" width="1.0078125" style="0" customWidth="1"/>
    <col min="14" max="14" width="12.33203125" style="0" customWidth="1"/>
    <col min="15" max="15" width="2.5" style="0" customWidth="1"/>
  </cols>
  <sheetData>
    <row r="1" spans="1:15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.75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2.75">
      <c r="A5" s="39" t="s">
        <v>153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2.75">
      <c r="A6" s="36" t="s">
        <v>12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6" t="s">
        <v>84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ht="4.5" customHeight="1"/>
    <row r="9" spans="1:3" ht="12.75">
      <c r="A9" t="s">
        <v>21</v>
      </c>
      <c r="C9" s="3" t="s">
        <v>85</v>
      </c>
    </row>
    <row r="10" ht="12.75">
      <c r="C10" t="s">
        <v>86</v>
      </c>
    </row>
    <row r="11" ht="12.75">
      <c r="C11" t="s">
        <v>151</v>
      </c>
    </row>
    <row r="12" ht="12.75">
      <c r="C12" s="24"/>
    </row>
    <row r="13" ht="8.25" customHeight="1"/>
    <row r="14" spans="1:3" ht="12.75">
      <c r="A14" t="s">
        <v>26</v>
      </c>
      <c r="C14" s="3" t="s">
        <v>87</v>
      </c>
    </row>
    <row r="15" ht="12.75">
      <c r="C15" t="s">
        <v>182</v>
      </c>
    </row>
    <row r="16" ht="7.5" customHeight="1"/>
    <row r="17" spans="1:3" ht="12.75">
      <c r="A17" t="s">
        <v>54</v>
      </c>
      <c r="C17" s="3" t="s">
        <v>88</v>
      </c>
    </row>
    <row r="18" ht="12.75">
      <c r="C18" t="s">
        <v>183</v>
      </c>
    </row>
    <row r="19" ht="8.25" customHeight="1"/>
    <row r="20" spans="1:3" ht="12.75">
      <c r="A20" t="s">
        <v>56</v>
      </c>
      <c r="C20" s="3" t="s">
        <v>5</v>
      </c>
    </row>
    <row r="21" spans="3:14" ht="12.75">
      <c r="C21" s="3"/>
      <c r="H21" s="38" t="s">
        <v>14</v>
      </c>
      <c r="I21" s="38"/>
      <c r="J21" s="38"/>
      <c r="L21" s="38" t="s">
        <v>15</v>
      </c>
      <c r="M21" s="38"/>
      <c r="N21" s="38"/>
    </row>
    <row r="22" spans="10:12" ht="6" customHeight="1">
      <c r="J22" s="4"/>
      <c r="L22" s="4"/>
    </row>
    <row r="23" spans="8:14" ht="12.75">
      <c r="H23" s="4" t="s">
        <v>19</v>
      </c>
      <c r="J23" s="4" t="s">
        <v>19</v>
      </c>
      <c r="L23" s="4" t="s">
        <v>20</v>
      </c>
      <c r="M23" s="4"/>
      <c r="N23" s="4" t="s">
        <v>20</v>
      </c>
    </row>
    <row r="24" spans="8:14" ht="12.75">
      <c r="H24" s="4" t="s">
        <v>180</v>
      </c>
      <c r="J24" s="4" t="s">
        <v>181</v>
      </c>
      <c r="L24" s="4" t="s">
        <v>180</v>
      </c>
      <c r="N24" s="4" t="s">
        <v>181</v>
      </c>
    </row>
    <row r="25" spans="8:14" ht="12.75">
      <c r="H25" s="4" t="s">
        <v>8</v>
      </c>
      <c r="J25" s="4" t="s">
        <v>8</v>
      </c>
      <c r="L25" s="4" t="s">
        <v>8</v>
      </c>
      <c r="M25" s="4"/>
      <c r="N25" s="4" t="s">
        <v>8</v>
      </c>
    </row>
    <row r="26" ht="6" customHeight="1"/>
    <row r="27" spans="3:14" ht="12.75">
      <c r="C27" t="s">
        <v>89</v>
      </c>
      <c r="H27" s="14"/>
      <c r="J27" s="14"/>
      <c r="K27" s="5"/>
      <c r="L27" s="14"/>
      <c r="M27" s="5"/>
      <c r="N27" s="14"/>
    </row>
    <row r="28" spans="3:14" ht="12.75">
      <c r="C28" t="s">
        <v>90</v>
      </c>
      <c r="H28" s="15"/>
      <c r="J28" s="15"/>
      <c r="K28" s="5"/>
      <c r="L28" s="15"/>
      <c r="M28" s="5"/>
      <c r="N28" s="15"/>
    </row>
    <row r="29" spans="3:14" ht="12.75">
      <c r="C29" t="s">
        <v>91</v>
      </c>
      <c r="H29" s="15">
        <v>324</v>
      </c>
      <c r="J29" s="15">
        <v>247</v>
      </c>
      <c r="K29" s="5"/>
      <c r="L29" s="15">
        <v>502</v>
      </c>
      <c r="M29" s="5"/>
      <c r="N29" s="21">
        <v>477</v>
      </c>
    </row>
    <row r="30" spans="3:14" ht="12.75">
      <c r="C30" t="s">
        <v>92</v>
      </c>
      <c r="H30" s="16">
        <v>0</v>
      </c>
      <c r="J30" s="16">
        <v>0</v>
      </c>
      <c r="K30" s="5"/>
      <c r="L30" s="16">
        <v>0</v>
      </c>
      <c r="M30" s="5"/>
      <c r="N30" s="16">
        <v>0</v>
      </c>
    </row>
    <row r="31" spans="8:14" ht="12.75">
      <c r="H31" s="5">
        <f>SUM(H29:H30)</f>
        <v>324</v>
      </c>
      <c r="J31" s="5">
        <f>SUM(J29:J30)</f>
        <v>247</v>
      </c>
      <c r="K31" s="5"/>
      <c r="L31" s="5">
        <f>SUM(L29:L30)</f>
        <v>502</v>
      </c>
      <c r="M31" s="5"/>
      <c r="N31" s="5">
        <f>SUM(N29:N30)</f>
        <v>477</v>
      </c>
    </row>
    <row r="32" spans="8:14" ht="6" customHeight="1">
      <c r="H32" s="5"/>
      <c r="J32" s="5"/>
      <c r="K32" s="5"/>
      <c r="L32" s="5"/>
      <c r="M32" s="5"/>
      <c r="N32" s="5"/>
    </row>
    <row r="33" spans="3:14" ht="12.75">
      <c r="C33" t="s">
        <v>93</v>
      </c>
      <c r="H33" s="5">
        <v>-392</v>
      </c>
      <c r="J33" s="5">
        <v>0</v>
      </c>
      <c r="K33" s="5"/>
      <c r="L33" s="5">
        <v>-392</v>
      </c>
      <c r="M33" s="5"/>
      <c r="N33" s="5">
        <v>0</v>
      </c>
    </row>
    <row r="34" spans="8:14" ht="6" customHeight="1">
      <c r="H34" s="5"/>
      <c r="J34" s="5"/>
      <c r="K34" s="5"/>
      <c r="L34" s="5"/>
      <c r="M34" s="5"/>
      <c r="N34" s="5"/>
    </row>
    <row r="35" spans="3:14" ht="12.75">
      <c r="C35" t="s">
        <v>94</v>
      </c>
      <c r="H35" s="5">
        <f>-172</f>
        <v>-172</v>
      </c>
      <c r="J35" s="5">
        <v>156</v>
      </c>
      <c r="K35" s="5"/>
      <c r="L35" s="5">
        <v>-172</v>
      </c>
      <c r="M35" s="5"/>
      <c r="N35" s="5">
        <v>156</v>
      </c>
    </row>
    <row r="36" spans="8:14" ht="6" customHeight="1">
      <c r="H36" s="5"/>
      <c r="J36" s="5"/>
      <c r="K36" s="5"/>
      <c r="L36" s="5"/>
      <c r="M36" s="5"/>
      <c r="N36" s="5"/>
    </row>
    <row r="37" spans="8:14" ht="12.75">
      <c r="H37" s="7">
        <f>H31+H33+H35</f>
        <v>-240</v>
      </c>
      <c r="J37" s="7">
        <f>J31+J33+J35</f>
        <v>403</v>
      </c>
      <c r="K37" s="5"/>
      <c r="L37" s="7">
        <f>L31+L33+L35</f>
        <v>-62</v>
      </c>
      <c r="M37" s="5"/>
      <c r="N37" s="7">
        <f>N31+N33+N35</f>
        <v>633</v>
      </c>
    </row>
    <row r="38" spans="8:14" ht="6.75" customHeight="1">
      <c r="H38" s="8"/>
      <c r="J38" s="8"/>
      <c r="K38" s="5"/>
      <c r="L38" s="8"/>
      <c r="M38" s="5"/>
      <c r="N38" s="8"/>
    </row>
    <row r="39" spans="3:14" ht="12.75">
      <c r="C39" t="s">
        <v>212</v>
      </c>
      <c r="H39" s="8"/>
      <c r="J39" s="8"/>
      <c r="K39" s="5"/>
      <c r="L39" s="8"/>
      <c r="M39" s="5"/>
      <c r="N39" s="8"/>
    </row>
    <row r="40" spans="3:14" ht="12.75">
      <c r="C40" t="s">
        <v>210</v>
      </c>
      <c r="H40" s="8"/>
      <c r="J40" s="8"/>
      <c r="K40" s="5"/>
      <c r="L40" s="8"/>
      <c r="M40" s="5"/>
      <c r="N40" s="8"/>
    </row>
    <row r="41" ht="8.25" customHeight="1"/>
    <row r="42" spans="1:3" ht="12.75">
      <c r="A42" t="s">
        <v>95</v>
      </c>
      <c r="C42" s="3" t="s">
        <v>96</v>
      </c>
    </row>
    <row r="43" ht="12.75">
      <c r="C43" t="s">
        <v>184</v>
      </c>
    </row>
    <row r="44" ht="8.25" customHeight="1"/>
    <row r="45" spans="1:3" ht="12.75">
      <c r="A45" t="s">
        <v>61</v>
      </c>
      <c r="C45" s="3" t="s">
        <v>97</v>
      </c>
    </row>
    <row r="46" ht="12.75">
      <c r="C46" t="s">
        <v>185</v>
      </c>
    </row>
    <row r="47" ht="12.75">
      <c r="C47" t="s">
        <v>139</v>
      </c>
    </row>
    <row r="48" ht="7.5" customHeight="1"/>
    <row r="49" spans="1:3" ht="12.75">
      <c r="A49" t="s">
        <v>66</v>
      </c>
      <c r="C49" s="3" t="s">
        <v>146</v>
      </c>
    </row>
    <row r="50" ht="12.75">
      <c r="C50" t="s">
        <v>188</v>
      </c>
    </row>
    <row r="51" ht="12.75">
      <c r="C51" t="s">
        <v>208</v>
      </c>
    </row>
    <row r="52" ht="12.75">
      <c r="C52" t="s">
        <v>209</v>
      </c>
    </row>
    <row r="53" ht="5.25" customHeight="1"/>
    <row r="54" ht="12.75">
      <c r="C54" t="s">
        <v>186</v>
      </c>
    </row>
    <row r="55" ht="12.75">
      <c r="C55" t="s">
        <v>189</v>
      </c>
    </row>
    <row r="56" ht="4.5" customHeight="1"/>
    <row r="57" spans="1:3" ht="12.75">
      <c r="A57" t="s">
        <v>68</v>
      </c>
      <c r="C57" s="3" t="s">
        <v>99</v>
      </c>
    </row>
    <row r="58" ht="12.75">
      <c r="C58" t="s">
        <v>100</v>
      </c>
    </row>
    <row r="59" ht="8.25" customHeight="1"/>
    <row r="60" spans="1:3" ht="12.75">
      <c r="A60" t="s">
        <v>98</v>
      </c>
      <c r="C60" s="3" t="s">
        <v>136</v>
      </c>
    </row>
    <row r="61" ht="12.75">
      <c r="C61" t="s">
        <v>190</v>
      </c>
    </row>
  </sheetData>
  <mergeCells count="9">
    <mergeCell ref="A1:O1"/>
    <mergeCell ref="A2:O2"/>
    <mergeCell ref="A3:O3"/>
    <mergeCell ref="A4:O4"/>
    <mergeCell ref="H21:J21"/>
    <mergeCell ref="A5:O5"/>
    <mergeCell ref="A6:O6"/>
    <mergeCell ref="A7:O7"/>
    <mergeCell ref="L21:N21"/>
  </mergeCells>
  <printOptions horizontalCentered="1"/>
  <pageMargins left="0.748031496062992" right="0" top="0.62992125984252" bottom="0.393700787401575" header="0.31496062992126" footer="0"/>
  <pageSetup horizontalDpi="360" verticalDpi="360" orientation="portrait" scale="83" r:id="rId1"/>
  <headerFooter alignWithMargins="0">
    <oddFooter>&amp;C&amp;12 30&amp;10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21">
      <selection activeCell="I42" sqref="I42"/>
    </sheetView>
  </sheetViews>
  <sheetFormatPr defaultColWidth="9.33203125" defaultRowHeight="12.75"/>
  <cols>
    <col min="1" max="1" width="4" style="0" customWidth="1"/>
    <col min="2" max="2" width="1.0078125" style="0" customWidth="1"/>
    <col min="5" max="5" width="12.16015625" style="0" customWidth="1"/>
    <col min="6" max="6" width="1.3359375" style="0" customWidth="1"/>
    <col min="7" max="7" width="12.33203125" style="0" customWidth="1"/>
    <col min="8" max="8" width="1.3359375" style="0" customWidth="1"/>
    <col min="9" max="9" width="11.83203125" style="0" customWidth="1"/>
    <col min="10" max="10" width="1.3359375" style="0" customWidth="1"/>
    <col min="11" max="11" width="12.83203125" style="0" customWidth="1"/>
    <col min="12" max="12" width="1.3359375" style="0" customWidth="1"/>
    <col min="13" max="13" width="12.83203125" style="0" customWidth="1"/>
    <col min="14" max="14" width="1.3359375" style="0" customWidth="1"/>
    <col min="15" max="15" width="12.5" style="0" customWidth="1"/>
  </cols>
  <sheetData>
    <row r="1" spans="1:15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.75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2.75">
      <c r="A5" s="35" t="s">
        <v>153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2.75">
      <c r="A6" s="36" t="s">
        <v>12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6" t="s">
        <v>84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ht="6" customHeight="1"/>
    <row r="9" spans="1:3" ht="12.75">
      <c r="A9" t="s">
        <v>79</v>
      </c>
      <c r="C9" s="3" t="s">
        <v>102</v>
      </c>
    </row>
    <row r="10" spans="11:13" ht="12.75">
      <c r="K10" s="4" t="s">
        <v>46</v>
      </c>
      <c r="M10" s="4" t="s">
        <v>46</v>
      </c>
    </row>
    <row r="11" spans="11:13" ht="12.75">
      <c r="K11" s="4" t="s">
        <v>47</v>
      </c>
      <c r="M11" s="4" t="s">
        <v>48</v>
      </c>
    </row>
    <row r="12" spans="11:13" ht="12.75">
      <c r="K12" s="4" t="s">
        <v>16</v>
      </c>
      <c r="M12" s="4" t="s">
        <v>49</v>
      </c>
    </row>
    <row r="13" spans="11:13" ht="12.75">
      <c r="K13" s="4" t="s">
        <v>19</v>
      </c>
      <c r="M13" s="4" t="s">
        <v>50</v>
      </c>
    </row>
    <row r="14" spans="11:13" ht="12.75">
      <c r="K14" s="26" t="s">
        <v>180</v>
      </c>
      <c r="M14" s="4" t="s">
        <v>150</v>
      </c>
    </row>
    <row r="15" spans="11:13" ht="12.75">
      <c r="K15" s="4" t="s">
        <v>8</v>
      </c>
      <c r="M15" s="4" t="s">
        <v>8</v>
      </c>
    </row>
    <row r="17" spans="3:13" ht="12.75">
      <c r="C17" t="s">
        <v>103</v>
      </c>
      <c r="K17" s="20">
        <v>12815</v>
      </c>
      <c r="M17" s="20">
        <v>11236</v>
      </c>
    </row>
    <row r="18" spans="11:13" ht="12.75">
      <c r="K18" s="21"/>
      <c r="M18" s="21"/>
    </row>
    <row r="19" spans="3:13" ht="12.75">
      <c r="C19" t="s">
        <v>104</v>
      </c>
      <c r="K19" s="22">
        <v>3001</v>
      </c>
      <c r="M19" s="22">
        <v>5851</v>
      </c>
    </row>
    <row r="20" spans="11:13" ht="12.75">
      <c r="K20" s="23">
        <f>SUM(K17:K19)</f>
        <v>15816</v>
      </c>
      <c r="M20" s="23">
        <f>SUM(M17:M19)</f>
        <v>17087</v>
      </c>
    </row>
    <row r="21" spans="11:13" ht="12.75">
      <c r="K21" s="12"/>
      <c r="M21" s="12"/>
    </row>
    <row r="22" spans="3:13" ht="12.75">
      <c r="C22" t="s">
        <v>105</v>
      </c>
      <c r="K22" s="20">
        <v>11470</v>
      </c>
      <c r="M22" s="20">
        <v>12540</v>
      </c>
    </row>
    <row r="23" spans="11:13" ht="12.75">
      <c r="K23" s="21"/>
      <c r="M23" s="21"/>
    </row>
    <row r="24" spans="3:13" ht="12.75">
      <c r="C24" t="s">
        <v>106</v>
      </c>
      <c r="K24" s="22">
        <v>4346</v>
      </c>
      <c r="M24" s="22">
        <v>4547</v>
      </c>
    </row>
    <row r="25" spans="11:13" ht="12.75">
      <c r="K25" s="23">
        <f>SUM(K22:K24)</f>
        <v>15816</v>
      </c>
      <c r="M25" s="23">
        <f>SUM(M22:M24)</f>
        <v>17087</v>
      </c>
    </row>
    <row r="26" ht="12.75">
      <c r="C26" t="s">
        <v>107</v>
      </c>
    </row>
    <row r="28" spans="3:13" ht="12.75">
      <c r="C28" t="s">
        <v>191</v>
      </c>
      <c r="K28" s="11">
        <v>1866</v>
      </c>
      <c r="M28" s="11">
        <v>2746</v>
      </c>
    </row>
    <row r="29" ht="6" customHeight="1"/>
    <row r="30" spans="1:3" ht="12.75">
      <c r="A30" t="s">
        <v>81</v>
      </c>
      <c r="C30" s="3" t="s">
        <v>109</v>
      </c>
    </row>
    <row r="31" ht="12.75">
      <c r="C31" t="s">
        <v>213</v>
      </c>
    </row>
    <row r="32" ht="12.75">
      <c r="C32" t="s">
        <v>214</v>
      </c>
    </row>
    <row r="33" ht="12.75">
      <c r="C33" t="s">
        <v>215</v>
      </c>
    </row>
    <row r="34" ht="4.5" customHeight="1"/>
    <row r="35" spans="1:3" ht="12.75">
      <c r="A35" t="s">
        <v>83</v>
      </c>
      <c r="C35" s="3" t="s">
        <v>111</v>
      </c>
    </row>
    <row r="36" ht="12.75">
      <c r="C36" t="s">
        <v>112</v>
      </c>
    </row>
    <row r="37" ht="5.25" customHeight="1"/>
    <row r="38" spans="1:3" ht="12.75">
      <c r="A38" t="s">
        <v>108</v>
      </c>
      <c r="C38" s="3" t="s">
        <v>114</v>
      </c>
    </row>
    <row r="39" ht="12.75">
      <c r="C39" t="s">
        <v>115</v>
      </c>
    </row>
    <row r="40" ht="6" customHeight="1"/>
    <row r="41" spans="1:14" ht="12.75">
      <c r="A41" t="s">
        <v>110</v>
      </c>
      <c r="C41" s="3" t="s">
        <v>117</v>
      </c>
      <c r="F41" s="4"/>
      <c r="H41" s="4"/>
      <c r="L41" s="4"/>
      <c r="N41" s="4"/>
    </row>
    <row r="42" spans="3:15" ht="12.75">
      <c r="C42" s="3"/>
      <c r="F42" s="4"/>
      <c r="H42" s="4"/>
      <c r="I42" s="4"/>
      <c r="K42" s="4"/>
      <c r="L42" s="4"/>
      <c r="M42" s="4"/>
      <c r="N42" s="4"/>
      <c r="O42" s="4"/>
    </row>
    <row r="43" spans="3:15" ht="12.75">
      <c r="C43" s="3"/>
      <c r="E43" s="4" t="s">
        <v>6</v>
      </c>
      <c r="F43" s="4"/>
      <c r="G43" s="4" t="s">
        <v>6</v>
      </c>
      <c r="H43" s="4"/>
      <c r="I43" s="4" t="s">
        <v>118</v>
      </c>
      <c r="K43" s="4" t="s">
        <v>118</v>
      </c>
      <c r="L43" s="4"/>
      <c r="M43" s="4" t="s">
        <v>4</v>
      </c>
      <c r="N43" s="4"/>
      <c r="O43" s="4" t="s">
        <v>4</v>
      </c>
    </row>
    <row r="44" spans="5:15" ht="12.75">
      <c r="E44" s="4"/>
      <c r="F44" s="4"/>
      <c r="G44" s="4"/>
      <c r="H44" s="4"/>
      <c r="I44" s="4" t="s">
        <v>119</v>
      </c>
      <c r="K44" s="4" t="s">
        <v>119</v>
      </c>
      <c r="L44" s="4"/>
      <c r="M44" s="4" t="s">
        <v>120</v>
      </c>
      <c r="N44" s="4"/>
      <c r="O44" s="4" t="s">
        <v>120</v>
      </c>
    </row>
    <row r="45" spans="6:15" ht="12.75">
      <c r="F45" s="4"/>
      <c r="H45" s="4"/>
      <c r="I45" s="4" t="s">
        <v>121</v>
      </c>
      <c r="K45" s="4" t="s">
        <v>121</v>
      </c>
      <c r="L45" s="4"/>
      <c r="M45" s="4" t="s">
        <v>122</v>
      </c>
      <c r="N45" s="4"/>
      <c r="O45" s="4" t="s">
        <v>122</v>
      </c>
    </row>
    <row r="46" spans="5:15" ht="12.75">
      <c r="E46" s="4" t="s">
        <v>180</v>
      </c>
      <c r="F46" s="4"/>
      <c r="G46" s="4" t="s">
        <v>181</v>
      </c>
      <c r="H46" s="4"/>
      <c r="I46" s="4" t="s">
        <v>180</v>
      </c>
      <c r="J46" s="4"/>
      <c r="K46" s="4" t="s">
        <v>181</v>
      </c>
      <c r="L46" s="4"/>
      <c r="M46" s="4" t="s">
        <v>180</v>
      </c>
      <c r="N46" s="4"/>
      <c r="O46" s="4" t="s">
        <v>181</v>
      </c>
    </row>
    <row r="47" spans="5:15" ht="12.75">
      <c r="E47" s="4" t="s">
        <v>8</v>
      </c>
      <c r="F47" s="4"/>
      <c r="G47" s="4" t="s">
        <v>8</v>
      </c>
      <c r="H47" s="4"/>
      <c r="I47" s="4" t="s">
        <v>8</v>
      </c>
      <c r="K47" s="4" t="s">
        <v>8</v>
      </c>
      <c r="L47" s="4"/>
      <c r="M47" s="4" t="s">
        <v>8</v>
      </c>
      <c r="N47" s="4"/>
      <c r="O47" s="4" t="s">
        <v>8</v>
      </c>
    </row>
    <row r="49" spans="3:15" ht="12.75">
      <c r="C49" t="s">
        <v>1</v>
      </c>
      <c r="E49" s="29">
        <v>37217</v>
      </c>
      <c r="F49" s="27"/>
      <c r="G49" s="29">
        <v>46677</v>
      </c>
      <c r="H49" s="27"/>
      <c r="I49" s="29">
        <v>2404</v>
      </c>
      <c r="J49" s="28"/>
      <c r="K49" s="29">
        <v>5227</v>
      </c>
      <c r="L49" s="28"/>
      <c r="M49" s="29">
        <v>127474</v>
      </c>
      <c r="N49" s="28"/>
      <c r="O49" s="30">
        <v>127530</v>
      </c>
    </row>
    <row r="50" spans="5:15" ht="5.25" customHeight="1">
      <c r="E50" s="31"/>
      <c r="F50" s="27"/>
      <c r="G50" s="31"/>
      <c r="H50" s="27"/>
      <c r="I50" s="31"/>
      <c r="J50" s="28"/>
      <c r="K50" s="31"/>
      <c r="L50" s="28"/>
      <c r="M50" s="31"/>
      <c r="N50" s="28"/>
      <c r="O50" s="32"/>
    </row>
    <row r="51" spans="3:15" ht="12.75">
      <c r="C51" t="s">
        <v>2</v>
      </c>
      <c r="E51" s="31">
        <v>1539</v>
      </c>
      <c r="F51" s="27"/>
      <c r="G51" s="31">
        <v>9970</v>
      </c>
      <c r="H51" s="27"/>
      <c r="I51" s="31">
        <v>-1072</v>
      </c>
      <c r="J51" s="28"/>
      <c r="K51" s="31">
        <v>-549</v>
      </c>
      <c r="L51" s="28"/>
      <c r="M51" s="31">
        <v>5216</v>
      </c>
      <c r="N51" s="28"/>
      <c r="O51" s="32">
        <v>12727</v>
      </c>
    </row>
    <row r="52" spans="5:15" ht="5.25" customHeight="1">
      <c r="E52" s="31"/>
      <c r="F52" s="27"/>
      <c r="G52" s="31"/>
      <c r="H52" s="27"/>
      <c r="I52" s="31"/>
      <c r="J52" s="28"/>
      <c r="K52" s="31"/>
      <c r="L52" s="28"/>
      <c r="M52" s="31"/>
      <c r="N52" s="28"/>
      <c r="O52" s="32"/>
    </row>
    <row r="53" spans="3:15" ht="12.75">
      <c r="C53" t="s">
        <v>3</v>
      </c>
      <c r="E53" s="31">
        <v>4031</v>
      </c>
      <c r="F53" s="27"/>
      <c r="G53" s="31">
        <v>7783</v>
      </c>
      <c r="H53" s="27"/>
      <c r="I53" s="31">
        <v>-819</v>
      </c>
      <c r="J53" s="28"/>
      <c r="K53" s="31">
        <v>-1226</v>
      </c>
      <c r="L53" s="28"/>
      <c r="M53" s="31">
        <v>16491</v>
      </c>
      <c r="N53" s="28"/>
      <c r="O53" s="32">
        <v>20868</v>
      </c>
    </row>
    <row r="54" spans="5:15" ht="5.25" customHeight="1">
      <c r="E54" s="31"/>
      <c r="F54" s="27"/>
      <c r="G54" s="31"/>
      <c r="H54" s="27"/>
      <c r="I54" s="31"/>
      <c r="J54" s="28"/>
      <c r="K54" s="31"/>
      <c r="L54" s="28"/>
      <c r="M54" s="31"/>
      <c r="N54" s="28"/>
      <c r="O54" s="32"/>
    </row>
    <row r="55" spans="3:15" ht="12.75">
      <c r="C55" t="s">
        <v>152</v>
      </c>
      <c r="E55" s="33">
        <v>0</v>
      </c>
      <c r="F55" s="27"/>
      <c r="G55" s="33">
        <v>0</v>
      </c>
      <c r="H55" s="27"/>
      <c r="I55" s="33">
        <v>-4</v>
      </c>
      <c r="J55" s="28"/>
      <c r="K55" s="33">
        <v>0</v>
      </c>
      <c r="L55" s="28"/>
      <c r="M55" s="33">
        <v>4388</v>
      </c>
      <c r="N55" s="28"/>
      <c r="O55" s="34">
        <v>0</v>
      </c>
    </row>
    <row r="56" spans="5:15" ht="12.75">
      <c r="E56" s="28">
        <f>SUM(E49:E55)</f>
        <v>42787</v>
      </c>
      <c r="F56" s="28"/>
      <c r="G56" s="28">
        <f>SUM(G49:G55)</f>
        <v>64430</v>
      </c>
      <c r="H56" s="28"/>
      <c r="I56" s="28">
        <f>SUM(I49:I55)</f>
        <v>509</v>
      </c>
      <c r="J56" s="28"/>
      <c r="K56" s="28">
        <f>SUM(K49:K55)</f>
        <v>3452</v>
      </c>
      <c r="L56" s="28"/>
      <c r="M56" s="28">
        <f>SUM(M49:M55)</f>
        <v>153569</v>
      </c>
      <c r="N56" s="28"/>
      <c r="O56" s="28">
        <f>SUM(O49:O55)</f>
        <v>161125</v>
      </c>
    </row>
    <row r="57" spans="5:15" ht="4.5" customHeight="1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3:15" ht="12.75">
      <c r="C58" t="s">
        <v>135</v>
      </c>
      <c r="E58" s="28">
        <v>-8135</v>
      </c>
      <c r="F58" s="28"/>
      <c r="G58" s="28">
        <v>-10113</v>
      </c>
      <c r="H58" s="28"/>
      <c r="I58" s="28">
        <v>-14</v>
      </c>
      <c r="J58" s="28"/>
      <c r="K58" s="28">
        <v>0</v>
      </c>
      <c r="L58" s="28"/>
      <c r="M58" s="28">
        <v>-33001</v>
      </c>
      <c r="N58" s="28"/>
      <c r="O58" s="28">
        <v>-33674</v>
      </c>
    </row>
    <row r="59" spans="3:15" ht="12.75">
      <c r="C59" t="s">
        <v>137</v>
      </c>
      <c r="E59" s="12"/>
      <c r="F59" s="12"/>
      <c r="G59" s="12"/>
      <c r="H59" s="12"/>
      <c r="I59" s="12"/>
      <c r="K59" s="12"/>
      <c r="L59" s="12"/>
      <c r="M59" s="12"/>
      <c r="N59" s="12"/>
      <c r="O59" s="12"/>
    </row>
    <row r="60" spans="5:15" ht="12.75">
      <c r="E60" s="23">
        <f>E56+E58</f>
        <v>34652</v>
      </c>
      <c r="F60" s="10"/>
      <c r="G60" s="23">
        <f>G56+G58</f>
        <v>54317</v>
      </c>
      <c r="H60" s="10"/>
      <c r="I60" s="23">
        <f>I56+I58</f>
        <v>495</v>
      </c>
      <c r="K60" s="23">
        <f>K56+K58</f>
        <v>3452</v>
      </c>
      <c r="L60" s="12"/>
      <c r="M60" s="23">
        <f>M56+M58</f>
        <v>120568</v>
      </c>
      <c r="N60" s="12"/>
      <c r="O60" s="23">
        <f>O56+O58</f>
        <v>127451</v>
      </c>
    </row>
    <row r="61" ht="5.25" customHeight="1"/>
    <row r="62" spans="1:3" ht="12.75">
      <c r="A62" t="s">
        <v>113</v>
      </c>
      <c r="C62" s="3" t="s">
        <v>124</v>
      </c>
    </row>
    <row r="63" ht="12.75">
      <c r="C63" t="s">
        <v>192</v>
      </c>
    </row>
    <row r="64" ht="12.75">
      <c r="C64" t="s">
        <v>193</v>
      </c>
    </row>
    <row r="65" ht="12.75" customHeight="1">
      <c r="C65" t="s">
        <v>194</v>
      </c>
    </row>
    <row r="67" ht="3" customHeight="1"/>
    <row r="72" ht="6" customHeight="1"/>
  </sheetData>
  <mergeCells count="7">
    <mergeCell ref="A7:O7"/>
    <mergeCell ref="A2:O2"/>
    <mergeCell ref="A1:O1"/>
    <mergeCell ref="A5:O5"/>
    <mergeCell ref="A6:O6"/>
    <mergeCell ref="A4:O4"/>
    <mergeCell ref="A3:O3"/>
  </mergeCells>
  <printOptions horizontalCentered="1"/>
  <pageMargins left="0.236220472440945" right="0.236220472440945" top="1.06496063" bottom="0.248031496" header="0.511811023622047" footer="0.011811024"/>
  <pageSetup horizontalDpi="360" verticalDpi="360" orientation="portrait" paperSize="9" scale="83" r:id="rId1"/>
  <headerFooter alignWithMargins="0">
    <oddFooter>&amp;C31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25">
      <selection activeCell="A48" sqref="A48"/>
    </sheetView>
  </sheetViews>
  <sheetFormatPr defaultColWidth="9.33203125" defaultRowHeight="12.75"/>
  <cols>
    <col min="1" max="1" width="4.16015625" style="0" customWidth="1"/>
    <col min="2" max="2" width="1.83203125" style="0" customWidth="1"/>
    <col min="4" max="4" width="14.83203125" style="0" customWidth="1"/>
    <col min="5" max="5" width="12.5" style="0" customWidth="1"/>
    <col min="6" max="6" width="1.3359375" style="0" customWidth="1"/>
    <col min="7" max="7" width="12.5" style="0" customWidth="1"/>
    <col min="8" max="8" width="1.3359375" style="0" customWidth="1"/>
    <col min="9" max="9" width="12.5" style="0" customWidth="1"/>
    <col min="10" max="10" width="1.3359375" style="0" customWidth="1"/>
    <col min="11" max="11" width="12.5" style="0" customWidth="1"/>
    <col min="12" max="12" width="1.3359375" style="0" customWidth="1"/>
    <col min="13" max="13" width="12.5" style="0" customWidth="1"/>
    <col min="14" max="14" width="1.3359375" style="0" customWidth="1"/>
    <col min="15" max="15" width="12.5" style="0" customWidth="1"/>
  </cols>
  <sheetData>
    <row r="1" spans="1:15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.75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2.75">
      <c r="A5" s="35" t="s">
        <v>153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6" t="s">
        <v>12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3" ht="12.75">
      <c r="A8" t="s">
        <v>116</v>
      </c>
      <c r="C8" s="3" t="s">
        <v>147</v>
      </c>
    </row>
    <row r="9" ht="6.75" customHeight="1">
      <c r="C9" s="3"/>
    </row>
    <row r="10" spans="1:3" ht="12.75">
      <c r="A10" s="4"/>
      <c r="B10" s="4"/>
      <c r="C10" t="s">
        <v>203</v>
      </c>
    </row>
    <row r="11" spans="1:3" ht="12.75">
      <c r="A11" s="4"/>
      <c r="B11" s="4"/>
      <c r="C11" t="s">
        <v>204</v>
      </c>
    </row>
    <row r="12" spans="1:3" ht="12.75">
      <c r="A12" s="4"/>
      <c r="B12" s="4"/>
      <c r="C12" t="s">
        <v>205</v>
      </c>
    </row>
    <row r="13" spans="1:3" ht="12.75">
      <c r="A13" s="4"/>
      <c r="B13" s="4"/>
      <c r="C13" t="s">
        <v>206</v>
      </c>
    </row>
    <row r="14" spans="1:3" ht="12.75">
      <c r="A14" s="4"/>
      <c r="B14" s="4"/>
      <c r="C14" t="s">
        <v>207</v>
      </c>
    </row>
    <row r="15" spans="1:15" ht="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t="s">
        <v>123</v>
      </c>
      <c r="C16" s="2" t="s">
        <v>178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3:15" ht="12.75">
      <c r="C17" t="s">
        <v>195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3:15" ht="12.75">
      <c r="C18" t="s">
        <v>196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t="s">
        <v>211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25" t="s">
        <v>197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6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3" ht="12.75">
      <c r="A22" t="s">
        <v>141</v>
      </c>
      <c r="C22" s="3" t="s">
        <v>101</v>
      </c>
    </row>
    <row r="23" ht="12.75">
      <c r="C23" t="s">
        <v>198</v>
      </c>
    </row>
    <row r="24" spans="1:3" ht="12.75">
      <c r="A24" s="3"/>
      <c r="B24" s="3"/>
      <c r="C24" t="s">
        <v>199</v>
      </c>
    </row>
    <row r="25" spans="1:3" ht="12.75">
      <c r="A25" s="3"/>
      <c r="B25" s="3"/>
      <c r="C25" t="s">
        <v>200</v>
      </c>
    </row>
    <row r="26" ht="6.75" customHeight="1"/>
    <row r="27" spans="1:3" ht="12.75">
      <c r="A27" t="s">
        <v>125</v>
      </c>
      <c r="C27" s="3" t="s">
        <v>126</v>
      </c>
    </row>
    <row r="28" ht="12.75">
      <c r="C28" t="s">
        <v>202</v>
      </c>
    </row>
    <row r="29" ht="12.75">
      <c r="C29" t="s">
        <v>201</v>
      </c>
    </row>
    <row r="30" ht="7.5" customHeight="1"/>
    <row r="31" spans="1:3" ht="12.75">
      <c r="A31" t="s">
        <v>127</v>
      </c>
      <c r="C31" s="3" t="s">
        <v>128</v>
      </c>
    </row>
    <row r="32" ht="12.75">
      <c r="C32" t="s">
        <v>179</v>
      </c>
    </row>
    <row r="34" spans="1:3" ht="12.75">
      <c r="A34" t="s">
        <v>129</v>
      </c>
      <c r="C34" s="3" t="s">
        <v>130</v>
      </c>
    </row>
    <row r="35" ht="12.75">
      <c r="C35" t="s">
        <v>138</v>
      </c>
    </row>
    <row r="38" ht="12.75">
      <c r="A38" s="3" t="s">
        <v>131</v>
      </c>
    </row>
    <row r="39" ht="12.75">
      <c r="A39" s="3"/>
    </row>
    <row r="40" ht="12.75">
      <c r="A40" s="3"/>
    </row>
    <row r="43" ht="12.75">
      <c r="A43" s="2" t="s">
        <v>132</v>
      </c>
    </row>
    <row r="44" ht="12.75">
      <c r="A44" s="2" t="s">
        <v>133</v>
      </c>
    </row>
    <row r="45" ht="12.75">
      <c r="A45" s="2"/>
    </row>
    <row r="46" ht="12.75">
      <c r="A46" t="s">
        <v>134</v>
      </c>
    </row>
    <row r="47" ht="12.75">
      <c r="A47" s="25" t="s">
        <v>216</v>
      </c>
    </row>
  </sheetData>
  <mergeCells count="6">
    <mergeCell ref="A5:O5"/>
    <mergeCell ref="A6:O6"/>
    <mergeCell ref="A1:O1"/>
    <mergeCell ref="A2:O2"/>
    <mergeCell ref="A3:O3"/>
    <mergeCell ref="A4:O4"/>
  </mergeCells>
  <printOptions/>
  <pageMargins left="0.75" right="0.75" top="1" bottom="0.5" header="0.5" footer="0.5"/>
  <pageSetup fitToHeight="1" fitToWidth="1" horizontalDpi="360" verticalDpi="360" orientation="portrait" scale="89" r:id="rId1"/>
  <headerFooter alignWithMargins="0"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User</cp:lastModifiedBy>
  <cp:lastPrinted>1999-01-01T11:28:07Z</cp:lastPrinted>
  <dcterms:created xsi:type="dcterms:W3CDTF">1999-08-09T06:44:04Z</dcterms:created>
  <dcterms:modified xsi:type="dcterms:W3CDTF">1999-01-01T11:32:09Z</dcterms:modified>
  <cp:category/>
  <cp:version/>
  <cp:contentType/>
  <cp:contentStatus/>
</cp:coreProperties>
</file>