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05" tabRatio="889" activeTab="0"/>
  </bookViews>
  <sheets>
    <sheet name="q1" sheetId="1" r:id="rId1"/>
    <sheet name="q2" sheetId="2" r:id="rId2"/>
    <sheet name="q3" sheetId="3" r:id="rId3"/>
    <sheet name="q4" sheetId="4" r:id="rId4"/>
    <sheet name="q5" sheetId="5" r:id="rId5"/>
  </sheets>
  <definedNames/>
  <calcPr fullCalcOnLoad="1"/>
</workbook>
</file>

<file path=xl/sharedStrings.xml><?xml version="1.0" encoding="utf-8"?>
<sst xmlns="http://schemas.openxmlformats.org/spreadsheetml/2006/main" count="331" uniqueCount="238">
  <si>
    <t xml:space="preserve">Net profit/(loss) from ordinary activities, attributable </t>
  </si>
  <si>
    <t>to members of the company</t>
  </si>
  <si>
    <t xml:space="preserve">Pre - acquisition profit/(loss) </t>
  </si>
  <si>
    <t>(m)</t>
  </si>
  <si>
    <t xml:space="preserve">    (iii) Previous correspoding period : 13%(Tax exempt)</t>
  </si>
  <si>
    <t>b (i) Total dividend for the current financial year is 3% tax exempt per share</t>
  </si>
  <si>
    <t>Date: 29 Aug 2001</t>
  </si>
  <si>
    <t xml:space="preserve">The Group performance has improved as compared to the last quarter with stonger performance of its Malaysian operation.  </t>
  </si>
  <si>
    <t xml:space="preserve">There was no material seasonal or cyclical factors that has affected the financial performance of the Group. However, </t>
  </si>
  <si>
    <t>the demand of the Group's products is generally dependent on consumers demand of electronic products and the</t>
  </si>
  <si>
    <t>The result of the oversea operation has improved since the last quarter. Coupled with stronger performance of</t>
  </si>
  <si>
    <t>Malaysian subsidiaries, the Group's performance has improved as compared to the previous quarter.</t>
  </si>
  <si>
    <t>occurred between the end of the reporting period and as at the date of  this report has substantially affected  the group</t>
  </si>
  <si>
    <t xml:space="preserve">The Group current year performance will largely be dependent on the Malaysian operations. Barring any unforseen </t>
  </si>
  <si>
    <t>circumstances, the Group is expected to sustain its performance into the next financial  year.</t>
  </si>
  <si>
    <t xml:space="preserve">Exceptional items consists of one off cost on cessation of manufacturing activity in Heng Huat Plastic Industries </t>
  </si>
  <si>
    <t>(S) Pte Ltd. Heng Huat Plastic Industries (S) Pte Ltd is wholly owned subsidiary of the Group.</t>
  </si>
  <si>
    <t>The result of the Group for the fourth quarter ended 30 June 2001 has not been substantially affected by any item,</t>
  </si>
  <si>
    <t>transaction or event of a material or unusual in nature. Neither has any such item, transcation, or event that has</t>
  </si>
  <si>
    <t>performnce.</t>
  </si>
  <si>
    <t xml:space="preserve">There were no other business combinations, acquisition or disposals of subsidiaries and long term </t>
  </si>
  <si>
    <t>CHANGHUAT CORPORATION BERHAD</t>
  </si>
  <si>
    <t>Malaysia</t>
  </si>
  <si>
    <t>Singapore</t>
  </si>
  <si>
    <t>Indonesia</t>
  </si>
  <si>
    <t>TOTAL</t>
  </si>
  <si>
    <t>Taxation</t>
  </si>
  <si>
    <t>CONSOLIDATED BALANCE SHEET</t>
  </si>
  <si>
    <t>Stocks</t>
  </si>
  <si>
    <t>Share capital</t>
  </si>
  <si>
    <t>Share premium</t>
  </si>
  <si>
    <t>TURNOVER</t>
  </si>
  <si>
    <t>Cash &amp; bank balances</t>
  </si>
  <si>
    <t>RM'000</t>
  </si>
  <si>
    <t>30/06/2000</t>
  </si>
  <si>
    <t>30 JUNE 2001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</si>
  <si>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</si>
  <si>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</si>
  <si>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</si>
  <si>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</si>
  <si>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CONSOLIDATED INCOME STATEMENT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</si>
  <si>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</si>
  <si>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</si>
  <si>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</si>
  <si>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</si>
  <si>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</si>
  <si>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</si>
  <si>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</si>
  <si>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</si>
  <si>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(a)</t>
  </si>
  <si>
    <t>(b)</t>
  </si>
  <si>
    <t>Investment income</t>
  </si>
  <si>
    <t>(c)</t>
  </si>
  <si>
    <t>Other income including interest income</t>
  </si>
  <si>
    <t>2)</t>
  </si>
  <si>
    <t xml:space="preserve">depreciation and amortisation, exceptional items, </t>
  </si>
  <si>
    <t>Depreciation and amortisation</t>
  </si>
  <si>
    <t>(d)</t>
  </si>
  <si>
    <t>Exceptional items</t>
  </si>
  <si>
    <t>(e)</t>
  </si>
  <si>
    <t>(f)</t>
  </si>
  <si>
    <t>(g)</t>
  </si>
  <si>
    <t>and extraordinary items</t>
  </si>
  <si>
    <t>(h)</t>
  </si>
  <si>
    <t>(i)</t>
  </si>
  <si>
    <t xml:space="preserve">     minority interests</t>
  </si>
  <si>
    <t>(ll)Less : Minority interests</t>
  </si>
  <si>
    <t>(j)</t>
  </si>
  <si>
    <t>(k)</t>
  </si>
  <si>
    <t>(l)    Extraordinary items</t>
  </si>
  <si>
    <t>(ll)   Minority interests</t>
  </si>
  <si>
    <t>(III) Extraordinary items attributable to</t>
  </si>
  <si>
    <t xml:space="preserve">        members of the company</t>
  </si>
  <si>
    <t>(l)</t>
  </si>
  <si>
    <t>Net profit/(loss) attributable to the members</t>
  </si>
  <si>
    <t>of the company</t>
  </si>
  <si>
    <t>Earnings per share based on 2(j) above after</t>
  </si>
  <si>
    <t xml:space="preserve">deducting any provisions or preference </t>
  </si>
  <si>
    <t>dividends, if any :-</t>
  </si>
  <si>
    <t>(I) Basic (based 39,999,000 ordinary shares)</t>
  </si>
  <si>
    <t xml:space="preserve">    (sen)</t>
  </si>
  <si>
    <t>(II)Fully diluted (based on 39,999,000</t>
  </si>
  <si>
    <t xml:space="preserve">    ordinary shares)(sen)</t>
  </si>
  <si>
    <t>AS AT</t>
  </si>
  <si>
    <t>END OF</t>
  </si>
  <si>
    <t>PRECEDING</t>
  </si>
  <si>
    <t>FINANCIAL</t>
  </si>
  <si>
    <t>YEAR END</t>
  </si>
  <si>
    <t>(Unaudited)</t>
  </si>
  <si>
    <t>(Audited)</t>
  </si>
  <si>
    <t>Fixed Assets</t>
  </si>
  <si>
    <t>Investment In Associated Company</t>
  </si>
  <si>
    <t>3)</t>
  </si>
  <si>
    <t>Long Term Investment</t>
  </si>
  <si>
    <t>4)</t>
  </si>
  <si>
    <t>Intangible Assets</t>
  </si>
  <si>
    <t xml:space="preserve">5) </t>
  </si>
  <si>
    <t>Current Assets</t>
  </si>
  <si>
    <t>Trade Debtors</t>
  </si>
  <si>
    <t>Short Term Investments</t>
  </si>
  <si>
    <t>Other debtors</t>
  </si>
  <si>
    <t>6)</t>
  </si>
  <si>
    <t>Current Liabilities</t>
  </si>
  <si>
    <t>Short Term Borrowings</t>
  </si>
  <si>
    <t>Trade Creditors</t>
  </si>
  <si>
    <t>Other Creditors</t>
  </si>
  <si>
    <t>Provision for Taxation</t>
  </si>
  <si>
    <t>Proposed dividends</t>
  </si>
  <si>
    <t>Due to director</t>
  </si>
  <si>
    <t>7)</t>
  </si>
  <si>
    <t>Net Current Assets/(Liabilities)</t>
  </si>
  <si>
    <t>8)</t>
  </si>
  <si>
    <t>Shareholders' Funds</t>
  </si>
  <si>
    <t>Recerves</t>
  </si>
  <si>
    <t>Revaluation Reserve</t>
  </si>
  <si>
    <t>Capital Reserve</t>
  </si>
  <si>
    <t>Statutory Reserve</t>
  </si>
  <si>
    <t>Exchange Reserve</t>
  </si>
  <si>
    <t>Retained Profit</t>
  </si>
  <si>
    <t xml:space="preserve">9) </t>
  </si>
  <si>
    <t>Minority Interest</t>
  </si>
  <si>
    <t>10)</t>
  </si>
  <si>
    <t>Long Term Borrowings</t>
  </si>
  <si>
    <t>11)</t>
  </si>
  <si>
    <t>Other Long Term Liabilities</t>
  </si>
  <si>
    <t>12)</t>
  </si>
  <si>
    <t>NOTES TO ACCOUNT</t>
  </si>
  <si>
    <t>Accounting Policies</t>
  </si>
  <si>
    <t xml:space="preserve">The accounting policies adopted in the quarterly financial statement are in accordance with the accounting </t>
  </si>
  <si>
    <t>Exceptional Items</t>
  </si>
  <si>
    <t>Extraordinary Items</t>
  </si>
  <si>
    <t>Malaysian taxation</t>
  </si>
  <si>
    <t>Income Tax</t>
  </si>
  <si>
    <t xml:space="preserve"> - Current Year</t>
  </si>
  <si>
    <t xml:space="preserve"> - Prior Year</t>
  </si>
  <si>
    <t>Deferred tax</t>
  </si>
  <si>
    <t>Foreign tax</t>
  </si>
  <si>
    <t>5)</t>
  </si>
  <si>
    <t>Pre acquisition Profits or Losses</t>
  </si>
  <si>
    <t>Profits On Sales of Investment or Properties</t>
  </si>
  <si>
    <t>Purchase or Disposals Of Quoted Investment</t>
  </si>
  <si>
    <t>and the Group did not hold any quoted investment.</t>
  </si>
  <si>
    <t>Changes in composition of Company/Group</t>
  </si>
  <si>
    <t>The Board of Directors of Changhuat Corporation Berhad (CCB) had on 23 May 2001 passed a resolution to set up a</t>
  </si>
  <si>
    <t>factory/plant in Thailand with a total investment cost of RM 11.6 million. The Board of Directors has also on even date</t>
  </si>
  <si>
    <t>approved to acquire a company incorporated in Thailand namely, Changhuat Plastic Industries (Thailand) Co. Ltd. (CPIT)</t>
  </si>
  <si>
    <t xml:space="preserve">by way of acquiring 20,000 ordinary shares of Baht 100 each with Baht 25 paid-up for each share which representing 100% </t>
  </si>
  <si>
    <t>of total equity interest CPIT for a total cash consideration of RM 42,445. The said wholly owned subsidiary will then be</t>
  </si>
  <si>
    <t>used as the investment vehicle to set up the factory in Thailand which will be ventured/involved in the manufacturing of</t>
  </si>
  <si>
    <t>plastic injection. The plant will commence its operation in 2002.</t>
  </si>
  <si>
    <t>Lim Lai Huat is a director and deemed substantial shareholder of CCB and director and substantial shareholder of CPIT</t>
  </si>
  <si>
    <t xml:space="preserve">and Lim Lai Chin is a director in both companies and shreholder in CPIT. They are therefore deemed interested in the </t>
  </si>
  <si>
    <t>said acquisition and as such, they have abstained and will continue to abstain from all the deliberations and voting on</t>
  </si>
  <si>
    <t>the said acquisition at the board meetings of CCB.</t>
  </si>
  <si>
    <t>Also with deteriorating performance in one of the Singapore subsidiary. It has been decided by the Board of Director to</t>
  </si>
  <si>
    <t>cease plastic injection manufacturing there.</t>
  </si>
  <si>
    <t>investment, restructuring of discontnuing operation.</t>
  </si>
  <si>
    <t>9)</t>
  </si>
  <si>
    <t>Corporate Proposals</t>
  </si>
  <si>
    <t>There was no corporate proposals announced but not completed at the date of this announcement.</t>
  </si>
  <si>
    <t>Seasonal Or Cyclical Factors</t>
  </si>
  <si>
    <t>electrical industries.</t>
  </si>
  <si>
    <t>Issuance or Repayment Of Debt and Equity Securities</t>
  </si>
  <si>
    <t>The Group did not issue nor has any outstanding debt and securitiies for the financial quarter under review.</t>
  </si>
  <si>
    <t>Group Borrowings</t>
  </si>
  <si>
    <t xml:space="preserve">Secured Loans </t>
  </si>
  <si>
    <t>Unsecured Loans</t>
  </si>
  <si>
    <t xml:space="preserve">Short term </t>
  </si>
  <si>
    <t>Long term</t>
  </si>
  <si>
    <t>Foreign borrowings in Ringgit equivalent are as follows :</t>
  </si>
  <si>
    <t>US Dollars</t>
  </si>
  <si>
    <t>13)</t>
  </si>
  <si>
    <t>Contingent Liabilities</t>
  </si>
  <si>
    <t>There is no material contingent liabilities as at the date of this report.</t>
  </si>
  <si>
    <t>14)</t>
  </si>
  <si>
    <t>Financial Instrument</t>
  </si>
  <si>
    <t>The Group does not hold any financial instrument for the financial period under review.</t>
  </si>
  <si>
    <t>15)</t>
  </si>
  <si>
    <t>Material Litigation</t>
  </si>
  <si>
    <t>There is no material litigation as at the date of this report.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</si>
  <si>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</si>
  <si>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</si>
  <si>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</si>
  <si>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</si>
  <si>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</si>
  <si>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</si>
  <si>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</si>
  <si>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 xml:space="preserve">Less : Consolidated </t>
  </si>
  <si>
    <t xml:space="preserve">           adjustments</t>
  </si>
  <si>
    <t>17)</t>
  </si>
  <si>
    <t>Comparisons with the preceding Quarterly Result</t>
  </si>
  <si>
    <t>18)</t>
  </si>
  <si>
    <t>Review Of Performance</t>
  </si>
  <si>
    <t>19)</t>
  </si>
  <si>
    <t>Current Year Prospect</t>
  </si>
  <si>
    <t>20)</t>
  </si>
  <si>
    <t>Variance from Profit Forecast &amp; Shortfall on Profit Guarantee</t>
  </si>
  <si>
    <t>There is no profit forecast nor profit guarantee issued by the group.</t>
  </si>
  <si>
    <t>21)</t>
  </si>
  <si>
    <t>Dividend</t>
  </si>
  <si>
    <t>BY ORDER OF THE BOARD</t>
  </si>
  <si>
    <t>Lim Lai Huat</t>
  </si>
  <si>
    <t>Group Managing Director</t>
  </si>
  <si>
    <t>Johor Bahru</t>
  </si>
  <si>
    <t>policies as stated in the annual financial statement of the Group for the year ended 30 June 2001</t>
  </si>
  <si>
    <t>There was no extraordinary item for the quarter ended 30 June 2001.</t>
  </si>
  <si>
    <t>There was no pre-acquisition profits or losses for the quarter ended 30 June 2001.</t>
  </si>
  <si>
    <t>There was no profits on sales of investment or properties for the quarter ended 30 June 2001.</t>
  </si>
  <si>
    <t xml:space="preserve">There was no purchase or disposal of quoted investment for the quarter ended 30 June 2001. The Company </t>
  </si>
  <si>
    <t>30/06/2001</t>
  </si>
  <si>
    <t>30 JUNE  2001</t>
  </si>
  <si>
    <t>amounting to RM 11.6m.</t>
  </si>
  <si>
    <t xml:space="preserve">This year dividend distribution is more conservative as the Group needs to reserve fund for Thailand Investment </t>
  </si>
  <si>
    <t>22)</t>
  </si>
  <si>
    <t>Comparative figure</t>
  </si>
  <si>
    <t>Certain figures have been reclassified to conform with current year presentation.</t>
  </si>
  <si>
    <t>Net tangible assets per share (RM)</t>
  </si>
  <si>
    <t xml:space="preserve">    (ii)  Amount per share : 3% (Tax exempt)</t>
  </si>
  <si>
    <t>a) (i)   The Board of Directors is pleased to propose a final dividend of 3% tax exempt for the year under review amounting</t>
  </si>
  <si>
    <t xml:space="preserve">           to RM 1,199,970. ( 2000: RM 5,199,870)</t>
  </si>
  <si>
    <t>Revenue</t>
  </si>
  <si>
    <t>Profit/(loss) before finance cost,</t>
  </si>
  <si>
    <t>income tax, minority interests and extraordinary items</t>
  </si>
  <si>
    <t>Finance cost</t>
  </si>
  <si>
    <t>Profit/(loss) before income tax, minority interest</t>
  </si>
  <si>
    <t>companies.</t>
  </si>
  <si>
    <t xml:space="preserve">Share of profits and losses in results of associated </t>
  </si>
  <si>
    <t>and extraordinary items after share of profits and</t>
  </si>
  <si>
    <t>losses of associated companies</t>
  </si>
  <si>
    <t>Imcome tax</t>
  </si>
  <si>
    <t>(I) Profit/(loss) after income tax before deducting</t>
  </si>
  <si>
    <t>Dividend per share (sen)</t>
  </si>
  <si>
    <t>Divident Description</t>
  </si>
  <si>
    <t>Final Dividend 3% (Tax Exempt)</t>
  </si>
  <si>
    <t>As at end of current quarter</t>
  </si>
  <si>
    <t xml:space="preserve">Net tangible assets per share </t>
  </si>
  <si>
    <t>(RM)</t>
  </si>
  <si>
    <t>As at preceding fin. year end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</si>
</sst>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00_);_(* \(#,##0.000000\);_(* &quot;-&quot;??_);_(@_)"/>
    <numFmt numFmtId="174" formatCode="_(* #,##0.0_);_(* \(#,##0.0\);_(* &quot;-&quot;??_);_(@_)"/>
    <numFmt numFmtId="175" formatCode="_(* #,##0_);_(* \(#,##0\);_(* &quot;-&quot;??_);_(@_)"/>
    <numFmt numFmtId="176" formatCode="0.00_);\(0.00\)"/>
    <numFmt numFmtId="177" formatCode="0_);\(0\)"/>
    <numFmt numFmtId="178" formatCode="#,##0_ ;\-#,##0\ "/>
    <numFmt numFmtId="179" formatCode="#,##0;[Red]\(#,##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00"/>
    <numFmt numFmtId="188" formatCode="0.00000000"/>
    <numFmt numFmtId="189" formatCode="_(* #,##0.0_);_(* \(#,##0.0\);_(* &quot;-&quot;_);_(@_)"/>
    <numFmt numFmtId="190" formatCode="_(* #,##0.00_);_(* \(#,##0.00\);_(* &quot;-&quot;_);_(@_)"/>
    <numFmt numFmtId="191" formatCode="#,##0.0;\-#,##0.0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39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2" xfId="0" applyNumberFormat="1" applyBorder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49" fontId="0" fillId="0" borderId="0" xfId="0" applyNumberFormat="1" applyAlignment="1">
      <alignment horizontal="left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58">
      <selection activeCell="F63" sqref="F63"/>
    </sheetView>
  </sheetViews>
  <sheetFormatPr defaultColWidth="9.33203125" defaultRowHeight="12.75"/>
  <cols>
    <col min="1" max="1" width="3.66015625" style="0" customWidth="1"/>
    <col min="2" max="2" width="4.33203125" style="0" customWidth="1"/>
    <col min="6" max="6" width="19.83203125" style="0" customWidth="1"/>
    <col min="7" max="7" width="12.5" style="0" customWidth="1"/>
    <col min="8" max="8" width="1.66796875" style="0" customWidth="1"/>
    <col min="9" max="9" width="13.5" style="0" customWidth="1"/>
    <col min="10" max="10" width="1.66796875" style="0" customWidth="1"/>
    <col min="11" max="11" width="12.5" style="0" customWidth="1"/>
    <col min="12" max="12" width="1.66796875" style="0" customWidth="1"/>
    <col min="13" max="13" width="13.5" style="0" customWidth="1"/>
  </cols>
  <sheetData>
    <row r="1" ht="12.75">
      <c r="A1" s="4"/>
    </row>
    <row r="2" spans="1:13" ht="12.7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29" t="s">
        <v>38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7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2.75">
      <c r="A7" s="29" t="s">
        <v>39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75">
      <c r="A8" s="29" t="s">
        <v>40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ht="6" customHeight="1"/>
    <row r="10" spans="7:13" ht="12.75">
      <c r="G10" s="29" t="s">
        <v>41</v>
      </c>
      <c r="H10" s="29"/>
      <c r="I10" s="29"/>
      <c r="K10" s="29" t="s">
        <v>42</v>
      </c>
      <c r="L10" s="29"/>
      <c r="M10" s="29"/>
    </row>
    <row r="11" spans="7:9" ht="6" customHeight="1">
      <c r="G11" s="11"/>
      <c r="H11" s="11"/>
      <c r="I11" s="11"/>
    </row>
    <row r="12" spans="7:13" ht="12.75">
      <c r="G12" s="11" t="s">
        <v>43</v>
      </c>
      <c r="H12" s="11"/>
      <c r="I12" s="11" t="s">
        <v>44</v>
      </c>
      <c r="K12" s="11" t="s">
        <v>43</v>
      </c>
      <c r="L12" s="11"/>
      <c r="M12" s="11" t="s">
        <v>44</v>
      </c>
    </row>
    <row r="13" spans="7:13" ht="12.75">
      <c r="G13" s="11" t="s">
        <v>45</v>
      </c>
      <c r="H13" s="11"/>
      <c r="I13" s="11" t="s">
        <v>45</v>
      </c>
      <c r="K13" s="11" t="s">
        <v>45</v>
      </c>
      <c r="L13" s="11"/>
      <c r="M13" s="11" t="s">
        <v>45</v>
      </c>
    </row>
    <row r="14" spans="7:13" ht="12.75">
      <c r="G14" s="11" t="s">
        <v>46</v>
      </c>
      <c r="H14" s="11"/>
      <c r="I14" s="11" t="s">
        <v>46</v>
      </c>
      <c r="K14" s="11" t="s">
        <v>47</v>
      </c>
      <c r="L14" s="11"/>
      <c r="M14" s="11" t="s">
        <v>47</v>
      </c>
    </row>
    <row r="15" spans="7:13" ht="12.75">
      <c r="G15" s="25">
        <v>37072</v>
      </c>
      <c r="H15" s="11"/>
      <c r="I15" s="25">
        <v>36707</v>
      </c>
      <c r="K15" s="25">
        <v>37072</v>
      </c>
      <c r="L15" s="11"/>
      <c r="M15" s="25">
        <v>36707</v>
      </c>
    </row>
    <row r="16" spans="7:13" ht="12.75">
      <c r="G16" s="11" t="s">
        <v>33</v>
      </c>
      <c r="H16" s="11"/>
      <c r="I16" s="11" t="s">
        <v>33</v>
      </c>
      <c r="K16" s="11" t="s">
        <v>33</v>
      </c>
      <c r="L16" s="11"/>
      <c r="M16" s="11" t="s">
        <v>33</v>
      </c>
    </row>
    <row r="17" ht="6" customHeight="1">
      <c r="K17" s="1"/>
    </row>
    <row r="18" spans="1:13" ht="12.75">
      <c r="A18" t="s">
        <v>48</v>
      </c>
      <c r="B18" t="s">
        <v>49</v>
      </c>
      <c r="C18" t="s">
        <v>220</v>
      </c>
      <c r="G18" s="16">
        <v>19908</v>
      </c>
      <c r="H18" s="15"/>
      <c r="I18" s="16">
        <v>26674</v>
      </c>
      <c r="J18" s="12"/>
      <c r="K18" s="16">
        <v>93189</v>
      </c>
      <c r="L18" s="12"/>
      <c r="M18" s="16">
        <v>105808</v>
      </c>
    </row>
    <row r="19" spans="7:13" ht="6" customHeight="1">
      <c r="G19" s="12"/>
      <c r="H19" s="15"/>
      <c r="I19" s="12"/>
      <c r="J19" s="12"/>
      <c r="K19" s="12"/>
      <c r="L19" s="12"/>
      <c r="M19" s="12"/>
    </row>
    <row r="20" spans="2:13" ht="12.75">
      <c r="B20" t="s">
        <v>50</v>
      </c>
      <c r="C20" t="s">
        <v>51</v>
      </c>
      <c r="G20" s="16">
        <v>0</v>
      </c>
      <c r="H20" s="15"/>
      <c r="I20" s="16">
        <v>0</v>
      </c>
      <c r="J20" s="12"/>
      <c r="K20" s="16">
        <v>0</v>
      </c>
      <c r="L20" s="12"/>
      <c r="M20" s="16">
        <v>0</v>
      </c>
    </row>
    <row r="21" spans="7:13" ht="6" customHeight="1">
      <c r="G21" s="12"/>
      <c r="H21" s="15"/>
      <c r="I21" s="12"/>
      <c r="J21" s="12"/>
      <c r="K21" s="12"/>
      <c r="L21" s="12"/>
      <c r="M21" s="12"/>
    </row>
    <row r="22" spans="2:13" ht="12.75">
      <c r="B22" t="s">
        <v>52</v>
      </c>
      <c r="C22" t="s">
        <v>53</v>
      </c>
      <c r="G22" s="16">
        <v>4</v>
      </c>
      <c r="H22" s="15"/>
      <c r="I22" s="16">
        <v>1139</v>
      </c>
      <c r="J22" s="12"/>
      <c r="K22" s="16">
        <v>2073</v>
      </c>
      <c r="L22" s="12"/>
      <c r="M22" s="16">
        <v>2777</v>
      </c>
    </row>
    <row r="23" spans="7:13" ht="6" customHeight="1">
      <c r="G23" s="12"/>
      <c r="H23" s="12"/>
      <c r="I23" s="12"/>
      <c r="J23" s="12"/>
      <c r="K23" s="12"/>
      <c r="L23" s="12"/>
      <c r="M23" s="12"/>
    </row>
    <row r="24" spans="1:13" ht="12.75">
      <c r="A24" t="s">
        <v>54</v>
      </c>
      <c r="B24" t="s">
        <v>49</v>
      </c>
      <c r="C24" t="s">
        <v>221</v>
      </c>
      <c r="G24" s="17">
        <v>4682</v>
      </c>
      <c r="H24" s="15"/>
      <c r="I24" s="17">
        <v>7053</v>
      </c>
      <c r="J24" s="12"/>
      <c r="K24" s="17">
        <v>16704</v>
      </c>
      <c r="L24" s="12"/>
      <c r="M24" s="17">
        <v>20922</v>
      </c>
    </row>
    <row r="25" spans="3:13" ht="12.75">
      <c r="C25" t="s">
        <v>55</v>
      </c>
      <c r="G25" s="18"/>
      <c r="H25" s="15"/>
      <c r="I25" s="18"/>
      <c r="J25" s="12"/>
      <c r="K25" s="18"/>
      <c r="L25" s="12"/>
      <c r="M25" s="18"/>
    </row>
    <row r="26" spans="3:13" ht="12.75">
      <c r="C26" t="s">
        <v>222</v>
      </c>
      <c r="G26" s="18"/>
      <c r="H26" s="15"/>
      <c r="I26" s="18"/>
      <c r="J26" s="12"/>
      <c r="K26" s="18"/>
      <c r="L26" s="12"/>
      <c r="M26" s="18"/>
    </row>
    <row r="27" spans="7:13" ht="6" customHeight="1">
      <c r="G27" s="18"/>
      <c r="H27" s="15"/>
      <c r="I27" s="18"/>
      <c r="J27" s="12"/>
      <c r="K27" s="18"/>
      <c r="L27" s="12"/>
      <c r="M27" s="18"/>
    </row>
    <row r="28" spans="2:13" ht="12.75">
      <c r="B28" t="s">
        <v>50</v>
      </c>
      <c r="C28" t="s">
        <v>223</v>
      </c>
      <c r="G28" s="18">
        <v>-602</v>
      </c>
      <c r="H28" s="15"/>
      <c r="I28" s="18">
        <v>-227</v>
      </c>
      <c r="J28" s="12"/>
      <c r="K28" s="18">
        <v>-1391</v>
      </c>
      <c r="L28" s="12"/>
      <c r="M28" s="18">
        <v>-1078</v>
      </c>
    </row>
    <row r="29" spans="7:13" ht="6" customHeight="1">
      <c r="G29" s="18"/>
      <c r="H29" s="15"/>
      <c r="I29" s="18"/>
      <c r="J29" s="12"/>
      <c r="K29" s="18"/>
      <c r="L29" s="12"/>
      <c r="M29" s="18"/>
    </row>
    <row r="30" spans="2:13" ht="12.75">
      <c r="B30" t="s">
        <v>52</v>
      </c>
      <c r="C30" t="s">
        <v>56</v>
      </c>
      <c r="G30" s="18">
        <f>-2196+15</f>
        <v>-2181</v>
      </c>
      <c r="H30" s="15"/>
      <c r="I30" s="18">
        <v>-2252</v>
      </c>
      <c r="J30" s="12"/>
      <c r="K30" s="18">
        <f>-9418+15</f>
        <v>-9403</v>
      </c>
      <c r="L30" s="12"/>
      <c r="M30" s="18">
        <v>-8836</v>
      </c>
    </row>
    <row r="31" spans="7:13" ht="6" customHeight="1">
      <c r="G31" s="18"/>
      <c r="H31" s="15"/>
      <c r="I31" s="18"/>
      <c r="J31" s="12"/>
      <c r="K31" s="18"/>
      <c r="L31" s="12"/>
      <c r="M31" s="18"/>
    </row>
    <row r="32" spans="2:13" ht="12.75">
      <c r="B32" t="s">
        <v>57</v>
      </c>
      <c r="C32" t="s">
        <v>58</v>
      </c>
      <c r="G32" s="19">
        <v>-843</v>
      </c>
      <c r="H32" s="15"/>
      <c r="I32" s="19">
        <v>0</v>
      </c>
      <c r="J32" s="12"/>
      <c r="K32" s="19">
        <v>-843</v>
      </c>
      <c r="L32" s="12"/>
      <c r="M32" s="19">
        <v>0</v>
      </c>
    </row>
    <row r="33" spans="7:13" ht="6" customHeight="1">
      <c r="G33" s="12"/>
      <c r="H33" s="12"/>
      <c r="I33" s="12"/>
      <c r="J33" s="12"/>
      <c r="K33" s="12"/>
      <c r="L33" s="12"/>
      <c r="M33" s="12"/>
    </row>
    <row r="34" spans="2:13" ht="12.75">
      <c r="B34" t="s">
        <v>59</v>
      </c>
      <c r="C34" t="s">
        <v>224</v>
      </c>
      <c r="G34" s="12">
        <f>G24+G28+G30+G32</f>
        <v>1056</v>
      </c>
      <c r="H34" s="12"/>
      <c r="I34" s="12">
        <f>I24+I28+I30+I32</f>
        <v>4574</v>
      </c>
      <c r="J34" s="12"/>
      <c r="K34" s="12">
        <f>K24+K28+K30+K32</f>
        <v>5067</v>
      </c>
      <c r="L34" s="12"/>
      <c r="M34" s="12">
        <f>M24+M28+M30+M32</f>
        <v>11008</v>
      </c>
    </row>
    <row r="35" spans="3:13" ht="12.75">
      <c r="C35" t="s">
        <v>62</v>
      </c>
      <c r="G35" s="12"/>
      <c r="H35" s="12"/>
      <c r="I35" s="12"/>
      <c r="J35" s="12"/>
      <c r="K35" s="12"/>
      <c r="L35" s="12"/>
      <c r="M35" s="12"/>
    </row>
    <row r="36" spans="7:13" ht="6" customHeight="1">
      <c r="G36" s="12"/>
      <c r="H36" s="12"/>
      <c r="I36" s="12"/>
      <c r="J36" s="12"/>
      <c r="K36" s="12"/>
      <c r="L36" s="12"/>
      <c r="M36" s="12"/>
    </row>
    <row r="37" spans="2:13" ht="12.75">
      <c r="B37" t="s">
        <v>60</v>
      </c>
      <c r="C37" t="s">
        <v>226</v>
      </c>
      <c r="G37" s="12">
        <v>0</v>
      </c>
      <c r="H37" s="12"/>
      <c r="I37" s="12">
        <v>0</v>
      </c>
      <c r="J37" s="12"/>
      <c r="K37" s="12">
        <v>0</v>
      </c>
      <c r="L37" s="12"/>
      <c r="M37" s="12">
        <v>0</v>
      </c>
    </row>
    <row r="38" spans="3:13" ht="12.75">
      <c r="C38" t="s">
        <v>225</v>
      </c>
      <c r="G38" s="12"/>
      <c r="H38" s="12"/>
      <c r="I38" s="12"/>
      <c r="J38" s="12"/>
      <c r="K38" s="12"/>
      <c r="L38" s="12"/>
      <c r="M38" s="12"/>
    </row>
    <row r="39" spans="7:13" ht="6" customHeight="1">
      <c r="G39" s="12"/>
      <c r="H39" s="12"/>
      <c r="I39" s="12"/>
      <c r="J39" s="12"/>
      <c r="K39" s="12"/>
      <c r="L39" s="12"/>
      <c r="M39" s="12"/>
    </row>
    <row r="40" spans="2:13" ht="12.75">
      <c r="B40" t="s">
        <v>61</v>
      </c>
      <c r="C40" t="s">
        <v>224</v>
      </c>
      <c r="G40" s="12">
        <f>G34+G37</f>
        <v>1056</v>
      </c>
      <c r="H40" s="12"/>
      <c r="I40" s="12">
        <f>I34+I37</f>
        <v>4574</v>
      </c>
      <c r="J40" s="12"/>
      <c r="K40" s="12">
        <f>K34+K37</f>
        <v>5067</v>
      </c>
      <c r="L40" s="12"/>
      <c r="M40" s="12">
        <f>M34+M37</f>
        <v>11008</v>
      </c>
    </row>
    <row r="41" spans="3:13" ht="12.75">
      <c r="C41" t="s">
        <v>227</v>
      </c>
      <c r="G41" s="12"/>
      <c r="H41" s="12"/>
      <c r="I41" s="12"/>
      <c r="J41" s="12"/>
      <c r="K41" s="12"/>
      <c r="L41" s="12"/>
      <c r="M41" s="12"/>
    </row>
    <row r="42" spans="3:13" ht="12.75">
      <c r="C42" t="s">
        <v>228</v>
      </c>
      <c r="G42" s="12"/>
      <c r="H42" s="12"/>
      <c r="I42" s="12"/>
      <c r="J42" s="12"/>
      <c r="K42" s="12"/>
      <c r="L42" s="12"/>
      <c r="M42" s="12"/>
    </row>
    <row r="43" spans="7:13" ht="6" customHeight="1">
      <c r="G43" s="12"/>
      <c r="H43" s="12"/>
      <c r="I43" s="12"/>
      <c r="J43" s="12"/>
      <c r="K43" s="12"/>
      <c r="L43" s="12"/>
      <c r="M43" s="12"/>
    </row>
    <row r="44" spans="2:13" ht="12.75">
      <c r="B44" t="s">
        <v>63</v>
      </c>
      <c r="C44" t="s">
        <v>229</v>
      </c>
      <c r="G44" s="12">
        <v>625</v>
      </c>
      <c r="H44" s="12"/>
      <c r="I44" s="12">
        <v>-1826</v>
      </c>
      <c r="J44" s="12"/>
      <c r="K44" s="12">
        <v>-98</v>
      </c>
      <c r="L44" s="12"/>
      <c r="M44" s="12">
        <v>-2695</v>
      </c>
    </row>
    <row r="45" spans="7:13" ht="6" customHeight="1">
      <c r="G45" s="12"/>
      <c r="H45" s="12"/>
      <c r="I45" s="12"/>
      <c r="J45" s="12"/>
      <c r="K45" s="12"/>
      <c r="L45" s="12"/>
      <c r="M45" s="12"/>
    </row>
    <row r="46" spans="2:13" ht="12.75">
      <c r="B46" t="s">
        <v>64</v>
      </c>
      <c r="C46" t="s">
        <v>230</v>
      </c>
      <c r="G46" s="17">
        <f>G40+G44</f>
        <v>1681</v>
      </c>
      <c r="H46" s="15"/>
      <c r="I46" s="17">
        <f>I40+I44</f>
        <v>2748</v>
      </c>
      <c r="J46" s="12"/>
      <c r="K46" s="17">
        <f>K40+K44</f>
        <v>4969</v>
      </c>
      <c r="L46" s="12"/>
      <c r="M46" s="17">
        <f>M40+M44</f>
        <v>8313</v>
      </c>
    </row>
    <row r="47" spans="3:13" ht="12.75">
      <c r="C47" t="s">
        <v>65</v>
      </c>
      <c r="G47" s="18"/>
      <c r="H47" s="15"/>
      <c r="I47" s="18"/>
      <c r="J47" s="12"/>
      <c r="K47" s="18"/>
      <c r="L47" s="12"/>
      <c r="M47" s="18"/>
    </row>
    <row r="48" spans="7:13" ht="6" customHeight="1">
      <c r="G48" s="18"/>
      <c r="H48" s="15"/>
      <c r="I48" s="18"/>
      <c r="J48" s="12"/>
      <c r="K48" s="18"/>
      <c r="L48" s="12"/>
      <c r="M48" s="18"/>
    </row>
    <row r="49" spans="3:13" ht="12.75">
      <c r="C49" t="s">
        <v>66</v>
      </c>
      <c r="G49" s="19">
        <v>0</v>
      </c>
      <c r="H49" s="15"/>
      <c r="I49" s="19">
        <v>0</v>
      </c>
      <c r="J49" s="12"/>
      <c r="K49" s="19">
        <v>0</v>
      </c>
      <c r="L49" s="12"/>
      <c r="M49" s="19">
        <v>0</v>
      </c>
    </row>
    <row r="50" spans="7:13" ht="6" customHeight="1">
      <c r="G50" s="12"/>
      <c r="H50" s="12"/>
      <c r="I50" s="12"/>
      <c r="J50" s="12"/>
      <c r="K50" s="12"/>
      <c r="L50" s="12"/>
      <c r="M50" s="12"/>
    </row>
    <row r="51" spans="2:13" ht="12.75" customHeight="1">
      <c r="B51" t="s">
        <v>67</v>
      </c>
      <c r="C51" t="s">
        <v>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2">
        <v>0</v>
      </c>
    </row>
    <row r="52" spans="7:13" ht="6" customHeight="1">
      <c r="G52" s="12"/>
      <c r="H52" s="12"/>
      <c r="I52" s="12"/>
      <c r="J52" s="12"/>
      <c r="K52" s="12"/>
      <c r="L52" s="12"/>
      <c r="M52" s="12"/>
    </row>
    <row r="53" spans="2:13" ht="12.75">
      <c r="B53" t="s">
        <v>68</v>
      </c>
      <c r="C53" t="s">
        <v>0</v>
      </c>
      <c r="G53" s="12">
        <f>G46+G49</f>
        <v>1681</v>
      </c>
      <c r="H53" s="12"/>
      <c r="I53" s="12">
        <f>I46+I49</f>
        <v>2748</v>
      </c>
      <c r="J53" s="12"/>
      <c r="K53" s="12">
        <f>K46+K49</f>
        <v>4969</v>
      </c>
      <c r="L53" s="12"/>
      <c r="M53" s="12">
        <f>M46+M49</f>
        <v>8313</v>
      </c>
    </row>
    <row r="54" spans="3:13" ht="12.75">
      <c r="C54" t="s">
        <v>1</v>
      </c>
      <c r="G54" s="12"/>
      <c r="H54" s="12"/>
      <c r="I54" s="12"/>
      <c r="J54" s="12"/>
      <c r="K54" s="12"/>
      <c r="L54" s="12"/>
      <c r="M54" s="12"/>
    </row>
    <row r="55" ht="6" customHeight="1"/>
    <row r="56" spans="2:13" ht="12.75">
      <c r="B56" t="s">
        <v>73</v>
      </c>
      <c r="C56" t="s">
        <v>69</v>
      </c>
      <c r="G56" s="17">
        <v>0</v>
      </c>
      <c r="H56" s="15"/>
      <c r="I56" s="17">
        <v>0</v>
      </c>
      <c r="J56" s="12"/>
      <c r="K56" s="17">
        <v>0</v>
      </c>
      <c r="L56" s="12"/>
      <c r="M56" s="17">
        <v>0</v>
      </c>
    </row>
    <row r="57" spans="3:13" ht="12.75">
      <c r="C57" t="s">
        <v>70</v>
      </c>
      <c r="G57" s="18">
        <v>0</v>
      </c>
      <c r="H57" s="15"/>
      <c r="I57" s="18">
        <v>0</v>
      </c>
      <c r="J57" s="12"/>
      <c r="K57" s="18">
        <v>0</v>
      </c>
      <c r="L57" s="12"/>
      <c r="M57" s="18">
        <v>0</v>
      </c>
    </row>
    <row r="58" spans="3:13" ht="12.75">
      <c r="C58" t="s">
        <v>71</v>
      </c>
      <c r="G58" s="18">
        <f>G56+G57</f>
        <v>0</v>
      </c>
      <c r="H58" s="15"/>
      <c r="I58" s="18">
        <f>I56+I57</f>
        <v>0</v>
      </c>
      <c r="J58" s="12"/>
      <c r="K58" s="18">
        <f>K56+K57</f>
        <v>0</v>
      </c>
      <c r="L58" s="12"/>
      <c r="M58" s="18">
        <f>M56+M57</f>
        <v>0</v>
      </c>
    </row>
    <row r="59" spans="3:13" ht="12.75">
      <c r="C59" t="s">
        <v>72</v>
      </c>
      <c r="G59" s="19"/>
      <c r="H59" s="15"/>
      <c r="I59" s="19"/>
      <c r="J59" s="12"/>
      <c r="K59" s="19"/>
      <c r="L59" s="12"/>
      <c r="M59" s="19"/>
    </row>
    <row r="60" ht="6" customHeight="1"/>
    <row r="61" spans="2:13" ht="12.75">
      <c r="B61" t="s">
        <v>3</v>
      </c>
      <c r="C61" t="s">
        <v>74</v>
      </c>
      <c r="G61" s="12">
        <f>G53+G58</f>
        <v>1681</v>
      </c>
      <c r="H61" s="12"/>
      <c r="I61" s="12">
        <f>I53+I58</f>
        <v>2748</v>
      </c>
      <c r="J61" s="12"/>
      <c r="K61" s="12">
        <f>K53+K58</f>
        <v>4969</v>
      </c>
      <c r="L61" s="12"/>
      <c r="M61" s="12">
        <f>M53+M58</f>
        <v>8313</v>
      </c>
    </row>
    <row r="62" ht="12.75">
      <c r="C62" t="s">
        <v>75</v>
      </c>
    </row>
    <row r="63" ht="6" customHeight="1"/>
    <row r="64" spans="1:3" ht="12.75">
      <c r="A64">
        <v>3</v>
      </c>
      <c r="B64" t="s">
        <v>49</v>
      </c>
      <c r="C64" t="s">
        <v>76</v>
      </c>
    </row>
    <row r="65" ht="12.75">
      <c r="C65" t="s">
        <v>77</v>
      </c>
    </row>
    <row r="66" ht="12.75">
      <c r="C66" t="s">
        <v>78</v>
      </c>
    </row>
    <row r="67" ht="5.25" customHeight="1"/>
    <row r="68" spans="3:13" ht="12.75">
      <c r="C68" t="s">
        <v>79</v>
      </c>
      <c r="G68" s="13">
        <f>G61/39999*100</f>
        <v>4.202605065126628</v>
      </c>
      <c r="I68" s="13">
        <f>I61/39999*100</f>
        <v>6.870171754293858</v>
      </c>
      <c r="K68" s="13">
        <f>K61/39999*100</f>
        <v>12.422810570264256</v>
      </c>
      <c r="M68" s="13">
        <f>M61/39999*100</f>
        <v>20.783019575489387</v>
      </c>
    </row>
    <row r="69" ht="12.75">
      <c r="C69" t="s">
        <v>80</v>
      </c>
    </row>
    <row r="70" ht="6" customHeight="1"/>
    <row r="71" spans="3:13" ht="12.75">
      <c r="C71" t="s">
        <v>81</v>
      </c>
      <c r="G71" s="13">
        <f>G68</f>
        <v>4.202605065126628</v>
      </c>
      <c r="I71" s="13">
        <f>I68</f>
        <v>6.870171754293858</v>
      </c>
      <c r="K71" s="13">
        <f>K68</f>
        <v>12.422810570264256</v>
      </c>
      <c r="M71" s="13">
        <f>M68</f>
        <v>20.783019575489387</v>
      </c>
    </row>
    <row r="72" ht="12.75">
      <c r="C72" t="s">
        <v>82</v>
      </c>
    </row>
    <row r="74" spans="1:13" ht="12.75">
      <c r="A74">
        <v>4</v>
      </c>
      <c r="B74" t="s">
        <v>49</v>
      </c>
      <c r="C74" t="s">
        <v>231</v>
      </c>
      <c r="G74" s="34">
        <v>3</v>
      </c>
      <c r="I74" s="34">
        <v>8</v>
      </c>
      <c r="K74" s="34">
        <v>3</v>
      </c>
      <c r="M74" s="34">
        <v>13</v>
      </c>
    </row>
    <row r="76" spans="2:7" ht="12.75">
      <c r="B76" t="s">
        <v>50</v>
      </c>
      <c r="C76" t="s">
        <v>232</v>
      </c>
      <c r="G76" t="s">
        <v>233</v>
      </c>
    </row>
    <row r="79" spans="7:13" ht="12.75">
      <c r="G79" s="35" t="s">
        <v>234</v>
      </c>
      <c r="H79" s="36"/>
      <c r="I79" s="37"/>
      <c r="K79" s="35" t="s">
        <v>237</v>
      </c>
      <c r="L79" s="36"/>
      <c r="M79" s="37"/>
    </row>
    <row r="80" spans="1:13" ht="12.75">
      <c r="A80">
        <v>5</v>
      </c>
      <c r="C80" t="s">
        <v>235</v>
      </c>
      <c r="I80">
        <v>2.27</v>
      </c>
      <c r="M80">
        <v>2.19</v>
      </c>
    </row>
    <row r="81" ht="12.75">
      <c r="C81" t="s">
        <v>236</v>
      </c>
    </row>
  </sheetData>
  <mergeCells count="9">
    <mergeCell ref="A2:M2"/>
    <mergeCell ref="A3:M3"/>
    <mergeCell ref="A4:M4"/>
    <mergeCell ref="A5:M5"/>
    <mergeCell ref="A6:M6"/>
    <mergeCell ref="A7:M7"/>
    <mergeCell ref="A8:M8"/>
    <mergeCell ref="G10:I10"/>
    <mergeCell ref="K10:M10"/>
  </mergeCells>
  <printOptions horizontalCentered="1"/>
  <pageMargins left="0.5511811023622047" right="0.5511811023622047" top="0.5905511811023623" bottom="0.984251968503937" header="0.5118110236220472" footer="0.5118110236220472"/>
  <pageSetup fitToHeight="1" fitToWidth="1" horizontalDpi="360" verticalDpi="36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B12">
      <selection activeCell="K12" sqref="K12"/>
    </sheetView>
  </sheetViews>
  <sheetFormatPr defaultColWidth="9.33203125" defaultRowHeight="12.75"/>
  <cols>
    <col min="1" max="1" width="4" style="0" customWidth="1"/>
    <col min="2" max="2" width="2.66015625" style="0" customWidth="1"/>
    <col min="7" max="7" width="10" style="0" customWidth="1"/>
    <col min="8" max="8" width="9.16015625" style="0" customWidth="1"/>
    <col min="9" max="9" width="18" style="0" customWidth="1"/>
    <col min="10" max="10" width="3.66015625" style="0" customWidth="1"/>
    <col min="11" max="11" width="17.16015625" style="0" customWidth="1"/>
  </cols>
  <sheetData>
    <row r="1" ht="12.75">
      <c r="A1" s="4"/>
    </row>
    <row r="2" spans="1:11" ht="12.7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29" t="s">
        <v>38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>
      <c r="A6" s="30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.75">
      <c r="A7" s="29" t="s">
        <v>39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10" spans="9:11" ht="12.75">
      <c r="I10" s="11" t="s">
        <v>83</v>
      </c>
      <c r="K10" s="11" t="s">
        <v>83</v>
      </c>
    </row>
    <row r="11" spans="9:11" ht="12.75">
      <c r="I11" s="11" t="s">
        <v>85</v>
      </c>
      <c r="K11" s="11" t="s">
        <v>84</v>
      </c>
    </row>
    <row r="12" spans="9:11" ht="12.75">
      <c r="I12" s="11" t="s">
        <v>86</v>
      </c>
      <c r="K12" s="11" t="s">
        <v>43</v>
      </c>
    </row>
    <row r="13" spans="9:11" ht="12.75">
      <c r="I13" s="11" t="s">
        <v>87</v>
      </c>
      <c r="K13" s="11" t="s">
        <v>46</v>
      </c>
    </row>
    <row r="14" spans="9:11" ht="12.75">
      <c r="I14" s="11" t="s">
        <v>34</v>
      </c>
      <c r="K14" s="11" t="s">
        <v>209</v>
      </c>
    </row>
    <row r="15" spans="9:11" ht="12.75">
      <c r="I15" s="11" t="s">
        <v>33</v>
      </c>
      <c r="K15" s="11" t="s">
        <v>33</v>
      </c>
    </row>
    <row r="16" spans="9:11" ht="12.75">
      <c r="I16" s="11" t="s">
        <v>89</v>
      </c>
      <c r="K16" s="11" t="s">
        <v>88</v>
      </c>
    </row>
    <row r="17" ht="6.75" customHeight="1"/>
    <row r="18" spans="1:11" ht="12.75">
      <c r="A18" t="s">
        <v>48</v>
      </c>
      <c r="B18" t="s">
        <v>90</v>
      </c>
      <c r="H18" s="3"/>
      <c r="I18" s="3">
        <v>87961</v>
      </c>
      <c r="K18" s="3">
        <v>85145</v>
      </c>
    </row>
    <row r="19" spans="8:11" ht="6.75" customHeight="1">
      <c r="H19" s="3"/>
      <c r="I19" s="3"/>
      <c r="K19" s="3"/>
    </row>
    <row r="20" spans="1:11" ht="12.75">
      <c r="A20" t="s">
        <v>54</v>
      </c>
      <c r="B20" t="s">
        <v>91</v>
      </c>
      <c r="H20" s="3"/>
      <c r="I20" s="3">
        <v>0</v>
      </c>
      <c r="K20" s="3">
        <v>0</v>
      </c>
    </row>
    <row r="21" spans="8:11" ht="6.75" customHeight="1">
      <c r="H21" s="3"/>
      <c r="I21" s="3"/>
      <c r="K21" s="3"/>
    </row>
    <row r="22" spans="1:11" ht="12.75">
      <c r="A22" t="s">
        <v>92</v>
      </c>
      <c r="B22" t="s">
        <v>93</v>
      </c>
      <c r="H22" s="3"/>
      <c r="I22" s="3">
        <v>0</v>
      </c>
      <c r="K22" s="3">
        <v>0</v>
      </c>
    </row>
    <row r="23" spans="8:11" ht="6.75" customHeight="1">
      <c r="H23" s="3"/>
      <c r="I23" s="3"/>
      <c r="K23" s="3"/>
    </row>
    <row r="24" spans="1:11" ht="12.75">
      <c r="A24" t="s">
        <v>94</v>
      </c>
      <c r="B24" t="s">
        <v>95</v>
      </c>
      <c r="H24" s="3"/>
      <c r="I24" s="3">
        <v>0</v>
      </c>
      <c r="K24" s="3">
        <v>0</v>
      </c>
    </row>
    <row r="25" spans="8:11" ht="6.75" customHeight="1">
      <c r="H25" s="3"/>
      <c r="I25" s="3"/>
      <c r="K25" s="3"/>
    </row>
    <row r="26" spans="1:11" ht="12.75">
      <c r="A26" t="s">
        <v>96</v>
      </c>
      <c r="B26" t="s">
        <v>97</v>
      </c>
      <c r="H26" s="3"/>
      <c r="I26" s="3"/>
      <c r="K26" s="3"/>
    </row>
    <row r="27" spans="3:11" ht="12.75">
      <c r="C27" t="s">
        <v>28</v>
      </c>
      <c r="H27" s="3"/>
      <c r="I27" s="20">
        <v>14994</v>
      </c>
      <c r="K27" s="20">
        <v>15353</v>
      </c>
    </row>
    <row r="28" spans="3:11" ht="12.75">
      <c r="C28" t="s">
        <v>98</v>
      </c>
      <c r="H28" s="3"/>
      <c r="I28" s="21">
        <v>21464</v>
      </c>
      <c r="K28" s="21">
        <v>18142</v>
      </c>
    </row>
    <row r="29" spans="3:11" ht="12.75">
      <c r="C29" t="s">
        <v>99</v>
      </c>
      <c r="H29" s="3"/>
      <c r="I29" s="21">
        <v>0</v>
      </c>
      <c r="K29" s="21">
        <v>0</v>
      </c>
    </row>
    <row r="30" spans="3:11" ht="12.75">
      <c r="C30" t="s">
        <v>32</v>
      </c>
      <c r="H30" s="3"/>
      <c r="I30" s="21">
        <v>3326</v>
      </c>
      <c r="K30" s="21">
        <f>4634+346</f>
        <v>4980</v>
      </c>
    </row>
    <row r="31" spans="3:11" ht="12.75">
      <c r="C31" t="s">
        <v>100</v>
      </c>
      <c r="H31" s="3"/>
      <c r="I31" s="22">
        <v>4008</v>
      </c>
      <c r="K31" s="22">
        <v>5714</v>
      </c>
    </row>
    <row r="32" spans="8:11" ht="12.75">
      <c r="H32" s="3"/>
      <c r="I32" s="3">
        <f>SUM(I27:I31)</f>
        <v>43792</v>
      </c>
      <c r="K32" s="3">
        <f>SUM(K27:K31)</f>
        <v>44189</v>
      </c>
    </row>
    <row r="33" spans="1:11" ht="12.75">
      <c r="A33" t="s">
        <v>101</v>
      </c>
      <c r="B33" t="s">
        <v>102</v>
      </c>
      <c r="H33" s="3"/>
      <c r="I33" s="3"/>
      <c r="K33" s="3"/>
    </row>
    <row r="34" spans="3:11" ht="12.75">
      <c r="C34" t="s">
        <v>103</v>
      </c>
      <c r="H34" s="3"/>
      <c r="I34" s="20">
        <v>8803</v>
      </c>
      <c r="K34" s="20">
        <v>12540</v>
      </c>
    </row>
    <row r="35" spans="3:11" ht="12.75">
      <c r="C35" t="s">
        <v>104</v>
      </c>
      <c r="H35" s="3"/>
      <c r="I35" s="21">
        <v>11817</v>
      </c>
      <c r="K35" s="21">
        <v>6615</v>
      </c>
    </row>
    <row r="36" spans="3:11" ht="12.75">
      <c r="C36" t="s">
        <v>105</v>
      </c>
      <c r="H36" s="3"/>
      <c r="I36" s="21">
        <v>8555</v>
      </c>
      <c r="K36" s="21">
        <f>8900</f>
        <v>8900</v>
      </c>
    </row>
    <row r="37" spans="3:11" ht="12.75">
      <c r="C37" t="s">
        <v>106</v>
      </c>
      <c r="H37" s="3"/>
      <c r="I37" s="21">
        <v>6636</v>
      </c>
      <c r="K37" s="21">
        <f>1465+3443</f>
        <v>4908</v>
      </c>
    </row>
    <row r="38" spans="3:11" ht="12.75">
      <c r="C38" t="s">
        <v>107</v>
      </c>
      <c r="H38" s="3"/>
      <c r="I38" s="21">
        <v>3200</v>
      </c>
      <c r="K38" s="21">
        <v>1200</v>
      </c>
    </row>
    <row r="39" spans="3:11" ht="12.75">
      <c r="C39" t="s">
        <v>108</v>
      </c>
      <c r="H39" s="3"/>
      <c r="I39" s="22">
        <v>0</v>
      </c>
      <c r="K39" s="22">
        <v>0</v>
      </c>
    </row>
    <row r="40" spans="8:11" ht="12.75">
      <c r="H40" s="3"/>
      <c r="I40" s="3">
        <f>SUM(I34:I39)</f>
        <v>39011</v>
      </c>
      <c r="K40" s="3">
        <f>SUM(K34:K39)</f>
        <v>34163</v>
      </c>
    </row>
    <row r="41" spans="8:11" ht="6" customHeight="1">
      <c r="H41" s="3"/>
      <c r="I41" s="3"/>
      <c r="K41" s="3"/>
    </row>
    <row r="42" spans="1:11" ht="12.75">
      <c r="A42" t="s">
        <v>109</v>
      </c>
      <c r="B42" t="s">
        <v>110</v>
      </c>
      <c r="H42" s="3"/>
      <c r="I42" s="3">
        <f>I32-I40</f>
        <v>4781</v>
      </c>
      <c r="K42" s="3">
        <f>K32-K40</f>
        <v>10026</v>
      </c>
    </row>
    <row r="43" spans="8:11" ht="6" customHeight="1">
      <c r="H43" s="3"/>
      <c r="I43" s="3"/>
      <c r="K43" s="3"/>
    </row>
    <row r="44" spans="8:11" ht="12.75">
      <c r="H44" s="3"/>
      <c r="I44" s="8">
        <f>I42+I18+I20+I22+I24</f>
        <v>92742</v>
      </c>
      <c r="K44" s="8">
        <f>K42+K18+K20+K22+K24</f>
        <v>95171</v>
      </c>
    </row>
    <row r="45" spans="8:11" ht="5.25" customHeight="1">
      <c r="H45" s="3"/>
      <c r="I45" s="3"/>
      <c r="K45" s="3"/>
    </row>
    <row r="46" spans="1:11" ht="12.75">
      <c r="A46" t="s">
        <v>111</v>
      </c>
      <c r="B46" t="s">
        <v>112</v>
      </c>
      <c r="H46" s="3"/>
      <c r="I46" s="3"/>
      <c r="K46" s="3"/>
    </row>
    <row r="47" spans="2:11" ht="12.75">
      <c r="B47" t="s">
        <v>29</v>
      </c>
      <c r="H47" s="3"/>
      <c r="I47" s="20">
        <v>39999</v>
      </c>
      <c r="K47" s="20">
        <v>39999</v>
      </c>
    </row>
    <row r="48" spans="2:11" ht="12.75">
      <c r="B48" t="s">
        <v>113</v>
      </c>
      <c r="H48" s="3"/>
      <c r="I48" s="21"/>
      <c r="K48" s="21"/>
    </row>
    <row r="49" spans="3:11" ht="12.75">
      <c r="C49" t="s">
        <v>30</v>
      </c>
      <c r="H49" s="3"/>
      <c r="I49" s="21">
        <v>11652</v>
      </c>
      <c r="K49" s="21">
        <v>11652</v>
      </c>
    </row>
    <row r="50" spans="3:11" ht="12.75">
      <c r="C50" t="s">
        <v>114</v>
      </c>
      <c r="H50" s="3"/>
      <c r="I50" s="21">
        <v>0</v>
      </c>
      <c r="K50" s="21">
        <v>0</v>
      </c>
    </row>
    <row r="51" spans="3:11" ht="12.75">
      <c r="C51" t="s">
        <v>115</v>
      </c>
      <c r="H51" s="3"/>
      <c r="I51" s="21">
        <v>0</v>
      </c>
      <c r="K51" s="21">
        <v>0</v>
      </c>
    </row>
    <row r="52" spans="3:11" ht="12.75">
      <c r="C52" t="s">
        <v>116</v>
      </c>
      <c r="H52" s="3"/>
      <c r="I52" s="21">
        <v>0</v>
      </c>
      <c r="K52" s="21">
        <v>0</v>
      </c>
    </row>
    <row r="53" spans="3:11" ht="12.75">
      <c r="C53" t="s">
        <v>117</v>
      </c>
      <c r="H53" s="3"/>
      <c r="I53" s="21">
        <v>1463</v>
      </c>
      <c r="K53" s="21">
        <v>612</v>
      </c>
    </row>
    <row r="54" spans="3:11" ht="12.75">
      <c r="C54" t="s">
        <v>118</v>
      </c>
      <c r="H54" s="3"/>
      <c r="I54" s="22">
        <v>34593</v>
      </c>
      <c r="K54" s="22">
        <v>38362</v>
      </c>
    </row>
    <row r="55" spans="8:11" ht="12.75">
      <c r="H55" s="3"/>
      <c r="I55" s="3">
        <f>SUM(I47:I54)</f>
        <v>87707</v>
      </c>
      <c r="K55" s="3">
        <f>SUM(K47:K54)</f>
        <v>90625</v>
      </c>
    </row>
    <row r="56" spans="8:11" ht="6" customHeight="1">
      <c r="H56" s="3"/>
      <c r="I56" s="3"/>
      <c r="K56" s="3"/>
    </row>
    <row r="57" spans="1:11" ht="12.75">
      <c r="A57" t="s">
        <v>119</v>
      </c>
      <c r="B57" t="s">
        <v>120</v>
      </c>
      <c r="H57" s="3"/>
      <c r="I57" s="3">
        <v>0</v>
      </c>
      <c r="K57" s="3">
        <v>0</v>
      </c>
    </row>
    <row r="58" spans="8:11" ht="6.75" customHeight="1">
      <c r="H58" s="3"/>
      <c r="I58" s="3"/>
      <c r="K58" s="3"/>
    </row>
    <row r="59" spans="1:11" ht="12.75">
      <c r="A59" t="s">
        <v>121</v>
      </c>
      <c r="B59" t="s">
        <v>122</v>
      </c>
      <c r="H59" s="3"/>
      <c r="I59" s="3">
        <v>2539</v>
      </c>
      <c r="K59" s="3">
        <v>3224</v>
      </c>
    </row>
    <row r="60" spans="8:11" ht="6.75" customHeight="1">
      <c r="H60" s="3"/>
      <c r="I60" s="3"/>
      <c r="K60" s="3"/>
    </row>
    <row r="61" spans="1:11" ht="12.75">
      <c r="A61" t="s">
        <v>123</v>
      </c>
      <c r="B61" t="s">
        <v>124</v>
      </c>
      <c r="H61" s="3"/>
      <c r="I61" s="3">
        <v>2496</v>
      </c>
      <c r="K61" s="3">
        <v>1322</v>
      </c>
    </row>
    <row r="62" spans="8:11" ht="6.75" customHeight="1">
      <c r="H62" s="3"/>
      <c r="I62" s="3"/>
      <c r="K62" s="3"/>
    </row>
    <row r="63" spans="8:11" ht="12.75">
      <c r="H63" s="3"/>
      <c r="I63" s="8">
        <f>I55+I59+I61</f>
        <v>92742</v>
      </c>
      <c r="K63" s="8">
        <f>K55+K59+K61</f>
        <v>95171</v>
      </c>
    </row>
    <row r="64" spans="8:11" ht="12" customHeight="1">
      <c r="H64" s="3"/>
      <c r="I64" s="3"/>
      <c r="K64" s="3"/>
    </row>
    <row r="65" spans="1:11" ht="12.75">
      <c r="A65" t="s">
        <v>125</v>
      </c>
      <c r="B65" t="s">
        <v>216</v>
      </c>
      <c r="H65" s="3"/>
      <c r="I65" s="7">
        <f>I55/I47</f>
        <v>2.192729818245456</v>
      </c>
      <c r="K65" s="7">
        <f>K55/K47</f>
        <v>2.265681642041051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/>
  <pageMargins left="0.5511811023622047" right="0.35433070866141736" top="0.1968503937007874" bottom="0.984251968503937" header="0.31496062992125984" footer="0.5118110236220472"/>
  <pageSetup fitToHeight="1" fitToWidth="1" horizontalDpi="360" verticalDpi="36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C42">
      <selection activeCell="H36" sqref="H36"/>
    </sheetView>
  </sheetViews>
  <sheetFormatPr defaultColWidth="9.33203125" defaultRowHeight="12.75"/>
  <cols>
    <col min="1" max="1" width="4" style="0" customWidth="1"/>
    <col min="2" max="2" width="5.16015625" style="0" customWidth="1"/>
    <col min="3" max="3" width="8.5" style="0" customWidth="1"/>
    <col min="5" max="5" width="12.66015625" style="0" customWidth="1"/>
    <col min="6" max="6" width="13.5" style="0" customWidth="1"/>
    <col min="7" max="7" width="1.0078125" style="0" customWidth="1"/>
    <col min="8" max="8" width="13" style="0" customWidth="1"/>
    <col min="9" max="9" width="1.0078125" style="0" customWidth="1"/>
    <col min="10" max="10" width="13.5" style="0" customWidth="1"/>
    <col min="11" max="11" width="1.0078125" style="0" customWidth="1"/>
    <col min="12" max="12" width="13.5" style="0" customWidth="1"/>
    <col min="13" max="13" width="1.0078125" style="0" customWidth="1"/>
    <col min="14" max="14" width="12.33203125" style="0" customWidth="1"/>
    <col min="15" max="15" width="1.3359375" style="0" customWidth="1"/>
  </cols>
  <sheetData>
    <row r="1" spans="1:15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1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29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29" t="s">
        <v>126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ht="4.5" customHeight="1"/>
    <row r="9" spans="1:3" ht="12.75">
      <c r="A9" t="s">
        <v>48</v>
      </c>
      <c r="C9" s="4" t="s">
        <v>127</v>
      </c>
    </row>
    <row r="10" ht="12.75">
      <c r="C10" t="s">
        <v>128</v>
      </c>
    </row>
    <row r="11" ht="12.75">
      <c r="C11" t="s">
        <v>204</v>
      </c>
    </row>
    <row r="12" ht="12.75">
      <c r="C12" s="23"/>
    </row>
    <row r="13" ht="8.25" customHeight="1"/>
    <row r="14" spans="1:3" ht="12.75">
      <c r="A14" t="s">
        <v>54</v>
      </c>
      <c r="C14" s="4" t="s">
        <v>129</v>
      </c>
    </row>
    <row r="15" ht="12.75">
      <c r="C15" t="s">
        <v>15</v>
      </c>
    </row>
    <row r="16" ht="12.75">
      <c r="C16" t="s">
        <v>16</v>
      </c>
    </row>
    <row r="18" ht="7.5" customHeight="1"/>
    <row r="19" spans="1:3" ht="12.75">
      <c r="A19" t="s">
        <v>92</v>
      </c>
      <c r="C19" s="4" t="s">
        <v>130</v>
      </c>
    </row>
    <row r="20" ht="12.75">
      <c r="C20" t="s">
        <v>205</v>
      </c>
    </row>
    <row r="21" ht="8.25" customHeight="1"/>
    <row r="22" spans="1:3" ht="12.75">
      <c r="A22" t="s">
        <v>94</v>
      </c>
      <c r="C22" s="4" t="s">
        <v>26</v>
      </c>
    </row>
    <row r="23" spans="3:14" ht="12.75">
      <c r="C23" s="4"/>
      <c r="H23" s="33" t="s">
        <v>41</v>
      </c>
      <c r="I23" s="33"/>
      <c r="J23" s="33"/>
      <c r="L23" s="33" t="s">
        <v>42</v>
      </c>
      <c r="M23" s="33"/>
      <c r="N23" s="33"/>
    </row>
    <row r="24" spans="10:12" ht="6" customHeight="1">
      <c r="J24" s="11"/>
      <c r="L24" s="11"/>
    </row>
    <row r="25" spans="8:14" ht="12.75">
      <c r="H25" s="11" t="s">
        <v>46</v>
      </c>
      <c r="J25" s="11" t="s">
        <v>46</v>
      </c>
      <c r="L25" s="11" t="s">
        <v>47</v>
      </c>
      <c r="M25" s="11"/>
      <c r="N25" s="11" t="s">
        <v>47</v>
      </c>
    </row>
    <row r="26" spans="8:14" ht="12.75">
      <c r="H26" s="25">
        <v>37072</v>
      </c>
      <c r="J26" s="25">
        <v>36707</v>
      </c>
      <c r="L26" s="25">
        <v>37072</v>
      </c>
      <c r="N26" s="25">
        <v>36707</v>
      </c>
    </row>
    <row r="27" spans="8:14" ht="12.75">
      <c r="H27" s="11" t="s">
        <v>33</v>
      </c>
      <c r="J27" s="11" t="s">
        <v>33</v>
      </c>
      <c r="L27" s="11" t="s">
        <v>33</v>
      </c>
      <c r="M27" s="11"/>
      <c r="N27" s="11" t="s">
        <v>33</v>
      </c>
    </row>
    <row r="28" ht="6" customHeight="1"/>
    <row r="29" spans="3:14" ht="12.75">
      <c r="C29" t="s">
        <v>131</v>
      </c>
      <c r="H29" s="17"/>
      <c r="J29" s="17"/>
      <c r="K29" s="12"/>
      <c r="L29" s="17"/>
      <c r="M29" s="12"/>
      <c r="N29" s="17"/>
    </row>
    <row r="30" spans="3:14" ht="12.75">
      <c r="C30" t="s">
        <v>132</v>
      </c>
      <c r="H30" s="18"/>
      <c r="J30" s="18"/>
      <c r="K30" s="12"/>
      <c r="L30" s="18"/>
      <c r="M30" s="12"/>
      <c r="N30" s="18"/>
    </row>
    <row r="31" spans="3:14" ht="12.75">
      <c r="C31" t="s">
        <v>133</v>
      </c>
      <c r="H31" s="18">
        <v>409</v>
      </c>
      <c r="J31" s="18">
        <v>256</v>
      </c>
      <c r="K31" s="12"/>
      <c r="L31" s="18">
        <v>1132</v>
      </c>
      <c r="M31" s="12"/>
      <c r="N31" s="26">
        <v>520</v>
      </c>
    </row>
    <row r="32" spans="3:14" ht="12.75">
      <c r="C32" t="s">
        <v>134</v>
      </c>
      <c r="H32" s="19">
        <v>0</v>
      </c>
      <c r="J32" s="19">
        <v>59</v>
      </c>
      <c r="K32" s="12"/>
      <c r="L32" s="19">
        <v>0</v>
      </c>
      <c r="M32" s="12"/>
      <c r="N32" s="27">
        <v>114</v>
      </c>
    </row>
    <row r="33" spans="8:14" ht="12.75">
      <c r="H33" s="12">
        <f>SUM(H31:H32)</f>
        <v>409</v>
      </c>
      <c r="J33" s="12">
        <f>SUM(J31:J32)</f>
        <v>315</v>
      </c>
      <c r="K33" s="12"/>
      <c r="L33" s="12">
        <f>SUM(L31:L32)</f>
        <v>1132</v>
      </c>
      <c r="M33" s="12"/>
      <c r="N33" s="9">
        <f>SUM(N31:N32)</f>
        <v>634</v>
      </c>
    </row>
    <row r="34" spans="8:14" ht="6" customHeight="1">
      <c r="H34" s="12"/>
      <c r="J34" s="12"/>
      <c r="K34" s="12"/>
      <c r="L34" s="12"/>
      <c r="M34" s="12"/>
      <c r="N34" s="9"/>
    </row>
    <row r="35" spans="3:14" ht="12.75">
      <c r="C35" t="s">
        <v>135</v>
      </c>
      <c r="H35" s="12">
        <f>-203-869</f>
        <v>-1072</v>
      </c>
      <c r="J35" s="12">
        <v>624</v>
      </c>
      <c r="K35" s="12"/>
      <c r="L35" s="12">
        <f>-203-869</f>
        <v>-1072</v>
      </c>
      <c r="M35" s="12"/>
      <c r="N35" s="9">
        <v>624</v>
      </c>
    </row>
    <row r="36" spans="8:14" ht="6" customHeight="1">
      <c r="H36" s="12"/>
      <c r="J36" s="12"/>
      <c r="K36" s="12"/>
      <c r="L36" s="12"/>
      <c r="M36" s="12"/>
      <c r="N36" s="9"/>
    </row>
    <row r="37" spans="3:14" ht="12.75">
      <c r="C37" t="s">
        <v>136</v>
      </c>
      <c r="H37" s="12">
        <v>38</v>
      </c>
      <c r="J37" s="12">
        <v>887</v>
      </c>
      <c r="K37" s="12"/>
      <c r="L37" s="12">
        <v>38</v>
      </c>
      <c r="M37" s="12"/>
      <c r="N37" s="9">
        <v>1437</v>
      </c>
    </row>
    <row r="38" spans="8:14" ht="6" customHeight="1">
      <c r="H38" s="12"/>
      <c r="J38" s="12"/>
      <c r="K38" s="12"/>
      <c r="L38" s="12"/>
      <c r="M38" s="12"/>
      <c r="N38" s="9"/>
    </row>
    <row r="39" spans="8:14" ht="12.75">
      <c r="H39" s="14">
        <f>H33+H35+H37</f>
        <v>-625</v>
      </c>
      <c r="J39" s="14">
        <f>J33+J35+J37</f>
        <v>1826</v>
      </c>
      <c r="K39" s="12"/>
      <c r="L39" s="14">
        <f>L33+L35+L37</f>
        <v>98</v>
      </c>
      <c r="M39" s="12"/>
      <c r="N39" s="10">
        <f>N33+N35+N37</f>
        <v>2695</v>
      </c>
    </row>
    <row r="41" spans="1:3" ht="12.75">
      <c r="A41" t="s">
        <v>137</v>
      </c>
      <c r="C41" s="4" t="s">
        <v>138</v>
      </c>
    </row>
    <row r="42" ht="12.75">
      <c r="C42" t="s">
        <v>206</v>
      </c>
    </row>
    <row r="43" ht="8.25" customHeight="1"/>
    <row r="44" spans="1:3" ht="12.75">
      <c r="A44" t="s">
        <v>101</v>
      </c>
      <c r="C44" s="4" t="s">
        <v>139</v>
      </c>
    </row>
    <row r="45" ht="12.75">
      <c r="C45" t="s">
        <v>207</v>
      </c>
    </row>
    <row r="46" ht="8.25" customHeight="1"/>
    <row r="47" spans="1:3" ht="12.75">
      <c r="A47" t="s">
        <v>109</v>
      </c>
      <c r="C47" s="4" t="s">
        <v>140</v>
      </c>
    </row>
    <row r="48" ht="12.75">
      <c r="C48" t="s">
        <v>208</v>
      </c>
    </row>
    <row r="49" ht="12.75">
      <c r="C49" t="s">
        <v>141</v>
      </c>
    </row>
    <row r="50" ht="7.5" customHeight="1"/>
    <row r="51" spans="1:3" ht="12.75">
      <c r="A51" t="s">
        <v>111</v>
      </c>
      <c r="C51" s="4" t="s">
        <v>142</v>
      </c>
    </row>
    <row r="52" ht="12.75" hidden="1">
      <c r="C52" t="s">
        <v>143</v>
      </c>
    </row>
    <row r="53" ht="12.75" hidden="1">
      <c r="C53" t="s">
        <v>144</v>
      </c>
    </row>
    <row r="54" ht="12.75" hidden="1">
      <c r="C54" t="s">
        <v>145</v>
      </c>
    </row>
    <row r="55" ht="12.75" hidden="1">
      <c r="C55" t="s">
        <v>146</v>
      </c>
    </row>
    <row r="56" ht="12.75" hidden="1">
      <c r="C56" t="s">
        <v>147</v>
      </c>
    </row>
    <row r="57" ht="12.75" hidden="1">
      <c r="C57" t="s">
        <v>148</v>
      </c>
    </row>
    <row r="58" ht="12.75" hidden="1">
      <c r="C58" t="s">
        <v>149</v>
      </c>
    </row>
    <row r="59" ht="5.25" customHeight="1" hidden="1"/>
    <row r="60" ht="12.75" hidden="1">
      <c r="C60" t="s">
        <v>150</v>
      </c>
    </row>
    <row r="61" ht="12.75" hidden="1">
      <c r="C61" t="s">
        <v>151</v>
      </c>
    </row>
    <row r="62" ht="12.75" hidden="1">
      <c r="C62" t="s">
        <v>152</v>
      </c>
    </row>
    <row r="63" ht="12.75" hidden="1">
      <c r="C63" t="s">
        <v>153</v>
      </c>
    </row>
    <row r="64" ht="3.75" customHeight="1" hidden="1"/>
    <row r="65" ht="12" customHeight="1" hidden="1">
      <c r="C65" t="s">
        <v>154</v>
      </c>
    </row>
    <row r="66" ht="12" customHeight="1" hidden="1">
      <c r="C66" t="s">
        <v>155</v>
      </c>
    </row>
    <row r="67" ht="12.75" customHeight="1" hidden="1"/>
    <row r="68" ht="12.75">
      <c r="C68" t="s">
        <v>20</v>
      </c>
    </row>
    <row r="69" ht="12.75">
      <c r="C69" t="s">
        <v>156</v>
      </c>
    </row>
    <row r="70" ht="8.25" customHeight="1"/>
    <row r="71" spans="1:3" ht="12.75">
      <c r="A71" t="s">
        <v>157</v>
      </c>
      <c r="C71" s="4" t="s">
        <v>158</v>
      </c>
    </row>
    <row r="72" ht="12.75">
      <c r="C72" t="s">
        <v>159</v>
      </c>
    </row>
    <row r="73" ht="8.25" customHeight="1"/>
  </sheetData>
  <mergeCells count="9">
    <mergeCell ref="A1:O1"/>
    <mergeCell ref="A2:O2"/>
    <mergeCell ref="A3:O3"/>
    <mergeCell ref="A4:O4"/>
    <mergeCell ref="A5:O5"/>
    <mergeCell ref="A6:O6"/>
    <mergeCell ref="A7:O7"/>
    <mergeCell ref="H23:J23"/>
    <mergeCell ref="L23:N23"/>
  </mergeCells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D48">
      <selection activeCell="M61" sqref="M61"/>
    </sheetView>
  </sheetViews>
  <sheetFormatPr defaultColWidth="9.33203125" defaultRowHeight="12.75"/>
  <cols>
    <col min="1" max="1" width="4" style="0" customWidth="1"/>
    <col min="2" max="2" width="1.0078125" style="0" customWidth="1"/>
    <col min="5" max="5" width="12.16015625" style="0" customWidth="1"/>
    <col min="6" max="6" width="1.3359375" style="0" customWidth="1"/>
    <col min="7" max="7" width="12.16015625" style="0" customWidth="1"/>
    <col min="8" max="8" width="1.3359375" style="0" customWidth="1"/>
    <col min="9" max="9" width="11.83203125" style="0" customWidth="1"/>
    <col min="10" max="10" width="1.3359375" style="0" customWidth="1"/>
    <col min="11" max="11" width="12.5" style="0" customWidth="1"/>
    <col min="12" max="12" width="1.3359375" style="0" customWidth="1"/>
    <col min="13" max="13" width="12.83203125" style="0" customWidth="1"/>
    <col min="14" max="14" width="1.3359375" style="0" customWidth="1"/>
    <col min="15" max="15" width="15.16015625" style="0" customWidth="1"/>
  </cols>
  <sheetData>
    <row r="1" spans="1:15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2.75">
      <c r="A6" s="29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29" t="s">
        <v>126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3" ht="12.75">
      <c r="A8" t="s">
        <v>121</v>
      </c>
      <c r="C8" s="4" t="s">
        <v>160</v>
      </c>
    </row>
    <row r="9" ht="12.75">
      <c r="C9" t="s">
        <v>8</v>
      </c>
    </row>
    <row r="10" spans="1:3" ht="12.75">
      <c r="A10" s="4"/>
      <c r="B10" s="4"/>
      <c r="C10" t="s">
        <v>9</v>
      </c>
    </row>
    <row r="11" spans="1:3" ht="12.75">
      <c r="A11" s="4"/>
      <c r="B11" s="4"/>
      <c r="C11" t="s">
        <v>161</v>
      </c>
    </row>
    <row r="12" ht="8.25" customHeight="1"/>
    <row r="13" spans="1:3" ht="12.75">
      <c r="A13" t="s">
        <v>123</v>
      </c>
      <c r="C13" s="4" t="s">
        <v>162</v>
      </c>
    </row>
    <row r="14" ht="12.75">
      <c r="C14" t="s">
        <v>163</v>
      </c>
    </row>
    <row r="15" ht="6" customHeight="1"/>
    <row r="16" spans="1:3" ht="12.75">
      <c r="A16" t="s">
        <v>125</v>
      </c>
      <c r="C16" s="4" t="s">
        <v>164</v>
      </c>
    </row>
    <row r="17" spans="11:13" ht="12.75">
      <c r="K17" s="11" t="s">
        <v>83</v>
      </c>
      <c r="M17" s="11" t="s">
        <v>83</v>
      </c>
    </row>
    <row r="18" spans="11:13" ht="12.75">
      <c r="K18" s="11" t="s">
        <v>84</v>
      </c>
      <c r="M18" s="11" t="s">
        <v>85</v>
      </c>
    </row>
    <row r="19" spans="11:13" ht="12.75">
      <c r="K19" s="11" t="s">
        <v>43</v>
      </c>
      <c r="M19" s="11" t="s">
        <v>86</v>
      </c>
    </row>
    <row r="20" spans="11:13" ht="12.75">
      <c r="K20" s="11" t="s">
        <v>46</v>
      </c>
      <c r="M20" s="11" t="s">
        <v>87</v>
      </c>
    </row>
    <row r="21" spans="11:13" ht="12.75">
      <c r="K21" s="24" t="s">
        <v>209</v>
      </c>
      <c r="M21" s="11" t="s">
        <v>34</v>
      </c>
    </row>
    <row r="22" spans="11:13" ht="12.75">
      <c r="K22" s="11" t="s">
        <v>33</v>
      </c>
      <c r="M22" s="11" t="s">
        <v>33</v>
      </c>
    </row>
    <row r="24" spans="3:13" ht="12.75">
      <c r="C24" t="s">
        <v>165</v>
      </c>
      <c r="K24" s="20">
        <v>11236</v>
      </c>
      <c r="M24" s="20">
        <v>6745</v>
      </c>
    </row>
    <row r="25" spans="11:13" ht="12.75">
      <c r="K25" s="21"/>
      <c r="M25" s="21"/>
    </row>
    <row r="26" spans="3:13" ht="12.75">
      <c r="C26" t="s">
        <v>166</v>
      </c>
      <c r="K26" s="22">
        <v>4528</v>
      </c>
      <c r="M26" s="22">
        <v>4597</v>
      </c>
    </row>
    <row r="27" spans="11:13" ht="12.75">
      <c r="K27" s="8">
        <f>SUM(K24:K26)</f>
        <v>15764</v>
      </c>
      <c r="M27" s="8">
        <f>SUM(M24:M26)</f>
        <v>11342</v>
      </c>
    </row>
    <row r="28" spans="11:13" ht="12.75">
      <c r="K28" s="3"/>
      <c r="M28" s="3"/>
    </row>
    <row r="29" spans="3:13" ht="12.75">
      <c r="C29" t="s">
        <v>167</v>
      </c>
      <c r="K29" s="20">
        <v>12540</v>
      </c>
      <c r="M29" s="20">
        <v>8803</v>
      </c>
    </row>
    <row r="30" spans="11:13" ht="12.75">
      <c r="K30" s="21"/>
      <c r="M30" s="21"/>
    </row>
    <row r="31" spans="3:13" ht="12.75">
      <c r="C31" t="s">
        <v>168</v>
      </c>
      <c r="K31" s="22">
        <v>3224</v>
      </c>
      <c r="M31" s="22">
        <v>2539</v>
      </c>
    </row>
    <row r="32" spans="11:13" ht="12.75">
      <c r="K32" s="8">
        <f>SUM(K29:K31)</f>
        <v>15764</v>
      </c>
      <c r="M32" s="8">
        <f>SUM(M29:M31)</f>
        <v>11342</v>
      </c>
    </row>
    <row r="33" ht="12.75">
      <c r="C33" t="s">
        <v>169</v>
      </c>
    </row>
    <row r="35" spans="3:13" ht="12.75">
      <c r="C35" t="s">
        <v>170</v>
      </c>
      <c r="K35" s="6">
        <v>1339</v>
      </c>
      <c r="M35" s="6">
        <v>4343</v>
      </c>
    </row>
    <row r="37" spans="1:3" ht="12.75">
      <c r="A37" t="s">
        <v>171</v>
      </c>
      <c r="C37" s="4" t="s">
        <v>172</v>
      </c>
    </row>
    <row r="38" ht="12.75">
      <c r="C38" t="s">
        <v>173</v>
      </c>
    </row>
    <row r="40" spans="1:3" ht="12.75">
      <c r="A40" t="s">
        <v>174</v>
      </c>
      <c r="C40" s="4" t="s">
        <v>175</v>
      </c>
    </row>
    <row r="41" ht="12.75">
      <c r="C41" t="s">
        <v>176</v>
      </c>
    </row>
    <row r="43" spans="1:3" ht="12.75">
      <c r="A43" t="s">
        <v>177</v>
      </c>
      <c r="C43" s="4" t="s">
        <v>178</v>
      </c>
    </row>
    <row r="44" ht="12.75">
      <c r="C44" t="s">
        <v>179</v>
      </c>
    </row>
    <row r="46" spans="1:14" ht="12.75">
      <c r="A46" t="s">
        <v>180</v>
      </c>
      <c r="C46" s="4" t="s">
        <v>181</v>
      </c>
      <c r="F46" s="11"/>
      <c r="H46" s="11"/>
      <c r="L46" s="11"/>
      <c r="N46" s="11"/>
    </row>
    <row r="47" spans="3:15" ht="12.75">
      <c r="C47" s="4"/>
      <c r="F47" s="11"/>
      <c r="H47" s="11"/>
      <c r="I47" s="11"/>
      <c r="K47" s="11"/>
      <c r="L47" s="11"/>
      <c r="M47" s="11"/>
      <c r="N47" s="11"/>
      <c r="O47" s="11"/>
    </row>
    <row r="48" spans="3:15" ht="12.75">
      <c r="C48" s="4"/>
      <c r="E48" s="11" t="s">
        <v>31</v>
      </c>
      <c r="F48" s="11"/>
      <c r="G48" s="11" t="s">
        <v>31</v>
      </c>
      <c r="H48" s="11"/>
      <c r="I48" s="11" t="s">
        <v>182</v>
      </c>
      <c r="K48" s="11" t="s">
        <v>182</v>
      </c>
      <c r="L48" s="11"/>
      <c r="M48" s="11" t="s">
        <v>25</v>
      </c>
      <c r="N48" s="11"/>
      <c r="O48" s="11" t="s">
        <v>25</v>
      </c>
    </row>
    <row r="49" spans="5:15" ht="12.75">
      <c r="E49" s="11"/>
      <c r="F49" s="11"/>
      <c r="G49" s="11"/>
      <c r="H49" s="11"/>
      <c r="I49" s="11" t="s">
        <v>183</v>
      </c>
      <c r="K49" s="11" t="s">
        <v>183</v>
      </c>
      <c r="L49" s="11"/>
      <c r="M49" s="11" t="s">
        <v>184</v>
      </c>
      <c r="N49" s="11"/>
      <c r="O49" s="11" t="s">
        <v>184</v>
      </c>
    </row>
    <row r="50" spans="6:15" ht="12.75">
      <c r="F50" s="11"/>
      <c r="H50" s="11"/>
      <c r="I50" s="11" t="s">
        <v>185</v>
      </c>
      <c r="K50" s="11" t="s">
        <v>185</v>
      </c>
      <c r="L50" s="11"/>
      <c r="M50" s="11" t="s">
        <v>186</v>
      </c>
      <c r="N50" s="11"/>
      <c r="O50" s="11" t="s">
        <v>186</v>
      </c>
    </row>
    <row r="51" spans="5:15" ht="12.75">
      <c r="E51" s="25">
        <v>37072</v>
      </c>
      <c r="F51" s="11"/>
      <c r="G51" s="25">
        <v>36707</v>
      </c>
      <c r="H51" s="11"/>
      <c r="I51" s="25">
        <v>37072</v>
      </c>
      <c r="J51" s="11"/>
      <c r="K51" s="25">
        <v>36707</v>
      </c>
      <c r="L51" s="11"/>
      <c r="M51" s="25">
        <v>37072</v>
      </c>
      <c r="N51" s="11"/>
      <c r="O51" s="25">
        <v>36707</v>
      </c>
    </row>
    <row r="52" spans="5:15" ht="12.75">
      <c r="E52" s="11" t="s">
        <v>33</v>
      </c>
      <c r="F52" s="11"/>
      <c r="G52" s="11" t="s">
        <v>33</v>
      </c>
      <c r="H52" s="11"/>
      <c r="I52" s="11" t="s">
        <v>33</v>
      </c>
      <c r="K52" s="11" t="s">
        <v>33</v>
      </c>
      <c r="L52" s="11"/>
      <c r="M52" s="11" t="s">
        <v>33</v>
      </c>
      <c r="N52" s="11"/>
      <c r="O52" s="11" t="s">
        <v>33</v>
      </c>
    </row>
    <row r="54" spans="3:15" ht="12.75">
      <c r="C54" t="s">
        <v>22</v>
      </c>
      <c r="E54" s="20">
        <v>92598</v>
      </c>
      <c r="F54" s="5"/>
      <c r="G54" s="20">
        <v>84547</v>
      </c>
      <c r="H54" s="5"/>
      <c r="I54" s="20">
        <v>14627</v>
      </c>
      <c r="K54" s="20">
        <v>12795</v>
      </c>
      <c r="L54" s="3"/>
      <c r="M54" s="20">
        <v>137413</v>
      </c>
      <c r="N54" s="3"/>
      <c r="O54" s="20">
        <v>130047</v>
      </c>
    </row>
    <row r="55" spans="5:15" ht="12.75">
      <c r="E55" s="21"/>
      <c r="F55" s="5"/>
      <c r="G55" s="21"/>
      <c r="H55" s="5"/>
      <c r="I55" s="21"/>
      <c r="K55" s="21"/>
      <c r="L55" s="3"/>
      <c r="M55" s="21"/>
      <c r="N55" s="3"/>
      <c r="O55" s="21"/>
    </row>
    <row r="56" spans="3:15" ht="12.75">
      <c r="C56" t="s">
        <v>23</v>
      </c>
      <c r="E56" s="21">
        <v>13063</v>
      </c>
      <c r="F56" s="5"/>
      <c r="G56" s="21">
        <v>21178</v>
      </c>
      <c r="H56" s="5"/>
      <c r="I56" s="21">
        <v>-2894</v>
      </c>
      <c r="K56" s="21">
        <v>2454</v>
      </c>
      <c r="L56" s="3"/>
      <c r="M56" s="21">
        <v>7277</v>
      </c>
      <c r="N56" s="3"/>
      <c r="O56" s="21">
        <v>12368</v>
      </c>
    </row>
    <row r="57" spans="5:15" ht="12.75">
      <c r="E57" s="21"/>
      <c r="F57" s="5"/>
      <c r="G57" s="21"/>
      <c r="H57" s="5"/>
      <c r="I57" s="21"/>
      <c r="K57" s="21"/>
      <c r="L57" s="3"/>
      <c r="M57" s="21"/>
      <c r="N57" s="3"/>
      <c r="O57" s="21"/>
    </row>
    <row r="58" spans="3:15" ht="12.75">
      <c r="C58" t="s">
        <v>24</v>
      </c>
      <c r="E58" s="22">
        <v>13096</v>
      </c>
      <c r="F58" s="5"/>
      <c r="G58" s="22">
        <v>22333</v>
      </c>
      <c r="H58" s="5"/>
      <c r="I58" s="22">
        <v>-1800</v>
      </c>
      <c r="K58" s="22">
        <v>2373</v>
      </c>
      <c r="L58" s="3"/>
      <c r="M58" s="22">
        <v>18324</v>
      </c>
      <c r="N58" s="3"/>
      <c r="O58" s="22">
        <v>23997</v>
      </c>
    </row>
    <row r="59" spans="5:15" ht="12.75">
      <c r="E59" s="3">
        <f>SUM(E54:E58)</f>
        <v>118757</v>
      </c>
      <c r="F59" s="3"/>
      <c r="G59" s="3">
        <f>SUM(G54:G58)</f>
        <v>128058</v>
      </c>
      <c r="H59" s="3"/>
      <c r="I59" s="3">
        <f>SUM(I54:I58)</f>
        <v>9933</v>
      </c>
      <c r="K59" s="3">
        <f>SUM(K54:K58)</f>
        <v>17622</v>
      </c>
      <c r="L59" s="3"/>
      <c r="M59" s="3">
        <f>SUM(M54:M58)</f>
        <v>163014</v>
      </c>
      <c r="N59" s="3"/>
      <c r="O59" s="3">
        <f>SUM(O54:O58)</f>
        <v>166412</v>
      </c>
    </row>
    <row r="60" spans="5:15" ht="4.5" customHeight="1">
      <c r="E60" s="3"/>
      <c r="F60" s="3"/>
      <c r="G60" s="3"/>
      <c r="H60" s="3"/>
      <c r="I60" s="3"/>
      <c r="K60" s="3"/>
      <c r="L60" s="3"/>
      <c r="M60" s="3"/>
      <c r="N60" s="3"/>
      <c r="O60" s="3"/>
    </row>
    <row r="61" spans="3:15" ht="12.75">
      <c r="C61" t="s">
        <v>187</v>
      </c>
      <c r="E61" s="3">
        <v>-25568</v>
      </c>
      <c r="F61" s="3"/>
      <c r="G61" s="3">
        <v>-22250</v>
      </c>
      <c r="H61" s="3"/>
      <c r="I61" s="3">
        <v>-4866</v>
      </c>
      <c r="K61" s="3">
        <v>-6614</v>
      </c>
      <c r="L61" s="3"/>
      <c r="M61" s="3">
        <v>-33680</v>
      </c>
      <c r="N61" s="3"/>
      <c r="O61" s="3">
        <v>-34659</v>
      </c>
    </row>
    <row r="62" spans="3:15" ht="12.75">
      <c r="C62" t="s">
        <v>188</v>
      </c>
      <c r="E62" s="3"/>
      <c r="F62" s="3"/>
      <c r="G62" s="3"/>
      <c r="H62" s="3"/>
      <c r="I62" s="3"/>
      <c r="K62" s="3"/>
      <c r="L62" s="3"/>
      <c r="M62" s="3"/>
      <c r="N62" s="3"/>
      <c r="O62" s="3"/>
    </row>
    <row r="63" spans="5:15" ht="12.75">
      <c r="E63" s="8">
        <f>E59+E61</f>
        <v>93189</v>
      </c>
      <c r="F63" s="5"/>
      <c r="G63" s="8">
        <f>G59+G61</f>
        <v>105808</v>
      </c>
      <c r="H63" s="5"/>
      <c r="I63" s="8">
        <f>I59+I61</f>
        <v>5067</v>
      </c>
      <c r="K63" s="8">
        <f>K59+K61</f>
        <v>11008</v>
      </c>
      <c r="L63" s="3"/>
      <c r="M63" s="8">
        <f>M59+M61</f>
        <v>129334</v>
      </c>
      <c r="N63" s="3"/>
      <c r="O63" s="8">
        <f>O59+O61</f>
        <v>131753</v>
      </c>
    </row>
    <row r="65" spans="1:3" ht="12.75">
      <c r="A65" t="s">
        <v>189</v>
      </c>
      <c r="C65" s="4" t="s">
        <v>190</v>
      </c>
    </row>
    <row r="66" ht="12.75">
      <c r="C66" t="s">
        <v>7</v>
      </c>
    </row>
  </sheetData>
  <mergeCells count="7">
    <mergeCell ref="A5:O5"/>
    <mergeCell ref="A6:O6"/>
    <mergeCell ref="A7:O7"/>
    <mergeCell ref="A1:O1"/>
    <mergeCell ref="A2:O2"/>
    <mergeCell ref="A3:O3"/>
    <mergeCell ref="A4:O4"/>
  </mergeCells>
  <printOptions horizontalCentered="1"/>
  <pageMargins left="0.35433070866141736" right="0" top="0.3937007874015748" bottom="0.5905511811023623" header="0" footer="0.11811023622047245"/>
  <pageSetup fitToHeight="1" fitToWidth="1" horizontalDpi="360" verticalDpi="36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25">
      <selection activeCell="A40" sqref="A40"/>
    </sheetView>
  </sheetViews>
  <sheetFormatPr defaultColWidth="9.33203125" defaultRowHeight="12.75"/>
  <cols>
    <col min="1" max="1" width="4.16015625" style="0" customWidth="1"/>
    <col min="2" max="2" width="1.83203125" style="0" customWidth="1"/>
    <col min="4" max="4" width="14.83203125" style="0" customWidth="1"/>
    <col min="5" max="5" width="12.5" style="0" customWidth="1"/>
    <col min="6" max="6" width="1.3359375" style="0" customWidth="1"/>
    <col min="7" max="7" width="12.5" style="0" customWidth="1"/>
    <col min="8" max="8" width="1.3359375" style="0" customWidth="1"/>
    <col min="9" max="9" width="12.5" style="0" customWidth="1"/>
    <col min="10" max="10" width="1.3359375" style="0" customWidth="1"/>
    <col min="11" max="11" width="12.5" style="0" customWidth="1"/>
    <col min="12" max="12" width="1.3359375" style="0" customWidth="1"/>
    <col min="13" max="13" width="12.5" style="0" customWidth="1"/>
    <col min="14" max="14" width="1.3359375" style="0" customWidth="1"/>
    <col min="15" max="15" width="12.5" style="0" customWidth="1"/>
  </cols>
  <sheetData>
    <row r="1" spans="1:15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28" t="s">
        <v>210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2.75">
      <c r="A6" s="29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3" ht="12.75">
      <c r="A8" t="s">
        <v>191</v>
      </c>
      <c r="C8" s="4" t="s">
        <v>192</v>
      </c>
    </row>
    <row r="9" ht="12.75">
      <c r="C9" t="s">
        <v>10</v>
      </c>
    </row>
    <row r="10" ht="12.75">
      <c r="C10" t="s">
        <v>11</v>
      </c>
    </row>
    <row r="12" spans="1:3" ht="12.75">
      <c r="A12" s="11"/>
      <c r="B12" s="11"/>
      <c r="C12" t="s">
        <v>17</v>
      </c>
    </row>
    <row r="13" spans="1:3" ht="12.75">
      <c r="A13" s="11"/>
      <c r="B13" s="11"/>
      <c r="C13" t="s">
        <v>18</v>
      </c>
    </row>
    <row r="14" spans="1:3" ht="12.75">
      <c r="A14" s="11"/>
      <c r="B14" s="11"/>
      <c r="C14" t="s">
        <v>12</v>
      </c>
    </row>
    <row r="15" spans="1:3" ht="12.75">
      <c r="A15" s="11"/>
      <c r="B15" s="11"/>
      <c r="C15" t="s">
        <v>19</v>
      </c>
    </row>
    <row r="17" spans="1:3" ht="12.75">
      <c r="A17" t="s">
        <v>193</v>
      </c>
      <c r="C17" s="4" t="s">
        <v>194</v>
      </c>
    </row>
    <row r="18" ht="12.75">
      <c r="C18" t="s">
        <v>13</v>
      </c>
    </row>
    <row r="19" ht="12.75">
      <c r="C19" t="s">
        <v>14</v>
      </c>
    </row>
    <row r="21" spans="1:3" ht="12.75">
      <c r="A21" t="s">
        <v>195</v>
      </c>
      <c r="C21" s="4" t="s">
        <v>196</v>
      </c>
    </row>
    <row r="22" ht="12.75">
      <c r="C22" t="s">
        <v>197</v>
      </c>
    </row>
    <row r="24" spans="1:3" ht="12.75">
      <c r="A24" t="s">
        <v>198</v>
      </c>
      <c r="C24" s="4" t="s">
        <v>199</v>
      </c>
    </row>
    <row r="25" ht="12.75">
      <c r="C25" t="s">
        <v>218</v>
      </c>
    </row>
    <row r="26" ht="12.75">
      <c r="C26" t="s">
        <v>219</v>
      </c>
    </row>
    <row r="27" ht="12.75">
      <c r="C27" t="s">
        <v>217</v>
      </c>
    </row>
    <row r="28" ht="12.75">
      <c r="C28" t="s">
        <v>4</v>
      </c>
    </row>
    <row r="29" ht="12.75">
      <c r="C29" t="s">
        <v>5</v>
      </c>
    </row>
    <row r="31" ht="12.75">
      <c r="C31" t="s">
        <v>212</v>
      </c>
    </row>
    <row r="32" ht="12.75">
      <c r="C32" t="s">
        <v>211</v>
      </c>
    </row>
    <row r="34" spans="1:3" ht="12.75">
      <c r="A34" t="s">
        <v>213</v>
      </c>
      <c r="C34" s="2" t="s">
        <v>214</v>
      </c>
    </row>
    <row r="35" ht="12.75">
      <c r="C35" t="s">
        <v>215</v>
      </c>
    </row>
    <row r="37" ht="12.75">
      <c r="A37" s="4" t="s">
        <v>200</v>
      </c>
    </row>
    <row r="40" ht="12.75">
      <c r="A40" s="2" t="s">
        <v>201</v>
      </c>
    </row>
    <row r="41" ht="12.75">
      <c r="A41" s="2" t="s">
        <v>202</v>
      </c>
    </row>
    <row r="42" ht="12.75">
      <c r="A42" t="s">
        <v>203</v>
      </c>
    </row>
    <row r="43" ht="12.75">
      <c r="A43" t="s">
        <v>6</v>
      </c>
    </row>
  </sheetData>
  <mergeCells count="6">
    <mergeCell ref="A5:O5"/>
    <mergeCell ref="A6:O6"/>
    <mergeCell ref="A1:O1"/>
    <mergeCell ref="A2:O2"/>
    <mergeCell ref="A3:O3"/>
    <mergeCell ref="A4:O4"/>
  </mergeCells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Arthur Andersen &amp; Co</cp:lastModifiedBy>
  <cp:lastPrinted>2001-08-30T07:50:54Z</cp:lastPrinted>
  <dcterms:created xsi:type="dcterms:W3CDTF">1999-08-09T06:44:04Z</dcterms:created>
  <dcterms:modified xsi:type="dcterms:W3CDTF">2001-08-28T23:46:12Z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