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P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<sst xmlns="http://schemas.openxmlformats.org/spreadsheetml/2006/main" count="165" uniqueCount="127">
  <si>
    <t>B. I. G. INDUSTRIES BERHAD (195285-D)</t>
  </si>
  <si>
    <t>(Incorporated in Malaysia)</t>
  </si>
  <si>
    <t>2003</t>
  </si>
  <si>
    <t>2002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</si>
  <si>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</si>
  <si>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</si>
  <si>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</si>
  <si>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</si>
  <si>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</si>
  <si>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</si>
  <si>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</si>
  <si>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</si>
  <si>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</si>
  <si>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</si>
  <si>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</si>
  <si>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</si>
  <si>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</si>
  <si>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</si>
  <si>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</si>
  <si>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</si>
  <si>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</si>
  <si>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31 December 2002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</si>
  <si>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</si>
  <si>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</si>
  <si>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</si>
  <si>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</si>
  <si>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</si>
  <si>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</si>
  <si>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</si>
  <si>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</si>
  <si>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</si>
  <si>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</si>
  <si>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</si>
  <si>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</si>
  <si>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</si>
  <si>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</si>
  <si>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</si>
  <si>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</si>
  <si>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</si>
  <si>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</si>
  <si>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</si>
  <si>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</si>
  <si>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</si>
  <si>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</si>
  <si>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</si>
  <si>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</si>
  <si>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</si>
  <si>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</si>
  <si>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</si>
  <si>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</si>
  <si>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</si>
  <si>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</si>
  <si>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</si>
  <si>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</si>
  <si>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</si>
  <si>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</si>
  <si>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</si>
  <si>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</si>
  <si>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</si>
  <si>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</si>
  <si>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</si>
  <si>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</si>
  <si>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</si>
  <si>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</si>
  <si>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At 1 January 2002</t>
  </si>
  <si>
    <t xml:space="preserve">Gain not recognised in the </t>
  </si>
  <si>
    <t xml:space="preserve">  income statement</t>
  </si>
  <si>
    <t>Net profit for the 12 months</t>
  </si>
  <si>
    <t>At 31 December 2002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</si>
  <si>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</si>
  <si>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</si>
  <si>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</si>
  <si>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</si>
  <si>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</si>
  <si>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</si>
  <si>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</si>
  <si>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</si>
  <si>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</si>
  <si>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Prior year adjustment</t>
  </si>
  <si>
    <t>Provision for diminution in value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</si>
  <si>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</si>
  <si>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</si>
  <si>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</si>
  <si>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</si>
  <si>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</si>
  <si>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</si>
  <si>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</si>
  <si>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</si>
  <si>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</si>
  <si>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</si>
  <si>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</si>
  <si>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</si>
  <si>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</si>
  <si>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</si>
  <si>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Net cash generated from/(used in) investing activities</t>
  </si>
  <si>
    <t>Cash flows from financing activities</t>
  </si>
  <si>
    <t>Proceeds from revolving credits, bills payable and term loans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</si>
  <si>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</si>
  <si>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</si>
  <si>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</si>
  <si>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</si>
  <si>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</si>
  <si>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Decrease in fixed deposits pledged</t>
  </si>
  <si>
    <t>Amortisation</t>
  </si>
  <si>
    <t xml:space="preserve">CONDENSED CONSOLIDATED BALANCE SHEET </t>
  </si>
  <si>
    <t>CONDENSED CONSOLIDATED INCOME STATEMENTS</t>
  </si>
  <si>
    <t>N/A</t>
  </si>
  <si>
    <t>CONDENSED CONSOLIDATED STATEMENT OF CHANGES IN EQUITY</t>
  </si>
  <si>
    <t>The condensed consolidated Income Statements should be read in conjunction with the Annual Financial</t>
  </si>
  <si>
    <t>Report for the year ended 31 December 2002</t>
  </si>
  <si>
    <t>The condensed consolidated Balance Sheets should be read in conjunction with the Annual Financial</t>
  </si>
  <si>
    <t>the Annual Financial Report for the year ended 31 December 2002</t>
  </si>
  <si>
    <t xml:space="preserve">The condensed consolidated Statement of Changes in Equity should be read in conjunction with </t>
  </si>
  <si>
    <t>For the twelve months ended 31 December 2003</t>
  </si>
  <si>
    <t>3 months ended 31 December</t>
  </si>
  <si>
    <t>12 months ended 31 December</t>
  </si>
  <si>
    <t>31 December 2003</t>
  </si>
  <si>
    <t>Land held for development</t>
  </si>
  <si>
    <t>For twelve months ended 31 December 2003</t>
  </si>
  <si>
    <t xml:space="preserve">    For twelve months ended 31 December 2003</t>
  </si>
  <si>
    <t xml:space="preserve">   At 31 December 2003</t>
  </si>
  <si>
    <t>CONSOLIDATED CASH FLOW STATEMENT</t>
  </si>
  <si>
    <t>Repayment of land premium</t>
  </si>
  <si>
    <t>Lease payable obtained</t>
  </si>
  <si>
    <t>Repayment of lease payable</t>
  </si>
  <si>
    <t>Increase in bank borrowings</t>
  </si>
  <si>
    <t>As restated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</si>
</sst>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centerContinuous"/>
    </xf>
    <xf numFmtId="164" fontId="2" fillId="0" borderId="0" xfId="15" applyNumberFormat="1" applyFont="1" applyAlignment="1">
      <alignment horizontal="centerContinuous"/>
    </xf>
    <xf numFmtId="164" fontId="2" fillId="0" borderId="0" xfId="15" applyNumberFormat="1" applyFont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2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NumberFormat="1" applyFont="1" applyAlignment="1">
      <alignment/>
    </xf>
    <xf numFmtId="164" fontId="1" fillId="0" borderId="0" xfId="15" applyNumberFormat="1" applyFont="1" applyAlignment="1">
      <alignment horizontal="left"/>
    </xf>
    <xf numFmtId="164" fontId="4" fillId="0" borderId="0" xfId="15" applyNumberFormat="1" applyFont="1" applyAlignment="1">
      <alignment horizontal="centerContinuous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3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 wrapTex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4" fontId="2" fillId="0" borderId="4" xfId="15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IG%20Consol-122003(draf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(1)"/>
      <sheetName val="Segment(2)"/>
      <sheetName val="KLSEPL"/>
      <sheetName val="KLSEBS"/>
      <sheetName val="equity"/>
      <sheetName val="Cashflow"/>
      <sheetName val="bank"/>
    </sheetNames>
    <sheetDataSet>
      <sheetData sheetId="0">
        <row r="76">
          <cell r="GZ76">
            <v>44471</v>
          </cell>
        </row>
        <row r="77">
          <cell r="GZ77">
            <v>4629229</v>
          </cell>
        </row>
      </sheetData>
      <sheetData sheetId="7">
        <row r="19">
          <cell r="E19">
            <v>-2040.288</v>
          </cell>
        </row>
      </sheetData>
      <sheetData sheetId="8">
        <row r="24">
          <cell r="D24">
            <v>5228.522</v>
          </cell>
          <cell r="F24">
            <v>463</v>
          </cell>
        </row>
        <row r="28">
          <cell r="D28">
            <v>3271.452</v>
          </cell>
          <cell r="F28">
            <v>9654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8.57421875" style="4" customWidth="1"/>
    <col min="2" max="2" width="15.57421875" style="5" customWidth="1"/>
    <col min="3" max="3" width="15.281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6.5">
      <c r="A1" s="48" t="s">
        <v>0</v>
      </c>
      <c r="B1" s="48"/>
      <c r="C1" s="48"/>
      <c r="D1" s="48"/>
      <c r="E1" s="48"/>
      <c r="F1" s="48"/>
    </row>
    <row r="2" spans="1:6" s="2" customFormat="1" ht="16.5">
      <c r="A2" s="49" t="s">
        <v>1</v>
      </c>
      <c r="B2" s="49"/>
      <c r="C2" s="49"/>
      <c r="D2" s="49"/>
      <c r="E2" s="49"/>
      <c r="F2" s="49"/>
    </row>
    <row r="3" spans="1:6" s="2" customFormat="1" ht="16.5">
      <c r="A3" s="48" t="s">
        <v>105</v>
      </c>
      <c r="B3" s="48"/>
      <c r="C3" s="48"/>
      <c r="D3" s="48"/>
      <c r="E3" s="48"/>
      <c r="F3" s="48"/>
    </row>
    <row r="4" spans="1:6" ht="16.5">
      <c r="A4" s="2" t="s">
        <v>113</v>
      </c>
      <c r="B4" s="3"/>
      <c r="C4" s="3"/>
      <c r="D4" s="3"/>
      <c r="E4" s="3"/>
      <c r="F4" s="3"/>
    </row>
    <row r="5" ht="16.5">
      <c r="A5" s="2"/>
    </row>
    <row r="6" spans="2:6" ht="16.5">
      <c r="B6" s="6" t="s">
        <v>114</v>
      </c>
      <c r="C6" s="7"/>
      <c r="E6" s="6" t="s">
        <v>115</v>
      </c>
      <c r="F6" s="7"/>
    </row>
    <row r="7" spans="2:6" ht="16.5">
      <c r="B7" s="8" t="s">
        <v>2</v>
      </c>
      <c r="C7" s="8" t="s">
        <v>3</v>
      </c>
      <c r="D7" s="9"/>
      <c r="E7" s="8" t="s">
        <v>2</v>
      </c>
      <c r="F7" s="8" t="s">
        <v>3</v>
      </c>
    </row>
    <row r="8" spans="2:6" ht="17.25" thickBot="1">
      <c r="B8" s="10" t="s">
        <v>4</v>
      </c>
      <c r="C8" s="10" t="s">
        <v>4</v>
      </c>
      <c r="E8" s="10" t="s">
        <v>4</v>
      </c>
      <c r="F8" s="10" t="s">
        <v>4</v>
      </c>
    </row>
    <row r="9" spans="2:6" ht="16.5">
      <c r="B9" s="11"/>
      <c r="C9" s="11"/>
      <c r="E9" s="11"/>
      <c r="F9" s="11"/>
    </row>
    <row r="11" spans="1:6" ht="16.5">
      <c r="A11" s="12" t="s">
        <v>5</v>
      </c>
      <c r="B11" s="5">
        <v>14955</v>
      </c>
      <c r="C11" s="5">
        <v>11233</v>
      </c>
      <c r="E11" s="5">
        <v>52952</v>
      </c>
      <c r="F11" s="5">
        <v>46127</v>
      </c>
    </row>
    <row r="12" spans="1:6" ht="16.5">
      <c r="A12" s="4" t="s">
        <v>6</v>
      </c>
      <c r="B12" s="13">
        <v>-11595</v>
      </c>
      <c r="C12" s="13">
        <v>-7348</v>
      </c>
      <c r="E12" s="13">
        <v>-38533</v>
      </c>
      <c r="F12" s="13">
        <v>-31865</v>
      </c>
    </row>
    <row r="13" spans="1:6" ht="16.5">
      <c r="A13" s="12" t="s">
        <v>7</v>
      </c>
      <c r="B13" s="5">
        <f>+B11+B12</f>
        <v>3360</v>
      </c>
      <c r="C13" s="5">
        <f>+C11+C12</f>
        <v>3885</v>
      </c>
      <c r="E13" s="5">
        <f>+E11+E12</f>
        <v>14419</v>
      </c>
      <c r="F13" s="5">
        <f>+F11+F12</f>
        <v>14262</v>
      </c>
    </row>
    <row r="14" spans="1:6" ht="16.5">
      <c r="A14" s="4" t="s">
        <v>8</v>
      </c>
      <c r="B14" s="5">
        <v>-1760</v>
      </c>
      <c r="C14" s="5">
        <v>-1478</v>
      </c>
      <c r="E14" s="5">
        <v>-5677</v>
      </c>
      <c r="F14" s="5">
        <v>-5439</v>
      </c>
    </row>
    <row r="15" spans="1:6" ht="16.5">
      <c r="A15" s="4" t="s">
        <v>103</v>
      </c>
      <c r="B15" s="5">
        <v>-4</v>
      </c>
      <c r="C15" s="5">
        <v>-64</v>
      </c>
      <c r="E15" s="5">
        <v>-44</v>
      </c>
      <c r="F15" s="5">
        <v>-64</v>
      </c>
    </row>
    <row r="16" spans="1:6" ht="16.5">
      <c r="A16" s="4" t="s">
        <v>9</v>
      </c>
      <c r="B16" s="5">
        <v>-1228</v>
      </c>
      <c r="C16" s="5">
        <v>-1177</v>
      </c>
      <c r="E16" s="5">
        <v>-4629</v>
      </c>
      <c r="F16" s="5">
        <v>-4496</v>
      </c>
    </row>
    <row r="17" spans="1:6" ht="16.5">
      <c r="A17" s="4" t="s">
        <v>10</v>
      </c>
      <c r="B17" s="13">
        <v>1153</v>
      </c>
      <c r="C17" s="13">
        <v>161</v>
      </c>
      <c r="E17" s="13">
        <v>1668</v>
      </c>
      <c r="F17" s="13">
        <v>345</v>
      </c>
    </row>
    <row r="18" spans="1:6" ht="16.5">
      <c r="A18" s="12" t="s">
        <v>11</v>
      </c>
      <c r="B18" s="5">
        <f>SUM(B13:B17)</f>
        <v>1521</v>
      </c>
      <c r="C18" s="5">
        <f>SUM(C13:C17)</f>
        <v>1327</v>
      </c>
      <c r="E18" s="5">
        <f>SUM(E13:E17)</f>
        <v>5737</v>
      </c>
      <c r="F18" s="5">
        <f>SUM(F13:F17)</f>
        <v>4608</v>
      </c>
    </row>
    <row r="19" spans="1:6" ht="16.5">
      <c r="A19" s="4" t="s">
        <v>12</v>
      </c>
      <c r="B19" s="14">
        <v>-463</v>
      </c>
      <c r="C19" s="14">
        <v>-464</v>
      </c>
      <c r="D19" s="14"/>
      <c r="E19" s="14">
        <v>-2040</v>
      </c>
      <c r="F19" s="14">
        <v>-1945</v>
      </c>
    </row>
    <row r="20" spans="1:6" ht="16.5">
      <c r="A20" s="4" t="s">
        <v>13</v>
      </c>
      <c r="B20" s="13">
        <f>+E20</f>
        <v>0</v>
      </c>
      <c r="C20" s="13">
        <f>F20</f>
        <v>0</v>
      </c>
      <c r="E20" s="13"/>
      <c r="F20" s="13">
        <v>0</v>
      </c>
    </row>
    <row r="21" spans="1:6" ht="16.5">
      <c r="A21" s="12" t="s">
        <v>14</v>
      </c>
      <c r="B21" s="5">
        <f>+B18+B19+B20</f>
        <v>1058</v>
      </c>
      <c r="C21" s="5">
        <f>+C18+C19+C20</f>
        <v>863</v>
      </c>
      <c r="E21" s="5">
        <f>+E18+E19+E20</f>
        <v>3697</v>
      </c>
      <c r="F21" s="5">
        <f>+F18+F19+F20</f>
        <v>2663</v>
      </c>
    </row>
    <row r="22" spans="1:6" ht="16.5">
      <c r="A22" s="4" t="s">
        <v>15</v>
      </c>
      <c r="B22" s="13">
        <v>285</v>
      </c>
      <c r="C22" s="13">
        <f>-271</f>
        <v>-271</v>
      </c>
      <c r="E22" s="13">
        <v>206</v>
      </c>
      <c r="F22" s="13">
        <f>-278</f>
        <v>-278</v>
      </c>
    </row>
    <row r="23" spans="1:6" ht="16.5">
      <c r="A23" s="12" t="s">
        <v>16</v>
      </c>
      <c r="B23" s="5">
        <f>+B21+B22</f>
        <v>1343</v>
      </c>
      <c r="C23" s="5">
        <f>+C21+C22</f>
        <v>592</v>
      </c>
      <c r="E23" s="5">
        <f>+E21+E22</f>
        <v>3903</v>
      </c>
      <c r="F23" s="5">
        <f>+F21+F22</f>
        <v>2385</v>
      </c>
    </row>
    <row r="24" spans="1:6" ht="16.5">
      <c r="A24" s="4" t="s">
        <v>17</v>
      </c>
      <c r="F24" s="5">
        <v>0</v>
      </c>
    </row>
    <row r="25" spans="1:6" ht="17.25" thickBot="1">
      <c r="A25" s="12" t="s">
        <v>18</v>
      </c>
      <c r="B25" s="15">
        <f>+B23+B24</f>
        <v>1343</v>
      </c>
      <c r="C25" s="15">
        <f>+C23+C24</f>
        <v>592</v>
      </c>
      <c r="E25" s="15">
        <f>+E23+E24</f>
        <v>3903</v>
      </c>
      <c r="F25" s="15">
        <f>+F23+F24</f>
        <v>2385</v>
      </c>
    </row>
    <row r="26" ht="17.25" thickTop="1"/>
    <row r="27" spans="5:6" ht="16.5">
      <c r="E27" s="14"/>
      <c r="F27" s="14"/>
    </row>
    <row r="28" spans="1:6" ht="17.25" thickBot="1">
      <c r="A28" s="4" t="s">
        <v>19</v>
      </c>
      <c r="B28" s="16">
        <f>+B25/19218*100</f>
        <v>6.988240191487148</v>
      </c>
      <c r="C28" s="16">
        <f>+C25/19218*100</f>
        <v>3.080445415756062</v>
      </c>
      <c r="E28" s="16">
        <f>+E25/19218*100</f>
        <v>20.30908523259444</v>
      </c>
      <c r="F28" s="16">
        <f>+F25/19218*100</f>
        <v>12.410240399625351</v>
      </c>
    </row>
    <row r="29" ht="17.25" thickTop="1"/>
    <row r="31" spans="1:6" ht="17.25" thickBot="1">
      <c r="A31" s="4" t="s">
        <v>20</v>
      </c>
      <c r="B31" s="45" t="s">
        <v>106</v>
      </c>
      <c r="C31" s="45" t="s">
        <v>106</v>
      </c>
      <c r="D31" s="11"/>
      <c r="E31" s="45" t="s">
        <v>106</v>
      </c>
      <c r="F31" s="45" t="s">
        <v>106</v>
      </c>
    </row>
    <row r="32" ht="17.25" thickTop="1"/>
    <row r="34" ht="16.5">
      <c r="A34" s="4" t="s">
        <v>108</v>
      </c>
    </row>
    <row r="35" ht="16.5">
      <c r="A35" s="4" t="s">
        <v>109</v>
      </c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4">
      <selection activeCell="A34" sqref="A34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4.57421875" style="4" customWidth="1"/>
    <col min="4" max="4" width="19.57421875" style="4" customWidth="1"/>
    <col min="5" max="5" width="4.57421875" style="4" customWidth="1"/>
    <col min="6" max="6" width="19.8515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6.5">
      <c r="A1" s="48" t="s">
        <v>0</v>
      </c>
      <c r="B1" s="48"/>
      <c r="C1" s="48"/>
      <c r="D1" s="48"/>
      <c r="E1" s="48"/>
      <c r="F1" s="48"/>
      <c r="G1" s="48"/>
      <c r="H1" s="48"/>
    </row>
    <row r="2" spans="1:8" s="2" customFormat="1" ht="16.5">
      <c r="A2" s="49" t="s">
        <v>1</v>
      </c>
      <c r="B2" s="49"/>
      <c r="C2" s="49"/>
      <c r="D2" s="49"/>
      <c r="E2" s="49"/>
      <c r="F2" s="49"/>
      <c r="G2" s="49"/>
      <c r="H2" s="49"/>
    </row>
    <row r="3" spans="1:8" s="2" customFormat="1" ht="16.5">
      <c r="A3" s="48" t="s">
        <v>104</v>
      </c>
      <c r="B3" s="48"/>
      <c r="C3" s="48"/>
      <c r="D3" s="48"/>
      <c r="E3" s="48"/>
      <c r="F3" s="48"/>
      <c r="G3" s="48"/>
      <c r="H3" s="48"/>
    </row>
    <row r="4" ht="16.5">
      <c r="A4" s="2" t="s">
        <v>113</v>
      </c>
    </row>
    <row r="5" ht="16.5">
      <c r="A5" s="2"/>
    </row>
    <row r="6" spans="4:8" ht="23.25" customHeight="1">
      <c r="D6" s="41" t="s">
        <v>116</v>
      </c>
      <c r="E6" s="18"/>
      <c r="F6" s="17" t="s">
        <v>21</v>
      </c>
      <c r="H6" s="18" t="s">
        <v>22</v>
      </c>
    </row>
    <row r="7" spans="4:8" ht="16.5">
      <c r="D7" s="19" t="s">
        <v>23</v>
      </c>
      <c r="E7" s="19"/>
      <c r="F7" s="19" t="s">
        <v>23</v>
      </c>
      <c r="H7" s="19" t="s">
        <v>23</v>
      </c>
    </row>
    <row r="8" spans="4:8" ht="16.5">
      <c r="D8" s="19"/>
      <c r="E8" s="19"/>
      <c r="F8" s="19"/>
      <c r="H8" s="19"/>
    </row>
    <row r="9" ht="16.5">
      <c r="B9" s="12" t="s">
        <v>24</v>
      </c>
    </row>
    <row r="10" spans="2:9" ht="16.5">
      <c r="B10" s="2" t="s">
        <v>25</v>
      </c>
      <c r="D10" s="5">
        <v>46022</v>
      </c>
      <c r="E10" s="5"/>
      <c r="F10" s="5">
        <v>47886</v>
      </c>
      <c r="H10" s="5">
        <v>52023</v>
      </c>
      <c r="I10" s="27"/>
    </row>
    <row r="11" spans="2:9" ht="16.5">
      <c r="B11" s="2" t="s">
        <v>26</v>
      </c>
      <c r="D11" s="5">
        <v>1622</v>
      </c>
      <c r="E11" s="5"/>
      <c r="F11" s="5">
        <v>1138</v>
      </c>
      <c r="H11" s="5"/>
      <c r="I11" s="27"/>
    </row>
    <row r="12" spans="2:9" ht="16.5">
      <c r="B12" s="2" t="s">
        <v>117</v>
      </c>
      <c r="D12" s="5">
        <v>203</v>
      </c>
      <c r="E12" s="5"/>
      <c r="F12" s="5">
        <v>0</v>
      </c>
      <c r="H12" s="5"/>
      <c r="I12" s="27"/>
    </row>
    <row r="13" spans="2:9" ht="16.5">
      <c r="B13" s="2" t="s">
        <v>27</v>
      </c>
      <c r="D13" s="5">
        <v>0</v>
      </c>
      <c r="E13" s="5"/>
      <c r="F13" s="5">
        <v>0</v>
      </c>
      <c r="H13" s="5">
        <v>0</v>
      </c>
      <c r="I13" s="27"/>
    </row>
    <row r="14" spans="2:9" ht="16.5">
      <c r="B14" s="2" t="s">
        <v>28</v>
      </c>
      <c r="D14" s="5">
        <v>29</v>
      </c>
      <c r="E14" s="5"/>
      <c r="F14" s="5">
        <v>29</v>
      </c>
      <c r="H14" s="5">
        <v>0</v>
      </c>
      <c r="I14" s="27"/>
    </row>
    <row r="15" spans="2:9" ht="16.5">
      <c r="B15" s="2" t="s">
        <v>29</v>
      </c>
      <c r="D15" s="5">
        <v>1893</v>
      </c>
      <c r="E15" s="5"/>
      <c r="F15" s="5">
        <v>408</v>
      </c>
      <c r="H15" s="5">
        <v>1150</v>
      </c>
      <c r="I15" s="27"/>
    </row>
    <row r="16" ht="16.5">
      <c r="I16" s="27"/>
    </row>
    <row r="17" spans="4:9" ht="16.5">
      <c r="D17" s="5"/>
      <c r="E17" s="5"/>
      <c r="F17" s="5"/>
      <c r="I17" s="27"/>
    </row>
    <row r="18" spans="2:9" ht="16.5">
      <c r="B18" s="12" t="s">
        <v>30</v>
      </c>
      <c r="D18" s="5"/>
      <c r="E18" s="14"/>
      <c r="F18" s="5"/>
      <c r="I18" s="27"/>
    </row>
    <row r="19" spans="2:9" ht="16.5">
      <c r="B19" s="4" t="s">
        <v>31</v>
      </c>
      <c r="D19" s="20">
        <v>6227</v>
      </c>
      <c r="E19" s="21"/>
      <c r="F19" s="20">
        <v>5146</v>
      </c>
      <c r="H19" s="20">
        <v>2931</v>
      </c>
      <c r="I19" s="27"/>
    </row>
    <row r="20" spans="2:9" ht="16.5">
      <c r="B20" s="4" t="s">
        <v>32</v>
      </c>
      <c r="D20" s="21">
        <v>17023</v>
      </c>
      <c r="E20" s="21"/>
      <c r="F20" s="21">
        <v>20597</v>
      </c>
      <c r="H20" s="21">
        <v>13758</v>
      </c>
      <c r="I20" s="27"/>
    </row>
    <row r="21" spans="2:9" ht="16.5">
      <c r="B21" s="4" t="s">
        <v>33</v>
      </c>
      <c r="D21" s="21">
        <v>7837</v>
      </c>
      <c r="E21" s="21"/>
      <c r="F21" s="21">
        <v>8410</v>
      </c>
      <c r="H21" s="21">
        <v>1793</v>
      </c>
      <c r="I21" s="27"/>
    </row>
    <row r="22" spans="2:9" ht="16.5">
      <c r="B22" s="4" t="s">
        <v>34</v>
      </c>
      <c r="D22" s="21">
        <v>111</v>
      </c>
      <c r="E22" s="21"/>
      <c r="F22" s="21">
        <v>111</v>
      </c>
      <c r="H22" s="21">
        <v>200</v>
      </c>
      <c r="I22" s="27"/>
    </row>
    <row r="23" spans="2:9" ht="16.5">
      <c r="B23" s="4" t="s">
        <v>35</v>
      </c>
      <c r="D23" s="21">
        <v>122</v>
      </c>
      <c r="E23" s="21"/>
      <c r="F23" s="21">
        <v>299</v>
      </c>
      <c r="H23" s="21">
        <v>649</v>
      </c>
      <c r="I23" s="27"/>
    </row>
    <row r="24" spans="2:9" ht="16.5">
      <c r="B24" s="4" t="s">
        <v>36</v>
      </c>
      <c r="D24" s="22">
        <v>5229</v>
      </c>
      <c r="E24" s="21"/>
      <c r="F24" s="21">
        <v>463</v>
      </c>
      <c r="H24" s="21"/>
      <c r="I24" s="27"/>
    </row>
    <row r="25" spans="4:9" ht="16.5">
      <c r="D25" s="23">
        <f>SUM(D19:D24)</f>
        <v>36549</v>
      </c>
      <c r="E25" s="21"/>
      <c r="F25" s="24">
        <f>SUM(F19:F24)</f>
        <v>35026</v>
      </c>
      <c r="H25" s="24">
        <f>SUM(H19:H24)</f>
        <v>19331</v>
      </c>
      <c r="I25" s="27"/>
    </row>
    <row r="26" spans="4:9" ht="16.5">
      <c r="D26" s="5"/>
      <c r="E26" s="14"/>
      <c r="F26" s="5"/>
      <c r="I26" s="27"/>
    </row>
    <row r="27" spans="2:9" ht="16.5">
      <c r="B27" s="12" t="s">
        <v>37</v>
      </c>
      <c r="D27" s="5"/>
      <c r="E27" s="14"/>
      <c r="F27" s="5"/>
      <c r="I27" s="27"/>
    </row>
    <row r="28" spans="2:9" ht="16.5">
      <c r="B28" s="4" t="s">
        <v>38</v>
      </c>
      <c r="D28" s="20">
        <v>3271</v>
      </c>
      <c r="E28" s="14"/>
      <c r="F28" s="20">
        <v>9654</v>
      </c>
      <c r="I28" s="27"/>
    </row>
    <row r="29" spans="2:9" ht="16.5">
      <c r="B29" s="4" t="s">
        <v>39</v>
      </c>
      <c r="D29" s="21">
        <v>27706</v>
      </c>
      <c r="E29" s="14"/>
      <c r="F29" s="21">
        <v>16403</v>
      </c>
      <c r="H29" s="20">
        <v>20606</v>
      </c>
      <c r="I29" s="27"/>
    </row>
    <row r="30" spans="2:9" ht="16.5">
      <c r="B30" s="4" t="s">
        <v>40</v>
      </c>
      <c r="D30" s="21">
        <v>4579</v>
      </c>
      <c r="E30" s="14"/>
      <c r="F30" s="21">
        <v>8287</v>
      </c>
      <c r="H30" s="21">
        <v>4493</v>
      </c>
      <c r="I30" s="27"/>
    </row>
    <row r="31" spans="2:9" ht="16.5">
      <c r="B31" s="4" t="s">
        <v>41</v>
      </c>
      <c r="D31" s="21">
        <v>3111</v>
      </c>
      <c r="E31" s="14"/>
      <c r="F31" s="21">
        <v>2728</v>
      </c>
      <c r="H31" s="21">
        <v>4898</v>
      </c>
      <c r="I31" s="27"/>
    </row>
    <row r="32" spans="2:9" ht="16.5">
      <c r="B32" s="4" t="s">
        <v>42</v>
      </c>
      <c r="D32" s="21">
        <v>490</v>
      </c>
      <c r="E32" s="14"/>
      <c r="F32" s="21">
        <v>590</v>
      </c>
      <c r="H32" s="21">
        <v>0</v>
      </c>
      <c r="I32" s="27"/>
    </row>
    <row r="33" spans="2:9" ht="16.5">
      <c r="B33" s="4" t="s">
        <v>43</v>
      </c>
      <c r="D33" s="21">
        <v>313</v>
      </c>
      <c r="E33" s="14"/>
      <c r="F33" s="21">
        <v>686</v>
      </c>
      <c r="H33" s="21"/>
      <c r="I33" s="27"/>
    </row>
    <row r="34" spans="2:9" ht="16.5">
      <c r="B34" s="4" t="s">
        <v>44</v>
      </c>
      <c r="D34" s="25">
        <v>38</v>
      </c>
      <c r="E34" s="14"/>
      <c r="F34" s="25">
        <v>1</v>
      </c>
      <c r="H34" s="21"/>
      <c r="I34" s="27"/>
    </row>
    <row r="35" spans="4:9" ht="16.5">
      <c r="D35" s="26">
        <f>SUM(D28:D34)</f>
        <v>39508</v>
      </c>
      <c r="E35" s="21"/>
      <c r="F35" s="25">
        <f>SUM(F28:F34)</f>
        <v>38349</v>
      </c>
      <c r="H35" s="24">
        <f>SUM(H29:H33)</f>
        <v>29997</v>
      </c>
      <c r="I35" s="27"/>
    </row>
    <row r="36" spans="2:9" ht="16.5">
      <c r="B36" s="27"/>
      <c r="D36" s="5"/>
      <c r="E36" s="14"/>
      <c r="F36" s="5"/>
      <c r="H36" s="5"/>
      <c r="I36" s="27"/>
    </row>
    <row r="37" spans="2:9" ht="16.5">
      <c r="B37" s="12" t="s">
        <v>45</v>
      </c>
      <c r="D37" s="5">
        <f>+D25-D35</f>
        <v>-2959</v>
      </c>
      <c r="E37" s="14"/>
      <c r="F37" s="5">
        <f>+F25-F35</f>
        <v>-3323</v>
      </c>
      <c r="H37" s="5">
        <f>+H25-H35</f>
        <v>-10666</v>
      </c>
      <c r="I37" s="27"/>
    </row>
    <row r="38" spans="4:9" ht="16.5">
      <c r="D38" s="5"/>
      <c r="E38" s="14"/>
      <c r="F38" s="5"/>
      <c r="H38" s="5"/>
      <c r="I38" s="27"/>
    </row>
    <row r="39" spans="4:9" ht="17.25" thickBot="1">
      <c r="D39" s="28">
        <f>+D10+D11+D12+D13+D14+D15+D37</f>
        <v>46810</v>
      </c>
      <c r="E39" s="14"/>
      <c r="F39" s="28">
        <f>+F10+F11+F12+F13+F14+F15+F37</f>
        <v>46138</v>
      </c>
      <c r="H39" s="28">
        <f>+H37+H15+H10+H14</f>
        <v>42507</v>
      </c>
      <c r="I39" s="27"/>
    </row>
    <row r="40" spans="4:9" ht="16.5">
      <c r="D40" s="5"/>
      <c r="E40" s="14"/>
      <c r="F40" s="5"/>
      <c r="H40" s="5"/>
      <c r="I40" s="27"/>
    </row>
    <row r="41" spans="2:9" ht="16.5">
      <c r="B41" s="4" t="s">
        <v>46</v>
      </c>
      <c r="D41" s="5"/>
      <c r="E41" s="14"/>
      <c r="F41" s="5"/>
      <c r="H41" s="5"/>
      <c r="I41" s="27"/>
    </row>
    <row r="42" spans="2:9" ht="16.5">
      <c r="B42" s="4" t="s">
        <v>47</v>
      </c>
      <c r="D42" s="5">
        <v>19218</v>
      </c>
      <c r="E42" s="14"/>
      <c r="F42" s="5">
        <v>19218</v>
      </c>
      <c r="H42" s="5"/>
      <c r="I42" s="27"/>
    </row>
    <row r="43" spans="2:9" ht="16.5">
      <c r="B43" s="4" t="s">
        <v>48</v>
      </c>
      <c r="D43" s="13">
        <v>22235</v>
      </c>
      <c r="E43" s="14"/>
      <c r="F43" s="13">
        <f>18587-255</f>
        <v>18332</v>
      </c>
      <c r="H43" s="5">
        <v>19218</v>
      </c>
      <c r="I43" s="27"/>
    </row>
    <row r="44" spans="2:9" ht="25.5" customHeight="1">
      <c r="B44" s="12" t="s">
        <v>49</v>
      </c>
      <c r="D44" s="5">
        <f>+D43+D42</f>
        <v>41453</v>
      </c>
      <c r="E44" s="14"/>
      <c r="F44" s="5">
        <f>+F42+F43</f>
        <v>37550</v>
      </c>
      <c r="H44" s="5"/>
      <c r="I44" s="27"/>
    </row>
    <row r="45" spans="4:9" ht="16.5">
      <c r="D45" s="5"/>
      <c r="E45" s="14"/>
      <c r="F45" s="5"/>
      <c r="H45" s="5"/>
      <c r="I45" s="27"/>
    </row>
    <row r="46" spans="2:9" ht="16.5">
      <c r="B46" s="12" t="s">
        <v>50</v>
      </c>
      <c r="D46" s="5"/>
      <c r="E46" s="14"/>
      <c r="F46" s="5"/>
      <c r="H46" s="5"/>
      <c r="I46" s="27"/>
    </row>
    <row r="47" spans="2:9" ht="16.5">
      <c r="B47" s="4" t="s">
        <v>42</v>
      </c>
      <c r="D47" s="5">
        <v>344</v>
      </c>
      <c r="E47" s="14"/>
      <c r="F47" s="5">
        <v>870</v>
      </c>
      <c r="H47" s="5">
        <v>1891</v>
      </c>
      <c r="I47" s="27"/>
    </row>
    <row r="48" spans="2:9" ht="16.5">
      <c r="B48" s="4" t="s">
        <v>43</v>
      </c>
      <c r="D48" s="5">
        <v>0</v>
      </c>
      <c r="E48" s="14"/>
      <c r="F48" s="5">
        <v>313</v>
      </c>
      <c r="H48" s="5">
        <v>0</v>
      </c>
      <c r="I48" s="27"/>
    </row>
    <row r="49" spans="2:9" ht="16.5">
      <c r="B49" s="4" t="s">
        <v>51</v>
      </c>
      <c r="D49" s="5">
        <v>2348</v>
      </c>
      <c r="E49" s="14"/>
      <c r="F49" s="5">
        <v>4485</v>
      </c>
      <c r="H49" s="5">
        <v>2419</v>
      </c>
      <c r="I49" s="27"/>
    </row>
    <row r="50" spans="2:9" ht="16.5">
      <c r="B50" s="4" t="s">
        <v>52</v>
      </c>
      <c r="D50" s="5">
        <v>2665</v>
      </c>
      <c r="E50" s="14"/>
      <c r="F50" s="5">
        <f>2665+255</f>
        <v>2920</v>
      </c>
      <c r="H50" s="5">
        <v>0</v>
      </c>
      <c r="I50" s="27"/>
    </row>
    <row r="51" spans="4:8" ht="16.5">
      <c r="D51" s="13"/>
      <c r="E51" s="14"/>
      <c r="F51" s="13"/>
      <c r="H51" s="13"/>
    </row>
    <row r="52" spans="4:8" ht="17.25" thickBot="1">
      <c r="D52" s="15">
        <f>SUM(D44:D51)</f>
        <v>46810</v>
      </c>
      <c r="E52" s="14"/>
      <c r="F52" s="15">
        <f>+F44+F47+F48+F49+F50</f>
        <v>46138</v>
      </c>
      <c r="H52" s="5">
        <f>SUM(H43:H51)</f>
        <v>23528</v>
      </c>
    </row>
    <row r="53" spans="4:8" ht="17.25" thickTop="1">
      <c r="D53" s="5"/>
      <c r="E53" s="14"/>
      <c r="F53" s="5"/>
      <c r="H53" s="5"/>
    </row>
    <row r="54" spans="4:6" ht="16.5">
      <c r="D54" s="29">
        <f>+D39-D52</f>
        <v>0</v>
      </c>
      <c r="E54" s="30"/>
      <c r="F54" s="29">
        <f>+F39-F52</f>
        <v>0</v>
      </c>
    </row>
    <row r="55" spans="2:6" ht="16.5">
      <c r="B55" s="44" t="s">
        <v>53</v>
      </c>
      <c r="D55" s="32">
        <f>+((D44-D11)/D42)*100</f>
        <v>207.25881985638463</v>
      </c>
      <c r="E55" s="14"/>
      <c r="F55" s="32">
        <f>+((F44-F11)/F42)*100</f>
        <v>189.46820688937453</v>
      </c>
    </row>
    <row r="56" spans="4:6" ht="16.5">
      <c r="D56" s="5"/>
      <c r="E56" s="14"/>
      <c r="F56" s="5"/>
    </row>
    <row r="57" spans="1:6" ht="16.5">
      <c r="A57" s="4" t="s">
        <v>110</v>
      </c>
      <c r="D57" s="5"/>
      <c r="E57" s="14"/>
      <c r="F57" s="5"/>
    </row>
    <row r="58" spans="1:6" ht="16.5">
      <c r="A58" s="4" t="s">
        <v>109</v>
      </c>
      <c r="D58" s="5"/>
      <c r="E58" s="14"/>
      <c r="F58" s="5"/>
    </row>
    <row r="59" spans="4:6" ht="16.5">
      <c r="D59" s="5"/>
      <c r="E59" s="14"/>
      <c r="F59" s="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29"/>
      <c r="E63" s="29"/>
      <c r="F63" s="29"/>
    </row>
  </sheetData>
  <mergeCells count="3">
    <mergeCell ref="A1:H1"/>
    <mergeCell ref="A2:H2"/>
    <mergeCell ref="A3:H3"/>
  </mergeCells>
  <printOptions/>
  <pageMargins left="0.75" right="0.53" top="0.31" bottom="0.31" header="0.31" footer="0.19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0">
      <selection activeCell="E30" sqref="E30"/>
    </sheetView>
  </sheetViews>
  <sheetFormatPr defaultColWidth="9.140625" defaultRowHeight="12.75"/>
  <cols>
    <col min="1" max="1" width="29.7109375" style="31" customWidth="1"/>
    <col min="2" max="2" width="11.57421875" style="37" customWidth="1"/>
    <col min="3" max="3" width="12.00390625" style="37" customWidth="1"/>
    <col min="4" max="4" width="15.140625" style="37" customWidth="1"/>
    <col min="5" max="5" width="13.57421875" style="37" customWidth="1"/>
    <col min="6" max="6" width="12.8515625" style="37" customWidth="1"/>
    <col min="7" max="16384" width="9.140625" style="31" customWidth="1"/>
  </cols>
  <sheetData>
    <row r="1" spans="1:6" s="1" customFormat="1" ht="15">
      <c r="A1" s="50" t="s">
        <v>0</v>
      </c>
      <c r="B1" s="50"/>
      <c r="C1" s="50"/>
      <c r="D1" s="50"/>
      <c r="E1" s="50"/>
      <c r="F1" s="50"/>
    </row>
    <row r="2" spans="1:6" s="1" customFormat="1" ht="15">
      <c r="A2" s="50" t="s">
        <v>1</v>
      </c>
      <c r="B2" s="50"/>
      <c r="C2" s="50"/>
      <c r="D2" s="50"/>
      <c r="E2" s="50"/>
      <c r="F2" s="50"/>
    </row>
    <row r="3" spans="1:6" s="1" customFormat="1" ht="15">
      <c r="A3" s="50" t="s">
        <v>107</v>
      </c>
      <c r="B3" s="50"/>
      <c r="C3" s="50"/>
      <c r="D3" s="50"/>
      <c r="E3" s="50"/>
      <c r="F3" s="50"/>
    </row>
    <row r="4" spans="1:6" s="2" customFormat="1" ht="16.5">
      <c r="A4" s="2" t="s">
        <v>119</v>
      </c>
      <c r="B4" s="42"/>
      <c r="C4" s="42"/>
      <c r="D4" s="42"/>
      <c r="E4" s="42"/>
      <c r="F4" s="42"/>
    </row>
    <row r="5" spans="1:6" s="2" customFormat="1" ht="16.5">
      <c r="A5" s="1"/>
      <c r="B5" s="33"/>
      <c r="C5" s="33"/>
      <c r="D5" s="33"/>
      <c r="E5" s="33"/>
      <c r="F5" s="33"/>
    </row>
    <row r="6" spans="3:6" ht="15">
      <c r="C6" s="34" t="s">
        <v>54</v>
      </c>
      <c r="D6" s="34"/>
      <c r="E6" s="35" t="s">
        <v>55</v>
      </c>
      <c r="F6" s="36"/>
    </row>
    <row r="7" spans="2:6" ht="15">
      <c r="B7" s="35"/>
      <c r="C7" s="35"/>
      <c r="D7" s="35" t="s">
        <v>56</v>
      </c>
      <c r="E7" s="35"/>
      <c r="F7" s="35"/>
    </row>
    <row r="8" spans="2:6" ht="15">
      <c r="B8" s="35" t="s">
        <v>57</v>
      </c>
      <c r="C8" s="35" t="s">
        <v>57</v>
      </c>
      <c r="D8" s="35" t="s">
        <v>58</v>
      </c>
      <c r="E8" s="35" t="s">
        <v>5</v>
      </c>
      <c r="F8" s="35"/>
    </row>
    <row r="9" spans="2:6" ht="15">
      <c r="B9" s="35" t="s">
        <v>59</v>
      </c>
      <c r="C9" s="35" t="s">
        <v>60</v>
      </c>
      <c r="D9" s="35" t="s">
        <v>61</v>
      </c>
      <c r="E9" s="35" t="s">
        <v>56</v>
      </c>
      <c r="F9" s="35" t="s">
        <v>62</v>
      </c>
    </row>
    <row r="10" spans="2:6" ht="15"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</row>
    <row r="13" spans="1:6" ht="15">
      <c r="A13" s="43" t="s">
        <v>63</v>
      </c>
      <c r="B13" s="37">
        <v>19218</v>
      </c>
      <c r="C13" s="37">
        <v>1891</v>
      </c>
      <c r="D13" s="37">
        <v>2495</v>
      </c>
      <c r="E13" s="37">
        <v>16124</v>
      </c>
      <c r="F13" s="37">
        <f>SUM(B13:E13)</f>
        <v>39728</v>
      </c>
    </row>
    <row r="14" spans="1:6" ht="13.5">
      <c r="A14" s="44" t="s">
        <v>78</v>
      </c>
      <c r="B14" s="47">
        <v>0</v>
      </c>
      <c r="C14" s="47">
        <v>0</v>
      </c>
      <c r="D14" s="47">
        <v>0</v>
      </c>
      <c r="E14" s="47">
        <v>-2178</v>
      </c>
      <c r="F14" s="47">
        <f>SUM(B14:E14)</f>
        <v>-2178</v>
      </c>
    </row>
    <row r="15" spans="1:6" ht="13.5">
      <c r="A15" s="44" t="s">
        <v>126</v>
      </c>
      <c r="B15" s="37">
        <f>SUM(B13:B14)</f>
        <v>19218</v>
      </c>
      <c r="C15" s="37">
        <f>SUM(C13:C14)</f>
        <v>1891</v>
      </c>
      <c r="D15" s="37">
        <f>SUM(D13:D14)</f>
        <v>2495</v>
      </c>
      <c r="E15" s="37">
        <f>SUM(E13:E14)</f>
        <v>13946</v>
      </c>
      <c r="F15" s="37">
        <f>SUM(F13:F14)</f>
        <v>37550</v>
      </c>
    </row>
    <row r="16" spans="1:6" ht="13.5">
      <c r="A16" s="44" t="s">
        <v>67</v>
      </c>
      <c r="B16" s="37">
        <v>0</v>
      </c>
      <c r="C16" s="37">
        <v>0</v>
      </c>
      <c r="D16" s="37">
        <v>0</v>
      </c>
      <c r="E16" s="37">
        <f>+PL!E25</f>
        <v>3903</v>
      </c>
      <c r="F16" s="37">
        <f>SUM(B16:E16)</f>
        <v>3903</v>
      </c>
    </row>
    <row r="17" ht="13.5">
      <c r="A17" s="44"/>
    </row>
    <row r="18" spans="1:7" ht="15.75" thickBot="1">
      <c r="A18" s="46" t="s">
        <v>120</v>
      </c>
      <c r="B18" s="38">
        <f>SUM(B15:B16)</f>
        <v>19218</v>
      </c>
      <c r="C18" s="38">
        <f>SUM(C15:C16)</f>
        <v>1891</v>
      </c>
      <c r="D18" s="38">
        <f>SUM(D15:D16)</f>
        <v>2495</v>
      </c>
      <c r="E18" s="38">
        <f>SUM(E15:E16)</f>
        <v>17849</v>
      </c>
      <c r="F18" s="38">
        <f>SUM(F15:F16)</f>
        <v>41453</v>
      </c>
      <c r="G18" s="39"/>
    </row>
    <row r="19" spans="1:7" ht="14.25" thickTop="1">
      <c r="A19" s="44"/>
      <c r="G19" s="39"/>
    </row>
    <row r="20" ht="13.5">
      <c r="A20" s="44"/>
    </row>
    <row r="21" spans="1:6" ht="15">
      <c r="A21" s="43" t="s">
        <v>64</v>
      </c>
      <c r="B21" s="37">
        <v>19218</v>
      </c>
      <c r="C21" s="37">
        <v>1891</v>
      </c>
      <c r="D21" s="37">
        <v>2495</v>
      </c>
      <c r="E21" s="37">
        <v>13565</v>
      </c>
      <c r="F21" s="37">
        <f>SUM(B21:E21)</f>
        <v>37169</v>
      </c>
    </row>
    <row r="22" spans="1:6" ht="13.5">
      <c r="A22" s="44" t="s">
        <v>78</v>
      </c>
      <c r="B22" s="47">
        <v>0</v>
      </c>
      <c r="C22" s="47">
        <v>0</v>
      </c>
      <c r="D22" s="47">
        <v>0</v>
      </c>
      <c r="E22" s="47">
        <v>-2178</v>
      </c>
      <c r="F22" s="47">
        <f>SUM(B22:E22)</f>
        <v>-2178</v>
      </c>
    </row>
    <row r="23" spans="1:6" ht="13.5">
      <c r="A23" s="44" t="s">
        <v>126</v>
      </c>
      <c r="B23" s="37">
        <f>SUM(B21:B22)</f>
        <v>19218</v>
      </c>
      <c r="C23" s="37">
        <f>SUM(C21:C22)</f>
        <v>1891</v>
      </c>
      <c r="D23" s="37">
        <f>SUM(D21:D22)</f>
        <v>2495</v>
      </c>
      <c r="E23" s="37">
        <f>SUM(E21:E22)</f>
        <v>11387</v>
      </c>
      <c r="F23" s="37">
        <f>SUM(F21:F22)</f>
        <v>34991</v>
      </c>
    </row>
    <row r="24" ht="13.5">
      <c r="A24" s="44" t="s">
        <v>65</v>
      </c>
    </row>
    <row r="25" spans="1:6" ht="13.5">
      <c r="A25" s="44" t="s">
        <v>66</v>
      </c>
      <c r="B25" s="37">
        <v>0</v>
      </c>
      <c r="C25" s="37">
        <v>0</v>
      </c>
      <c r="D25" s="37">
        <v>0</v>
      </c>
      <c r="E25" s="37">
        <v>174</v>
      </c>
      <c r="F25" s="37">
        <f>SUM(B25:E25)</f>
        <v>174</v>
      </c>
    </row>
    <row r="26" spans="1:6" ht="13.5">
      <c r="A26" s="44" t="s">
        <v>67</v>
      </c>
      <c r="B26" s="37">
        <v>0</v>
      </c>
      <c r="C26" s="37">
        <v>0</v>
      </c>
      <c r="D26" s="37">
        <v>0</v>
      </c>
      <c r="E26" s="37">
        <v>2385</v>
      </c>
      <c r="F26" s="37">
        <f>SUM(B26:E26)</f>
        <v>2385</v>
      </c>
    </row>
    <row r="27" ht="13.5">
      <c r="A27" s="44"/>
    </row>
    <row r="28" spans="1:6" ht="15.75" thickBot="1">
      <c r="A28" s="43" t="s">
        <v>68</v>
      </c>
      <c r="B28" s="38">
        <f>SUM(B23:B27)</f>
        <v>19218</v>
      </c>
      <c r="C28" s="38">
        <f>SUM(C23:C27)</f>
        <v>1891</v>
      </c>
      <c r="D28" s="38">
        <f>SUM(D23:D27)</f>
        <v>2495</v>
      </c>
      <c r="E28" s="38">
        <f>SUM(E23:E27)</f>
        <v>13946</v>
      </c>
      <c r="F28" s="38">
        <f>SUM(F23:F27)</f>
        <v>37550</v>
      </c>
    </row>
    <row r="29" ht="14.25" thickTop="1"/>
    <row r="30" ht="16.5">
      <c r="A30" s="4" t="s">
        <v>112</v>
      </c>
    </row>
    <row r="31" ht="16.5">
      <c r="A31" s="4" t="s">
        <v>111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52">
      <selection activeCell="B57" sqref="B57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9.8515625" style="5" customWidth="1"/>
    <col min="4" max="16384" width="9.140625" style="4" customWidth="1"/>
  </cols>
  <sheetData>
    <row r="1" spans="1:8" s="2" customFormat="1" ht="16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6.5">
      <c r="A2" s="2" t="s">
        <v>1</v>
      </c>
    </row>
    <row r="3" spans="1:8" s="2" customFormat="1" ht="16.5">
      <c r="A3" s="1" t="s">
        <v>121</v>
      </c>
      <c r="B3" s="1"/>
      <c r="C3" s="1"/>
      <c r="D3" s="1"/>
      <c r="E3" s="1"/>
      <c r="F3" s="1"/>
      <c r="G3" s="1"/>
      <c r="H3" s="1"/>
    </row>
    <row r="4" spans="1:3" s="2" customFormat="1" ht="16.5">
      <c r="A4" s="2" t="s">
        <v>118</v>
      </c>
      <c r="C4" s="3"/>
    </row>
    <row r="5" ht="16.5">
      <c r="A5" s="2"/>
    </row>
    <row r="6" ht="16.5">
      <c r="C6" s="17" t="s">
        <v>116</v>
      </c>
    </row>
    <row r="7" ht="16.5">
      <c r="C7" s="9" t="s">
        <v>4</v>
      </c>
    </row>
    <row r="8" ht="16.5">
      <c r="A8" s="12" t="s">
        <v>69</v>
      </c>
    </row>
    <row r="10" spans="1:3" ht="16.5">
      <c r="A10" s="4" t="s">
        <v>70</v>
      </c>
      <c r="C10" s="5">
        <f>+PL!E21</f>
        <v>3697</v>
      </c>
    </row>
    <row r="12" ht="16.5">
      <c r="A12" s="4" t="s">
        <v>71</v>
      </c>
    </row>
    <row r="13" spans="2:3" ht="16.5">
      <c r="B13" s="4" t="s">
        <v>72</v>
      </c>
      <c r="C13" s="5">
        <f>+'[1]PL'!GZ76/1000</f>
        <v>44.471</v>
      </c>
    </row>
    <row r="14" ht="16.5" hidden="1">
      <c r="B14" s="4" t="s">
        <v>73</v>
      </c>
    </row>
    <row r="15" spans="2:3" ht="16.5">
      <c r="B15" s="4" t="s">
        <v>74</v>
      </c>
      <c r="C15" s="5">
        <f>+'[1]PL'!GZ77/1000</f>
        <v>4629.229</v>
      </c>
    </row>
    <row r="16" ht="16.5" hidden="1">
      <c r="B16" s="4" t="s">
        <v>75</v>
      </c>
    </row>
    <row r="17" ht="16.5" hidden="1">
      <c r="B17" s="4" t="s">
        <v>76</v>
      </c>
    </row>
    <row r="18" spans="2:3" ht="15" customHeight="1">
      <c r="B18" s="4" t="s">
        <v>77</v>
      </c>
      <c r="C18" s="5">
        <f>-'[1]KLSEPL'!E19</f>
        <v>2040.288</v>
      </c>
    </row>
    <row r="19" ht="16.5" hidden="1">
      <c r="B19" s="4" t="s">
        <v>78</v>
      </c>
    </row>
    <row r="20" ht="16.5" customHeight="1" hidden="1">
      <c r="B20" s="4" t="s">
        <v>79</v>
      </c>
    </row>
    <row r="21" ht="16.5">
      <c r="C21" s="13"/>
    </row>
    <row r="22" spans="1:3" ht="16.5">
      <c r="A22" s="4" t="s">
        <v>80</v>
      </c>
      <c r="C22" s="5">
        <f>SUM(C10:C21)</f>
        <v>10410.988000000001</v>
      </c>
    </row>
    <row r="24" ht="16.5">
      <c r="A24" s="4" t="s">
        <v>81</v>
      </c>
    </row>
    <row r="26" spans="2:3" ht="16.5">
      <c r="B26" s="4" t="s">
        <v>31</v>
      </c>
      <c r="C26" s="5">
        <v>-1081</v>
      </c>
    </row>
    <row r="27" spans="2:3" ht="16.5">
      <c r="B27" s="4" t="s">
        <v>82</v>
      </c>
      <c r="C27" s="5">
        <v>4146</v>
      </c>
    </row>
    <row r="28" spans="2:3" ht="16.5">
      <c r="B28" s="4" t="s">
        <v>83</v>
      </c>
      <c r="C28" s="5">
        <v>-3325</v>
      </c>
    </row>
    <row r="29" ht="16.5">
      <c r="C29" s="13"/>
    </row>
    <row r="30" spans="1:3" ht="16.5">
      <c r="A30" s="4" t="s">
        <v>84</v>
      </c>
      <c r="C30" s="5">
        <f>SUM(C22:C29)</f>
        <v>10150.988000000001</v>
      </c>
    </row>
    <row r="32" spans="2:3" ht="16.5" customHeight="1">
      <c r="B32" s="4" t="s">
        <v>85</v>
      </c>
      <c r="C32" s="5">
        <f>-C18</f>
        <v>-2040.288</v>
      </c>
    </row>
    <row r="33" ht="16.5" hidden="1">
      <c r="B33" s="4" t="s">
        <v>86</v>
      </c>
    </row>
    <row r="34" spans="2:3" ht="16.5" hidden="1">
      <c r="B34" s="4" t="s">
        <v>52</v>
      </c>
      <c r="C34" s="5">
        <v>0</v>
      </c>
    </row>
    <row r="35" spans="2:3" ht="16.5">
      <c r="B35" s="4" t="s">
        <v>87</v>
      </c>
      <c r="C35" s="5">
        <v>-12</v>
      </c>
    </row>
    <row r="36" ht="16.5">
      <c r="C36" s="13"/>
    </row>
    <row r="37" spans="1:3" ht="16.5">
      <c r="A37" s="12" t="s">
        <v>88</v>
      </c>
      <c r="C37" s="40">
        <f>SUM(C30:C35)</f>
        <v>8098.700000000001</v>
      </c>
    </row>
    <row r="39" ht="16.5">
      <c r="A39" s="12" t="s">
        <v>89</v>
      </c>
    </row>
    <row r="41" spans="1:3" ht="16.5">
      <c r="A41" s="4" t="s">
        <v>90</v>
      </c>
      <c r="C41" s="5">
        <v>-1485</v>
      </c>
    </row>
    <row r="42" spans="1:3" ht="16.5">
      <c r="A42" s="4" t="s">
        <v>91</v>
      </c>
      <c r="C42" s="5">
        <v>-2968</v>
      </c>
    </row>
    <row r="43" spans="1:3" ht="15" customHeight="1">
      <c r="A43" s="4" t="s">
        <v>92</v>
      </c>
      <c r="C43" s="5">
        <v>-529</v>
      </c>
    </row>
    <row r="44" ht="16.5" hidden="1">
      <c r="A44" s="4" t="s">
        <v>93</v>
      </c>
    </row>
    <row r="45" spans="1:3" ht="16.5">
      <c r="A45" s="4" t="s">
        <v>122</v>
      </c>
      <c r="C45" s="5">
        <v>-686</v>
      </c>
    </row>
    <row r="47" spans="1:3" ht="16.5">
      <c r="A47" s="12" t="s">
        <v>94</v>
      </c>
      <c r="C47" s="40">
        <f>SUM(C41:C46)</f>
        <v>-5668</v>
      </c>
    </row>
    <row r="49" ht="16.5">
      <c r="A49" s="12" t="s">
        <v>95</v>
      </c>
    </row>
    <row r="50" ht="15.75" customHeight="1"/>
    <row r="51" spans="1:3" ht="15.75" customHeight="1">
      <c r="A51" s="4" t="s">
        <v>102</v>
      </c>
      <c r="C51" s="5">
        <v>177</v>
      </c>
    </row>
    <row r="52" spans="1:3" ht="16.5">
      <c r="A52" s="4" t="s">
        <v>123</v>
      </c>
      <c r="C52" s="5">
        <v>700</v>
      </c>
    </row>
    <row r="53" spans="1:3" ht="16.5">
      <c r="A53" s="4" t="s">
        <v>124</v>
      </c>
      <c r="C53" s="5">
        <v>-1326</v>
      </c>
    </row>
    <row r="54" spans="1:4" ht="16.5" hidden="1">
      <c r="A54" s="4" t="s">
        <v>96</v>
      </c>
      <c r="D54" s="27"/>
    </row>
    <row r="55" spans="1:3" ht="16.5">
      <c r="A55" s="4" t="s">
        <v>125</v>
      </c>
      <c r="C55" s="5">
        <v>9166</v>
      </c>
    </row>
    <row r="57" spans="1:3" ht="16.5">
      <c r="A57" s="12" t="s">
        <v>97</v>
      </c>
      <c r="C57" s="40">
        <f>SUM(C51:C55)</f>
        <v>8717</v>
      </c>
    </row>
    <row r="59" spans="1:3" ht="16.5">
      <c r="A59" s="12" t="s">
        <v>98</v>
      </c>
      <c r="C59" s="5">
        <f>+C37+C47+C57</f>
        <v>11147.7</v>
      </c>
    </row>
    <row r="60" spans="1:3" ht="16.5">
      <c r="A60" s="12" t="s">
        <v>99</v>
      </c>
      <c r="C60" s="5">
        <f>+'[1]KLSEBS'!F24-'[1]KLSEBS'!F28</f>
        <v>-9191</v>
      </c>
    </row>
    <row r="61" spans="1:3" ht="17.25" thickBot="1">
      <c r="A61" s="12" t="s">
        <v>100</v>
      </c>
      <c r="C61" s="15">
        <f>SUM(C59:C60)</f>
        <v>1956.7000000000007</v>
      </c>
    </row>
    <row r="62" ht="17.25" thickTop="1"/>
    <row r="63" ht="16.5">
      <c r="A63" s="4" t="s">
        <v>101</v>
      </c>
    </row>
    <row r="64" spans="1:3" ht="16.5">
      <c r="A64" s="4" t="s">
        <v>38</v>
      </c>
      <c r="C64" s="5">
        <f>-'[1]KLSEBS'!D28</f>
        <v>-3271.452</v>
      </c>
    </row>
    <row r="65" spans="1:3" ht="16.5">
      <c r="A65" s="4" t="s">
        <v>36</v>
      </c>
      <c r="C65" s="5">
        <f>+'[1]KLSEBS'!D24</f>
        <v>5228.522</v>
      </c>
    </row>
    <row r="66" spans="3:4" ht="17.25" thickBot="1">
      <c r="C66" s="15">
        <f>+C64+C65</f>
        <v>1957.0699999999997</v>
      </c>
      <c r="D66" s="27"/>
    </row>
    <row r="67" ht="17.25" thickTop="1"/>
  </sheetData>
  <printOptions/>
  <pageMargins left="0.47" right="0.44" top="0.28" bottom="0.26" header="0.22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User</cp:lastModifiedBy>
  <cp:lastPrinted>2004-02-27T11:28:25Z</cp:lastPrinted>
  <dcterms:created xsi:type="dcterms:W3CDTF">2003-05-20T04:35:25Z</dcterms:created>
  <dcterms:modified xsi:type="dcterms:W3CDTF">2004-02-27T11:41:03Z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1898085463</vt:i4>
  </property>
  <property fmtid="{D5CDD505-2E9C-101B-9397-08002B2CF9AE}" pid="3" name="_EmailSubject">
    <vt:lpwstr>KLSE announcement</vt:lpwstr>
  </property>
  <property fmtid="{D5CDD505-2E9C-101B-9397-08002B2CF9AE}" pid="4" name="_AuthorEmail">
    <vt:lpwstr>seah_hc@pm99.po.my</vt:lpwstr>
  </property>
  <property fmtid="{D5CDD505-2E9C-101B-9397-08002B2CF9AE}" pid="5" name="_AuthorEmailDisplayName">
    <vt:lpwstr>Seah HC</vt:lpwstr>
  </property>
  <property fmtid="{D5CDD505-2E9C-101B-9397-08002B2CF9AE}" pid="6" name="_ReviewingToolsShownOnce">
    <vt:lpwstr/>
  </property>
</Properties>
</file>