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l" sheetId="1" r:id="rId1"/>
    <sheet name="bs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<sst xmlns="http://schemas.openxmlformats.org/spreadsheetml/2006/main" count="189" uniqueCount="116">
  <si>
    <r>
      <t xml:space="preserve">B. I. G. INDUSTRIES BERHAD </t>
    </r>
    <r>
      <rPr>
        <b/>
        <sz val="8"/>
        <rFont val="Arial"/>
        <family val="2"/>
      </rPr>
      <t>(195285-D)</t>
    </r>
  </si>
  <si>
    <t>(Incorporated in Malaysia)</t>
  </si>
  <si>
    <t>INDIVIDUAL QUARTER</t>
  </si>
  <si>
    <t>CUMULATIVE QUARTER</t>
  </si>
  <si>
    <t xml:space="preserve">CURRENT </t>
  </si>
  <si>
    <t>PRECEDING YEAR</t>
  </si>
  <si>
    <t>YEAR</t>
  </si>
  <si>
    <t xml:space="preserve">CORRESPONDING </t>
  </si>
  <si>
    <t>CORRESPONDING</t>
  </si>
  <si>
    <t>QUARTER</t>
  </si>
  <si>
    <t>RM'000</t>
  </si>
  <si>
    <t>(a)</t>
  </si>
  <si>
    <t>Turnover</t>
  </si>
  <si>
    <t>(b)</t>
  </si>
  <si>
    <t>Investment income</t>
  </si>
  <si>
    <t>(c )</t>
  </si>
  <si>
    <t>Depreciation and amortisation</t>
  </si>
  <si>
    <t>(d)</t>
  </si>
  <si>
    <t>Exceptional items</t>
  </si>
  <si>
    <t>-</t>
  </si>
  <si>
    <t>(e)</t>
  </si>
  <si>
    <t>(f)</t>
  </si>
  <si>
    <t>companies</t>
  </si>
  <si>
    <t>(g)</t>
  </si>
  <si>
    <t>(h)</t>
  </si>
  <si>
    <t>(i)</t>
  </si>
  <si>
    <t xml:space="preserve">(i) </t>
  </si>
  <si>
    <t>(ii)</t>
  </si>
  <si>
    <t>Minority interests</t>
  </si>
  <si>
    <t>attributable to members of the company</t>
  </si>
  <si>
    <t>(k)</t>
  </si>
  <si>
    <t>Extraordinary items</t>
  </si>
  <si>
    <t>(iii)</t>
  </si>
  <si>
    <t xml:space="preserve">Extraodinary items attributable to </t>
  </si>
  <si>
    <t>members of the company</t>
  </si>
  <si>
    <t>(l)</t>
  </si>
  <si>
    <t xml:space="preserve"> </t>
  </si>
  <si>
    <t>dividends, if any:-</t>
  </si>
  <si>
    <t>Basic (based on 19,218,000</t>
  </si>
  <si>
    <t>ordinary shares) (sen)</t>
  </si>
  <si>
    <t xml:space="preserve">Fully diluted (based on </t>
  </si>
  <si>
    <t>Dividend per share (sen)</t>
  </si>
  <si>
    <t>Dividend description</t>
  </si>
  <si>
    <t xml:space="preserve">As at </t>
  </si>
  <si>
    <t xml:space="preserve">As at End </t>
  </si>
  <si>
    <t>Preceding</t>
  </si>
  <si>
    <t>Current</t>
  </si>
  <si>
    <t xml:space="preserve">Financial </t>
  </si>
  <si>
    <t>Quarter</t>
  </si>
  <si>
    <t>Year End</t>
  </si>
  <si>
    <t>Notes</t>
  </si>
  <si>
    <t>N/R denotes Not Required</t>
  </si>
  <si>
    <t>N/A denotes Not Applicable</t>
  </si>
  <si>
    <t>B. I. G. INDUSTRIES BERHAD (195285-D)</t>
  </si>
  <si>
    <t xml:space="preserve">CONSOLIDATED BALANCE SHEET </t>
  </si>
  <si>
    <t>As at end of current Quarter</t>
  </si>
  <si>
    <t>As at Preceding   Financial Year End</t>
  </si>
  <si>
    <t>RM' 000</t>
  </si>
  <si>
    <t>FIXED ASSETS</t>
  </si>
  <si>
    <t>INVESTMENT IN ASSOCIATED COMPANY</t>
  </si>
  <si>
    <t>LONG TERM INVESTMENT</t>
  </si>
  <si>
    <t>DEFERRED EXPENSES</t>
  </si>
  <si>
    <t>CURRENT ASSETS</t>
  </si>
  <si>
    <t xml:space="preserve">Stocks </t>
  </si>
  <si>
    <t>Trade debtors</t>
  </si>
  <si>
    <t>Other debtors</t>
  </si>
  <si>
    <t xml:space="preserve">Short Term Investments - Fixed deposits </t>
  </si>
  <si>
    <t>Cash and bank balances</t>
  </si>
  <si>
    <t>CURRENT LIABILITIES</t>
  </si>
  <si>
    <t>Trade creditors</t>
  </si>
  <si>
    <t>Other creditors</t>
  </si>
  <si>
    <t>Provision for taxation</t>
  </si>
  <si>
    <t>NET CURRENT LIABILITIES</t>
  </si>
  <si>
    <t>NET ASSETS</t>
  </si>
  <si>
    <t>SHARE CAPITAL</t>
  </si>
  <si>
    <t>RESERVE</t>
  </si>
  <si>
    <t>Share Premium</t>
  </si>
  <si>
    <t>Revaluation Reserve</t>
  </si>
  <si>
    <t>Capital Reserve</t>
  </si>
  <si>
    <t>Merger Reserve</t>
  </si>
  <si>
    <t>Retained earnings</t>
  </si>
  <si>
    <t>MINORITY INTERESTS</t>
  </si>
  <si>
    <t>LONG TERM BORROWINGS</t>
  </si>
  <si>
    <t>Term Loans</t>
  </si>
  <si>
    <t>OTHER LONG TERM LIABILITIES</t>
  </si>
  <si>
    <t>are as follows:-</t>
  </si>
  <si>
    <t>31/12/2000</t>
  </si>
  <si>
    <t>Short term borrowings</t>
  </si>
  <si>
    <t>and extraordinary items</t>
  </si>
  <si>
    <t>31.12.2000</t>
  </si>
  <si>
    <t xml:space="preserve">Other income </t>
  </si>
  <si>
    <t xml:space="preserve">Profit before finance cost, depreciation </t>
  </si>
  <si>
    <t>and amortisation, exceptional items, income</t>
  </si>
  <si>
    <t>tax, minority interests and extraordinary</t>
  </si>
  <si>
    <t>items</t>
  </si>
  <si>
    <t>Finance Cost</t>
  </si>
  <si>
    <t>Profit before income tax, minority interests</t>
  </si>
  <si>
    <t xml:space="preserve">Share of profits and losses of associated </t>
  </si>
  <si>
    <t xml:space="preserve">and extraordinary items after share of </t>
  </si>
  <si>
    <t>profit and losses of associated companies</t>
  </si>
  <si>
    <t>Income tax</t>
  </si>
  <si>
    <t>deducting minorty interests</t>
  </si>
  <si>
    <t xml:space="preserve">Profit after income tax before </t>
  </si>
  <si>
    <t xml:space="preserve">(j) </t>
  </si>
  <si>
    <t>Pre-acquisition profit/(loss), if applicable</t>
  </si>
  <si>
    <t>Net profit from ordinary activities</t>
  </si>
  <si>
    <t>Net profit attributable to members of the</t>
  </si>
  <si>
    <t>Company</t>
  </si>
  <si>
    <t>(m)</t>
  </si>
  <si>
    <t>after deducting any provision for preference</t>
  </si>
  <si>
    <t xml:space="preserve">Earning per share based on 2(m) above </t>
  </si>
  <si>
    <t>Net Tangible assets per share (RM)</t>
  </si>
  <si>
    <t>Net tangible assets per share (RM)</t>
  </si>
  <si>
    <t>31/12/2001</t>
  </si>
  <si>
    <t>31.12.2001</t>
  </si>
  <si>
    <t xml:space="preserve">Quarterly report on the unaudited consolidated results of the Group and the Company for the financial quarter ended 31st December 2001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</si>
</sst>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1" xfId="15" applyNumberFormat="1" applyFont="1" applyBorder="1" applyAlignment="1">
      <alignment horizontal="center"/>
    </xf>
    <xf numFmtId="164" fontId="3" fillId="0" borderId="1" xfId="15" applyNumberFormat="1" applyFont="1" applyBorder="1" applyAlignment="1">
      <alignment horizontal="right"/>
    </xf>
    <xf numFmtId="164" fontId="3" fillId="0" borderId="0" xfId="15" applyNumberFormat="1" applyFont="1" applyAlignment="1">
      <alignment horizontal="right"/>
    </xf>
    <xf numFmtId="0" fontId="3" fillId="0" borderId="0" xfId="0" applyFont="1" applyAlignment="1">
      <alignment/>
    </xf>
    <xf numFmtId="164" fontId="3" fillId="0" borderId="0" xfId="15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15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3" fontId="3" fillId="0" borderId="2" xfId="15" applyFont="1" applyBorder="1" applyAlignment="1">
      <alignment/>
    </xf>
    <xf numFmtId="164" fontId="3" fillId="0" borderId="2" xfId="15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164" fontId="3" fillId="0" borderId="0" xfId="15" applyNumberFormat="1" applyFont="1" applyAlignment="1">
      <alignment/>
    </xf>
    <xf numFmtId="43" fontId="3" fillId="0" borderId="0" xfId="15" applyFont="1" applyAlignment="1">
      <alignment horizontal="center"/>
    </xf>
    <xf numFmtId="164" fontId="3" fillId="0" borderId="2" xfId="15" applyNumberFormat="1" applyFont="1" applyBorder="1" applyAlignment="1">
      <alignment horizontal="center"/>
    </xf>
    <xf numFmtId="164" fontId="3" fillId="0" borderId="0" xfId="15" applyNumberFormat="1" applyFont="1" applyBorder="1" applyAlignment="1">
      <alignment horizontal="center"/>
    </xf>
    <xf numFmtId="0" fontId="3" fillId="0" borderId="3" xfId="0" applyFont="1" applyBorder="1" applyAlignment="1" quotePrefix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 quotePrefix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" xfId="0" applyFont="1" applyBorder="1" applyAlignment="1">
      <alignment horizontal="center"/>
    </xf>
    <xf numFmtId="43" fontId="3" fillId="0" borderId="0" xfId="0" applyNumberFormat="1" applyFont="1" applyAlignment="1">
      <alignment horizontal="center"/>
    </xf>
    <xf numFmtId="43" fontId="3" fillId="0" borderId="0" xfId="15" applyFont="1" applyAlignment="1">
      <alignment horizontal="right"/>
    </xf>
    <xf numFmtId="43" fontId="3" fillId="0" borderId="0" xfId="15" applyNumberFormat="1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5" xfId="0" applyFont="1" applyBorder="1" applyAlignment="1" quotePrefix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 quotePrefix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164" fontId="0" fillId="0" borderId="0" xfId="15" applyNumberFormat="1" applyAlignment="1">
      <alignment/>
    </xf>
    <xf numFmtId="164" fontId="0" fillId="0" borderId="3" xfId="15" applyNumberFormat="1" applyBorder="1" applyAlignment="1">
      <alignment/>
    </xf>
    <xf numFmtId="164" fontId="0" fillId="0" borderId="6" xfId="15" applyNumberFormat="1" applyBorder="1" applyAlignment="1">
      <alignment/>
    </xf>
    <xf numFmtId="164" fontId="0" fillId="0" borderId="7" xfId="15" applyNumberFormat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2" xfId="15" applyNumberFormat="1" applyBorder="1" applyAlignment="1">
      <alignment/>
    </xf>
    <xf numFmtId="43" fontId="0" fillId="0" borderId="0" xfId="15" applyAlignment="1">
      <alignment/>
    </xf>
    <xf numFmtId="164" fontId="0" fillId="0" borderId="0" xfId="0" applyNumberFormat="1" applyAlignment="1">
      <alignment/>
    </xf>
    <xf numFmtId="43" fontId="3" fillId="0" borderId="5" xfId="15" applyFont="1" applyBorder="1" applyAlignment="1" quotePrefix="1">
      <alignment horizontal="center"/>
    </xf>
    <xf numFmtId="164" fontId="3" fillId="0" borderId="0" xfId="0" applyNumberFormat="1" applyFont="1" applyAlignment="1">
      <alignment/>
    </xf>
    <xf numFmtId="164" fontId="0" fillId="0" borderId="0" xfId="15" applyNumberFormat="1" applyFont="1" applyAlignment="1">
      <alignment/>
    </xf>
    <xf numFmtId="164" fontId="3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8"/>
  <sheetViews>
    <sheetView tabSelected="1" workbookViewId="0" topLeftCell="A41">
      <selection activeCell="D7" sqref="D7"/>
    </sheetView>
  </sheetViews>
  <sheetFormatPr defaultColWidth="9.140625" defaultRowHeight="12.75"/>
  <cols>
    <col min="1" max="1" width="4.28125" style="0" customWidth="1"/>
    <col min="2" max="2" width="3.8515625" style="0" customWidth="1"/>
    <col min="3" max="3" width="4.28125" style="0" customWidth="1"/>
    <col min="4" max="4" width="26.8515625" style="0" customWidth="1"/>
    <col min="5" max="5" width="11.00390625" style="0" customWidth="1"/>
    <col min="6" max="6" width="1.8515625" style="0" customWidth="1"/>
    <col min="7" max="7" width="14.00390625" style="0" bestFit="1" customWidth="1"/>
    <col min="8" max="8" width="1.8515625" style="0" customWidth="1"/>
    <col min="9" max="9" width="11.8515625" style="0" customWidth="1"/>
    <col min="10" max="10" width="1.8515625" style="0" customWidth="1"/>
    <col min="11" max="11" width="13.7109375" style="0" bestFit="1" customWidth="1"/>
  </cols>
  <sheetData>
    <row r="1" ht="12.75">
      <c r="A1" s="1" t="s">
        <v>0</v>
      </c>
    </row>
    <row r="2" ht="12.75">
      <c r="A2" t="s">
        <v>1</v>
      </c>
    </row>
    <row r="4" s="2" customFormat="1" ht="11.25">
      <c r="A4" s="2" t="s">
        <v>115</v>
      </c>
    </row>
    <row r="5" s="2" customFormat="1" ht="11.25">
      <c r="A5" s="2" t="s">
        <v>85</v>
      </c>
    </row>
    <row r="6" s="2" customFormat="1" ht="11.25"/>
    <row r="7" spans="5:11" s="2" customFormat="1" ht="11.25">
      <c r="E7" s="49" t="s">
        <v>2</v>
      </c>
      <c r="F7" s="49"/>
      <c r="G7" s="49"/>
      <c r="I7" s="49" t="s">
        <v>3</v>
      </c>
      <c r="J7" s="49"/>
      <c r="K7" s="49"/>
    </row>
    <row r="8" spans="5:11" s="2" customFormat="1" ht="11.25">
      <c r="E8" s="3" t="s">
        <v>4</v>
      </c>
      <c r="F8" s="3"/>
      <c r="G8" s="3" t="s">
        <v>5</v>
      </c>
      <c r="H8" s="3"/>
      <c r="I8" s="3" t="s">
        <v>4</v>
      </c>
      <c r="J8" s="3"/>
      <c r="K8" s="3" t="s">
        <v>5</v>
      </c>
    </row>
    <row r="9" spans="5:11" s="2" customFormat="1" ht="11.25">
      <c r="E9" s="3" t="s">
        <v>6</v>
      </c>
      <c r="F9" s="3"/>
      <c r="G9" s="3" t="s">
        <v>7</v>
      </c>
      <c r="H9" s="3"/>
      <c r="I9" s="3" t="s">
        <v>6</v>
      </c>
      <c r="J9" s="3"/>
      <c r="K9" s="3" t="s">
        <v>8</v>
      </c>
    </row>
    <row r="10" spans="5:11" s="2" customFormat="1" ht="11.25">
      <c r="E10" s="3" t="s">
        <v>9</v>
      </c>
      <c r="F10" s="3"/>
      <c r="G10" s="3" t="s">
        <v>9</v>
      </c>
      <c r="H10" s="3"/>
      <c r="I10" s="3" t="s">
        <v>9</v>
      </c>
      <c r="J10" s="3"/>
      <c r="K10" s="3" t="s">
        <v>9</v>
      </c>
    </row>
    <row r="11" spans="5:11" s="2" customFormat="1" ht="11.25">
      <c r="E11" s="3" t="s">
        <v>113</v>
      </c>
      <c r="F11" s="3"/>
      <c r="G11" s="3" t="s">
        <v>86</v>
      </c>
      <c r="H11" s="3"/>
      <c r="I11" s="3" t="s">
        <v>113</v>
      </c>
      <c r="J11" s="3"/>
      <c r="K11" s="3" t="s">
        <v>86</v>
      </c>
    </row>
    <row r="12" spans="5:11" s="2" customFormat="1" ht="11.25">
      <c r="E12" s="3" t="s">
        <v>10</v>
      </c>
      <c r="F12" s="3"/>
      <c r="G12" s="3" t="s">
        <v>10</v>
      </c>
      <c r="H12" s="3"/>
      <c r="I12" s="3" t="s">
        <v>10</v>
      </c>
      <c r="J12" s="3"/>
      <c r="K12" s="3" t="s">
        <v>10</v>
      </c>
    </row>
    <row r="13" s="2" customFormat="1" ht="11.25"/>
    <row r="14" spans="1:12" s="2" customFormat="1" ht="12" thickBot="1">
      <c r="A14" s="2">
        <v>1</v>
      </c>
      <c r="B14" s="2" t="s">
        <v>11</v>
      </c>
      <c r="C14" s="2" t="s">
        <v>12</v>
      </c>
      <c r="E14" s="4">
        <f>52100-34186</f>
        <v>17914</v>
      </c>
      <c r="F14" s="3"/>
      <c r="G14" s="5">
        <v>8197</v>
      </c>
      <c r="I14" s="4">
        <v>52100</v>
      </c>
      <c r="K14" s="4">
        <v>35368</v>
      </c>
      <c r="L14" s="46"/>
    </row>
    <row r="15" spans="5:11" s="2" customFormat="1" ht="11.25">
      <c r="E15" s="3"/>
      <c r="F15" s="3"/>
      <c r="G15" s="3"/>
      <c r="I15" s="3"/>
      <c r="K15" s="3"/>
    </row>
    <row r="16" spans="2:11" s="2" customFormat="1" ht="12" thickBot="1">
      <c r="B16" s="2" t="s">
        <v>13</v>
      </c>
      <c r="C16" s="2" t="s">
        <v>14</v>
      </c>
      <c r="E16" s="4">
        <v>0</v>
      </c>
      <c r="F16" s="3"/>
      <c r="G16" s="5">
        <v>0</v>
      </c>
      <c r="I16" s="4">
        <v>0</v>
      </c>
      <c r="J16" s="48"/>
      <c r="K16" s="4">
        <v>0</v>
      </c>
    </row>
    <row r="17" spans="5:11" s="2" customFormat="1" ht="11.25">
      <c r="E17" s="3"/>
      <c r="F17" s="3"/>
      <c r="G17" s="6"/>
      <c r="I17" s="3"/>
      <c r="K17" s="3"/>
    </row>
    <row r="18" spans="2:12" s="2" customFormat="1" ht="12" thickBot="1">
      <c r="B18" s="2" t="s">
        <v>15</v>
      </c>
      <c r="C18" s="2" t="s">
        <v>90</v>
      </c>
      <c r="E18" s="4">
        <f>627-257</f>
        <v>370</v>
      </c>
      <c r="F18" s="3"/>
      <c r="G18" s="5">
        <v>479</v>
      </c>
      <c r="I18" s="4">
        <v>627</v>
      </c>
      <c r="K18" s="4">
        <v>993</v>
      </c>
      <c r="L18" s="46"/>
    </row>
    <row r="19" spans="5:11" s="2" customFormat="1" ht="11.25">
      <c r="E19" s="3"/>
      <c r="F19" s="3"/>
      <c r="G19" s="6"/>
      <c r="I19" s="3"/>
      <c r="K19" s="3"/>
    </row>
    <row r="20" spans="1:12" s="2" customFormat="1" ht="11.25">
      <c r="A20" s="2">
        <v>2</v>
      </c>
      <c r="B20" s="2" t="s">
        <v>11</v>
      </c>
      <c r="C20" s="7" t="s">
        <v>91</v>
      </c>
      <c r="E20" s="8">
        <f>9183-6598+3+2</f>
        <v>2590</v>
      </c>
      <c r="F20" s="3"/>
      <c r="G20" s="6">
        <v>1653</v>
      </c>
      <c r="I20" s="8">
        <f>9183+3</f>
        <v>9186</v>
      </c>
      <c r="K20" s="8">
        <v>7738</v>
      </c>
      <c r="L20" s="46"/>
    </row>
    <row r="21" spans="3:11" s="2" customFormat="1" ht="11.25">
      <c r="C21" s="7" t="s">
        <v>92</v>
      </c>
      <c r="E21" s="3"/>
      <c r="F21" s="3"/>
      <c r="G21" s="6"/>
      <c r="I21" s="3"/>
      <c r="K21" s="3"/>
    </row>
    <row r="22" spans="3:11" s="2" customFormat="1" ht="12.75" customHeight="1">
      <c r="C22" s="7" t="s">
        <v>93</v>
      </c>
      <c r="E22" s="3"/>
      <c r="F22" s="3"/>
      <c r="G22" s="6"/>
      <c r="I22" s="3"/>
      <c r="K22" s="3"/>
    </row>
    <row r="23" spans="3:11" s="2" customFormat="1" ht="11.25">
      <c r="C23" s="7" t="s">
        <v>94</v>
      </c>
      <c r="F23" s="3"/>
      <c r="G23" s="6"/>
      <c r="K23" s="3"/>
    </row>
    <row r="24" spans="5:11" s="2" customFormat="1" ht="11.25">
      <c r="E24" s="3"/>
      <c r="F24" s="3"/>
      <c r="G24" s="6"/>
      <c r="I24" s="3"/>
      <c r="K24" s="3"/>
    </row>
    <row r="25" spans="2:12" s="2" customFormat="1" ht="11.25">
      <c r="B25" s="2" t="s">
        <v>13</v>
      </c>
      <c r="C25" s="2" t="s">
        <v>95</v>
      </c>
      <c r="E25" s="8">
        <f>2128-1632</f>
        <v>496</v>
      </c>
      <c r="F25" s="3"/>
      <c r="G25" s="6">
        <v>511</v>
      </c>
      <c r="I25" s="8">
        <v>2128</v>
      </c>
      <c r="K25" s="8">
        <v>2244</v>
      </c>
      <c r="L25" s="46"/>
    </row>
    <row r="26" spans="5:11" s="2" customFormat="1" ht="11.25">
      <c r="E26" s="8"/>
      <c r="F26" s="3"/>
      <c r="G26" s="6"/>
      <c r="I26" s="8"/>
      <c r="K26" s="3"/>
    </row>
    <row r="27" spans="2:12" s="2" customFormat="1" ht="11.25">
      <c r="B27" s="2" t="s">
        <v>15</v>
      </c>
      <c r="C27" s="2" t="s">
        <v>16</v>
      </c>
      <c r="E27" s="8">
        <f>4655-3465</f>
        <v>1190</v>
      </c>
      <c r="F27" s="3"/>
      <c r="G27" s="6">
        <v>1146</v>
      </c>
      <c r="I27" s="8">
        <v>4655</v>
      </c>
      <c r="K27" s="8">
        <v>4497</v>
      </c>
      <c r="L27" s="46"/>
    </row>
    <row r="28" spans="5:11" s="2" customFormat="1" ht="4.5" customHeight="1">
      <c r="E28" s="9"/>
      <c r="F28" s="3"/>
      <c r="G28" s="10"/>
      <c r="H28" s="11"/>
      <c r="I28" s="9"/>
      <c r="J28" s="11"/>
      <c r="K28" s="9"/>
    </row>
    <row r="29" spans="5:11" s="2" customFormat="1" ht="4.5" customHeight="1">
      <c r="E29" s="9"/>
      <c r="F29" s="3"/>
      <c r="G29" s="10"/>
      <c r="I29" s="9"/>
      <c r="K29" s="9"/>
    </row>
    <row r="30" spans="2:11" s="2" customFormat="1" ht="11.25">
      <c r="B30" s="2" t="s">
        <v>17</v>
      </c>
      <c r="C30" s="2" t="s">
        <v>18</v>
      </c>
      <c r="E30" s="12">
        <v>0</v>
      </c>
      <c r="F30" s="3"/>
      <c r="G30" s="13" t="s">
        <v>19</v>
      </c>
      <c r="I30" s="12">
        <v>0</v>
      </c>
      <c r="K30" s="14" t="s">
        <v>19</v>
      </c>
    </row>
    <row r="31" spans="5:11" s="2" customFormat="1" ht="11.25">
      <c r="E31" s="3"/>
      <c r="F31" s="3"/>
      <c r="G31" s="3"/>
      <c r="I31" s="3"/>
      <c r="K31" s="3"/>
    </row>
    <row r="32" spans="2:12" s="2" customFormat="1" ht="11.25">
      <c r="B32" s="2" t="s">
        <v>20</v>
      </c>
      <c r="C32" s="2" t="s">
        <v>96</v>
      </c>
      <c r="E32" s="8">
        <f>E20-E25-E27</f>
        <v>904</v>
      </c>
      <c r="F32" s="3"/>
      <c r="G32" s="15">
        <f>+G20-G25-G27</f>
        <v>-4</v>
      </c>
      <c r="I32" s="8">
        <f>+I20-I25-I27</f>
        <v>2403</v>
      </c>
      <c r="K32" s="8">
        <f>+K20-K25-K27</f>
        <v>997</v>
      </c>
      <c r="L32" s="8"/>
    </row>
    <row r="33" spans="3:11" s="2" customFormat="1" ht="11.25">
      <c r="C33" s="2" t="s">
        <v>88</v>
      </c>
      <c r="E33" s="3"/>
      <c r="F33" s="3"/>
      <c r="G33" s="3"/>
      <c r="I33" s="3"/>
      <c r="K33" s="3"/>
    </row>
    <row r="34" spans="3:11" s="2" customFormat="1" ht="11.25">
      <c r="C34" s="2" t="s">
        <v>36</v>
      </c>
      <c r="E34" s="3"/>
      <c r="F34" s="3"/>
      <c r="G34" s="3"/>
      <c r="I34" s="3"/>
      <c r="K34" s="3"/>
    </row>
    <row r="35" spans="3:11" s="2" customFormat="1" ht="11.25">
      <c r="C35" s="2" t="s">
        <v>36</v>
      </c>
      <c r="E35" s="3"/>
      <c r="F35" s="3"/>
      <c r="G35" s="3"/>
      <c r="I35" s="3"/>
      <c r="K35" s="3"/>
    </row>
    <row r="36" spans="3:11" s="2" customFormat="1" ht="11.25">
      <c r="C36" s="2" t="s">
        <v>36</v>
      </c>
      <c r="E36" s="3"/>
      <c r="F36" s="3"/>
      <c r="G36" s="3"/>
      <c r="I36" s="3"/>
      <c r="K36" s="3"/>
    </row>
    <row r="37" spans="5:11" s="2" customFormat="1" ht="3.75" customHeight="1">
      <c r="E37" s="14"/>
      <c r="F37" s="3"/>
      <c r="G37" s="14"/>
      <c r="I37" s="14"/>
      <c r="K37" s="14"/>
    </row>
    <row r="38" spans="5:11" s="2" customFormat="1" ht="3.75" customHeight="1">
      <c r="E38" s="9"/>
      <c r="F38" s="3"/>
      <c r="G38" s="9"/>
      <c r="I38" s="9"/>
      <c r="K38" s="9"/>
    </row>
    <row r="39" spans="2:11" s="2" customFormat="1" ht="11.25">
      <c r="B39" s="2" t="s">
        <v>21</v>
      </c>
      <c r="C39" s="2" t="s">
        <v>97</v>
      </c>
      <c r="E39" s="16">
        <v>0</v>
      </c>
      <c r="F39" s="3"/>
      <c r="G39" s="16">
        <v>0</v>
      </c>
      <c r="I39" s="16">
        <v>0</v>
      </c>
      <c r="K39" s="16">
        <v>0</v>
      </c>
    </row>
    <row r="40" spans="3:11" s="2" customFormat="1" ht="11.25">
      <c r="C40" s="2" t="s">
        <v>22</v>
      </c>
      <c r="E40" s="3"/>
      <c r="F40" s="3"/>
      <c r="G40" s="3"/>
      <c r="I40" s="3"/>
      <c r="K40" s="3"/>
    </row>
    <row r="41" spans="5:11" s="2" customFormat="1" ht="11.25">
      <c r="E41" s="3"/>
      <c r="F41" s="3"/>
      <c r="G41" s="3"/>
      <c r="I41" s="3"/>
      <c r="K41" s="3"/>
    </row>
    <row r="42" spans="2:12" s="2" customFormat="1" ht="11.25">
      <c r="B42" s="2" t="s">
        <v>23</v>
      </c>
      <c r="C42" s="2" t="s">
        <v>96</v>
      </c>
      <c r="E42" s="8">
        <f>+E32+E39</f>
        <v>904</v>
      </c>
      <c r="F42" s="3"/>
      <c r="G42" s="8">
        <f>+G32+G39</f>
        <v>-4</v>
      </c>
      <c r="I42" s="8">
        <f>+I32+I39</f>
        <v>2403</v>
      </c>
      <c r="K42" s="8">
        <f>+K32+K39</f>
        <v>997</v>
      </c>
      <c r="L42" s="8"/>
    </row>
    <row r="43" spans="3:11" s="2" customFormat="1" ht="11.25">
      <c r="C43" s="2" t="s">
        <v>98</v>
      </c>
      <c r="E43" s="8"/>
      <c r="F43" s="3"/>
      <c r="G43" s="3"/>
      <c r="I43" s="8"/>
      <c r="K43" s="3"/>
    </row>
    <row r="44" spans="3:11" s="2" customFormat="1" ht="11.25">
      <c r="C44" s="2" t="s">
        <v>99</v>
      </c>
      <c r="E44" s="8"/>
      <c r="F44" s="3"/>
      <c r="G44" s="3"/>
      <c r="I44" s="8"/>
      <c r="K44" s="3"/>
    </row>
    <row r="45" spans="5:11" s="2" customFormat="1" ht="11.25">
      <c r="E45" s="8"/>
      <c r="F45" s="3"/>
      <c r="G45" s="3"/>
      <c r="I45" s="8"/>
      <c r="K45" s="3"/>
    </row>
    <row r="46" spans="2:12" s="2" customFormat="1" ht="11.25">
      <c r="B46" s="2" t="s">
        <v>24</v>
      </c>
      <c r="C46" s="2" t="s">
        <v>100</v>
      </c>
      <c r="E46" s="8">
        <f>45+3</f>
        <v>48</v>
      </c>
      <c r="F46" s="3"/>
      <c r="G46" s="8">
        <v>-567</v>
      </c>
      <c r="I46" s="8">
        <v>65</v>
      </c>
      <c r="K46" s="8">
        <v>-548</v>
      </c>
      <c r="L46" s="46"/>
    </row>
    <row r="47" spans="5:11" s="2" customFormat="1" ht="3.75" customHeight="1">
      <c r="E47" s="17"/>
      <c r="F47" s="3"/>
      <c r="G47" s="14"/>
      <c r="I47" s="17"/>
      <c r="K47" s="14"/>
    </row>
    <row r="48" spans="5:11" s="2" customFormat="1" ht="3.75" customHeight="1">
      <c r="E48" s="18"/>
      <c r="F48" s="3"/>
      <c r="G48" s="9"/>
      <c r="I48" s="18"/>
      <c r="K48" s="9"/>
    </row>
    <row r="49" spans="2:12" s="2" customFormat="1" ht="11.25">
      <c r="B49" s="2" t="s">
        <v>25</v>
      </c>
      <c r="C49" s="2" t="s">
        <v>26</v>
      </c>
      <c r="D49" s="2" t="s">
        <v>102</v>
      </c>
      <c r="E49" s="8">
        <f>+E42-E46</f>
        <v>856</v>
      </c>
      <c r="F49" s="3"/>
      <c r="G49" s="8">
        <f>+G42-G46</f>
        <v>563</v>
      </c>
      <c r="I49" s="8">
        <f>+I42-I46</f>
        <v>2338</v>
      </c>
      <c r="K49" s="8">
        <f>+K42-K46</f>
        <v>1545</v>
      </c>
      <c r="L49" s="8"/>
    </row>
    <row r="50" spans="4:11" s="2" customFormat="1" ht="11.25">
      <c r="D50" s="2" t="s">
        <v>101</v>
      </c>
      <c r="E50" s="8"/>
      <c r="F50" s="3"/>
      <c r="G50" s="3"/>
      <c r="I50" s="8"/>
      <c r="K50" s="3"/>
    </row>
    <row r="51" spans="5:11" s="2" customFormat="1" ht="11.25">
      <c r="E51" s="8"/>
      <c r="F51" s="3"/>
      <c r="G51" s="3"/>
      <c r="I51" s="8"/>
      <c r="K51" s="3"/>
    </row>
    <row r="52" spans="3:12" s="2" customFormat="1" ht="11.25">
      <c r="C52" s="2" t="s">
        <v>27</v>
      </c>
      <c r="D52" s="2" t="s">
        <v>28</v>
      </c>
      <c r="E52" s="8">
        <v>0</v>
      </c>
      <c r="F52" s="3"/>
      <c r="G52" s="6">
        <v>0</v>
      </c>
      <c r="I52" s="8">
        <v>0</v>
      </c>
      <c r="K52" s="8">
        <v>18</v>
      </c>
      <c r="L52" s="46"/>
    </row>
    <row r="53" spans="5:11" s="2" customFormat="1" ht="3.75" customHeight="1">
      <c r="E53" s="17"/>
      <c r="F53" s="3"/>
      <c r="G53" s="14"/>
      <c r="I53" s="17"/>
      <c r="K53" s="14"/>
    </row>
    <row r="54" spans="5:11" s="2" customFormat="1" ht="3.75" customHeight="1">
      <c r="E54" s="18"/>
      <c r="F54" s="3"/>
      <c r="G54" s="9"/>
      <c r="I54" s="18"/>
      <c r="K54" s="9"/>
    </row>
    <row r="55" spans="2:11" s="2" customFormat="1" ht="11.25" customHeight="1">
      <c r="B55" s="2" t="s">
        <v>103</v>
      </c>
      <c r="C55" s="2" t="s">
        <v>104</v>
      </c>
      <c r="E55" s="18"/>
      <c r="F55" s="3"/>
      <c r="G55" s="9"/>
      <c r="I55" s="18"/>
      <c r="K55" s="9"/>
    </row>
    <row r="56" spans="5:11" s="2" customFormat="1" ht="11.25" customHeight="1">
      <c r="E56" s="18"/>
      <c r="F56" s="3"/>
      <c r="G56" s="9"/>
      <c r="I56" s="18"/>
      <c r="K56" s="9"/>
    </row>
    <row r="57" spans="2:12" s="2" customFormat="1" ht="11.25">
      <c r="B57" s="2" t="s">
        <v>30</v>
      </c>
      <c r="C57" s="2" t="s">
        <v>105</v>
      </c>
      <c r="E57" s="8">
        <f>+E49+E52</f>
        <v>856</v>
      </c>
      <c r="F57" s="3"/>
      <c r="G57" s="8">
        <f>+G49+G52</f>
        <v>563</v>
      </c>
      <c r="I57" s="8">
        <f>+I49+I52</f>
        <v>2338</v>
      </c>
      <c r="K57" s="8">
        <f>+K49+K52</f>
        <v>1563</v>
      </c>
      <c r="L57" s="8"/>
    </row>
    <row r="58" spans="3:12" s="2" customFormat="1" ht="11.25">
      <c r="C58" s="2" t="s">
        <v>29</v>
      </c>
      <c r="E58" s="3"/>
      <c r="F58" s="3"/>
      <c r="G58" s="3"/>
      <c r="L58" s="46"/>
    </row>
    <row r="59" spans="5:12" s="2" customFormat="1" ht="11.25">
      <c r="E59" s="3"/>
      <c r="F59" s="3"/>
      <c r="G59" s="3"/>
      <c r="L59" s="46"/>
    </row>
    <row r="60" spans="5:7" s="2" customFormat="1" ht="11.25">
      <c r="E60" s="3"/>
      <c r="F60" s="3"/>
      <c r="G60" s="3"/>
    </row>
    <row r="61" spans="5:7" s="2" customFormat="1" ht="11.25">
      <c r="E61" s="3"/>
      <c r="F61" s="3"/>
      <c r="G61" s="3"/>
    </row>
    <row r="62" spans="5:7" s="2" customFormat="1" ht="11.25">
      <c r="E62" s="3"/>
      <c r="F62" s="3"/>
      <c r="G62" s="3"/>
    </row>
    <row r="63" spans="5:7" s="2" customFormat="1" ht="11.25">
      <c r="E63" s="3"/>
      <c r="F63" s="3"/>
      <c r="G63" s="3"/>
    </row>
    <row r="64" spans="5:7" s="2" customFormat="1" ht="11.25">
      <c r="E64" s="3"/>
      <c r="F64" s="3"/>
      <c r="G64" s="3"/>
    </row>
    <row r="65" spans="5:7" s="2" customFormat="1" ht="11.25">
      <c r="E65" s="3"/>
      <c r="F65" s="3"/>
      <c r="G65" s="3"/>
    </row>
    <row r="66" spans="5:7" s="2" customFormat="1" ht="11.25">
      <c r="E66" s="3"/>
      <c r="F66" s="3"/>
      <c r="G66" s="3"/>
    </row>
    <row r="67" spans="5:7" s="2" customFormat="1" ht="11.25">
      <c r="E67" s="3"/>
      <c r="F67" s="3"/>
      <c r="G67" s="3"/>
    </row>
    <row r="68" spans="5:7" s="2" customFormat="1" ht="11.25">
      <c r="E68" s="3"/>
      <c r="F68" s="3"/>
      <c r="G68" s="3"/>
    </row>
    <row r="69" spans="5:7" s="2" customFormat="1" ht="11.25">
      <c r="E69" s="3"/>
      <c r="F69" s="3"/>
      <c r="G69" s="3"/>
    </row>
    <row r="70" spans="5:7" s="2" customFormat="1" ht="11.25">
      <c r="E70" s="3"/>
      <c r="F70" s="3"/>
      <c r="G70" s="3"/>
    </row>
    <row r="71" spans="5:7" s="2" customFormat="1" ht="11.25">
      <c r="E71" s="3"/>
      <c r="F71" s="3"/>
      <c r="G71" s="3"/>
    </row>
    <row r="72" spans="5:11" s="2" customFormat="1" ht="11.25">
      <c r="E72" s="49" t="s">
        <v>2</v>
      </c>
      <c r="F72" s="49"/>
      <c r="G72" s="49"/>
      <c r="I72" s="49" t="s">
        <v>3</v>
      </c>
      <c r="J72" s="49"/>
      <c r="K72" s="49"/>
    </row>
    <row r="73" spans="5:11" s="2" customFormat="1" ht="11.25">
      <c r="E73" s="3" t="s">
        <v>4</v>
      </c>
      <c r="F73" s="3"/>
      <c r="G73" s="3" t="s">
        <v>5</v>
      </c>
      <c r="H73" s="3"/>
      <c r="I73" s="3" t="s">
        <v>4</v>
      </c>
      <c r="J73" s="3"/>
      <c r="K73" s="3" t="s">
        <v>5</v>
      </c>
    </row>
    <row r="74" spans="5:11" s="2" customFormat="1" ht="11.25">
      <c r="E74" s="3" t="s">
        <v>6</v>
      </c>
      <c r="F74" s="3"/>
      <c r="G74" s="3" t="s">
        <v>7</v>
      </c>
      <c r="H74" s="3"/>
      <c r="I74" s="3" t="s">
        <v>6</v>
      </c>
      <c r="J74" s="3"/>
      <c r="K74" s="3" t="s">
        <v>8</v>
      </c>
    </row>
    <row r="75" spans="5:11" s="2" customFormat="1" ht="11.25">
      <c r="E75" s="3" t="s">
        <v>9</v>
      </c>
      <c r="F75" s="3"/>
      <c r="G75" s="3" t="s">
        <v>9</v>
      </c>
      <c r="H75" s="3"/>
      <c r="I75" s="3" t="s">
        <v>9</v>
      </c>
      <c r="J75" s="3"/>
      <c r="K75" s="3" t="s">
        <v>9</v>
      </c>
    </row>
    <row r="76" spans="5:11" s="2" customFormat="1" ht="11.25">
      <c r="E76" s="3" t="s">
        <v>113</v>
      </c>
      <c r="F76" s="3"/>
      <c r="G76" s="3" t="s">
        <v>86</v>
      </c>
      <c r="H76" s="3"/>
      <c r="I76" s="3" t="s">
        <v>113</v>
      </c>
      <c r="J76" s="3"/>
      <c r="K76" s="3" t="s">
        <v>86</v>
      </c>
    </row>
    <row r="77" spans="5:11" s="2" customFormat="1" ht="11.25">
      <c r="E77" s="3" t="s">
        <v>10</v>
      </c>
      <c r="F77" s="3"/>
      <c r="G77" s="3" t="s">
        <v>10</v>
      </c>
      <c r="H77" s="3"/>
      <c r="I77" s="3" t="s">
        <v>10</v>
      </c>
      <c r="J77" s="3"/>
      <c r="K77" s="3" t="s">
        <v>10</v>
      </c>
    </row>
    <row r="78" spans="5:7" s="2" customFormat="1" ht="11.25">
      <c r="E78" s="3"/>
      <c r="F78" s="3"/>
      <c r="G78" s="3"/>
    </row>
    <row r="79" spans="2:11" s="2" customFormat="1" ht="11.25">
      <c r="B79" s="2" t="s">
        <v>35</v>
      </c>
      <c r="C79" s="2" t="s">
        <v>25</v>
      </c>
      <c r="D79" s="2" t="s">
        <v>31</v>
      </c>
      <c r="E79" s="19" t="s">
        <v>19</v>
      </c>
      <c r="F79" s="3"/>
      <c r="G79" s="19" t="s">
        <v>19</v>
      </c>
      <c r="I79" s="20" t="str">
        <f>E79</f>
        <v>-</v>
      </c>
      <c r="K79" s="19" t="s">
        <v>19</v>
      </c>
    </row>
    <row r="80" spans="3:11" s="2" customFormat="1" ht="11.25">
      <c r="C80" s="2" t="s">
        <v>27</v>
      </c>
      <c r="D80" s="2" t="s">
        <v>28</v>
      </c>
      <c r="E80" s="21" t="s">
        <v>19</v>
      </c>
      <c r="F80" s="3"/>
      <c r="G80" s="21" t="s">
        <v>19</v>
      </c>
      <c r="I80" s="22" t="str">
        <f>E80</f>
        <v>-</v>
      </c>
      <c r="K80" s="21" t="s">
        <v>19</v>
      </c>
    </row>
    <row r="81" spans="3:11" s="2" customFormat="1" ht="11.25">
      <c r="C81" s="2" t="s">
        <v>32</v>
      </c>
      <c r="D81" s="2" t="s">
        <v>33</v>
      </c>
      <c r="E81" s="23" t="s">
        <v>19</v>
      </c>
      <c r="F81" s="3"/>
      <c r="G81" s="23" t="s">
        <v>19</v>
      </c>
      <c r="I81" s="3" t="str">
        <f>E81</f>
        <v>-</v>
      </c>
      <c r="K81" s="23" t="s">
        <v>19</v>
      </c>
    </row>
    <row r="82" spans="4:7" s="2" customFormat="1" ht="11.25">
      <c r="D82" s="2" t="s">
        <v>34</v>
      </c>
      <c r="E82" s="3"/>
      <c r="F82" s="3"/>
      <c r="G82" s="3"/>
    </row>
    <row r="83" spans="5:11" s="2" customFormat="1" ht="11.25">
      <c r="E83" s="3"/>
      <c r="F83" s="3"/>
      <c r="G83" s="3"/>
      <c r="K83" s="3"/>
    </row>
    <row r="84" spans="2:11" s="2" customFormat="1" ht="11.25">
      <c r="B84" s="2" t="s">
        <v>108</v>
      </c>
      <c r="C84" s="2" t="s">
        <v>106</v>
      </c>
      <c r="E84" s="8">
        <f>E57</f>
        <v>856</v>
      </c>
      <c r="F84" s="3"/>
      <c r="G84" s="8">
        <f>G57</f>
        <v>563</v>
      </c>
      <c r="I84" s="8">
        <f>I57</f>
        <v>2338</v>
      </c>
      <c r="K84" s="8">
        <f>K57</f>
        <v>1563</v>
      </c>
    </row>
    <row r="85" spans="3:11" s="2" customFormat="1" ht="11.25">
      <c r="C85" s="2" t="s">
        <v>107</v>
      </c>
      <c r="E85" s="3"/>
      <c r="F85" s="3"/>
      <c r="G85" s="3"/>
      <c r="I85" s="3"/>
      <c r="K85" s="3"/>
    </row>
    <row r="86" spans="3:11" s="2" customFormat="1" ht="12" thickBot="1">
      <c r="C86" s="2" t="s">
        <v>36</v>
      </c>
      <c r="E86" s="24"/>
      <c r="F86" s="3"/>
      <c r="G86" s="24"/>
      <c r="I86" s="24"/>
      <c r="K86" s="24"/>
    </row>
    <row r="87" spans="5:11" s="2" customFormat="1" ht="11.25">
      <c r="E87" s="3"/>
      <c r="F87" s="3"/>
      <c r="G87" s="3"/>
      <c r="I87" s="3"/>
      <c r="K87" s="3"/>
    </row>
    <row r="88" spans="1:11" s="2" customFormat="1" ht="11.25">
      <c r="A88" s="2">
        <v>3</v>
      </c>
      <c r="B88" s="2" t="s">
        <v>36</v>
      </c>
      <c r="C88" s="2" t="s">
        <v>110</v>
      </c>
      <c r="E88" s="16" t="s">
        <v>36</v>
      </c>
      <c r="F88" s="3"/>
      <c r="G88" s="3"/>
      <c r="I88" s="16" t="s">
        <v>36</v>
      </c>
      <c r="K88" s="3"/>
    </row>
    <row r="89" spans="3:11" s="2" customFormat="1" ht="11.25">
      <c r="C89" s="2" t="s">
        <v>109</v>
      </c>
      <c r="E89" s="3"/>
      <c r="F89" s="3"/>
      <c r="G89" s="3"/>
      <c r="I89" s="3"/>
      <c r="K89" s="3"/>
    </row>
    <row r="90" spans="3:11" s="2" customFormat="1" ht="11.25">
      <c r="C90" s="2" t="s">
        <v>37</v>
      </c>
      <c r="E90" s="3"/>
      <c r="F90" s="3"/>
      <c r="G90" s="3"/>
      <c r="I90" s="3"/>
      <c r="K90" s="3"/>
    </row>
    <row r="91" spans="5:11" s="2" customFormat="1" ht="11.25">
      <c r="E91" s="3"/>
      <c r="F91" s="3"/>
      <c r="G91" s="3"/>
      <c r="I91" s="3"/>
      <c r="K91" s="3"/>
    </row>
    <row r="92" spans="3:11" s="2" customFormat="1" ht="11.25">
      <c r="C92" s="2" t="s">
        <v>11</v>
      </c>
      <c r="D92" s="2" t="s">
        <v>38</v>
      </c>
      <c r="E92" s="25">
        <f>E84/19218*100</f>
        <v>4.454157560620252</v>
      </c>
      <c r="F92" s="3"/>
      <c r="G92" s="26">
        <f>G84/19218*100</f>
        <v>2.9295452180247685</v>
      </c>
      <c r="I92" s="25">
        <f>I84/19218*100</f>
        <v>12.165678010198771</v>
      </c>
      <c r="K92" s="27">
        <f>K84/19218*100</f>
        <v>8.133000312207306</v>
      </c>
    </row>
    <row r="93" spans="4:11" s="2" customFormat="1" ht="12" thickBot="1">
      <c r="D93" s="2" t="s">
        <v>39</v>
      </c>
      <c r="E93" s="24"/>
      <c r="F93" s="3"/>
      <c r="G93" s="24"/>
      <c r="I93" s="24"/>
      <c r="K93" s="4"/>
    </row>
    <row r="94" spans="5:11" s="2" customFormat="1" ht="11.25">
      <c r="E94" s="3"/>
      <c r="F94" s="3"/>
      <c r="G94" s="3"/>
      <c r="I94" s="3"/>
      <c r="K94" s="8"/>
    </row>
    <row r="95" spans="3:11" s="2" customFormat="1" ht="11.25">
      <c r="C95" s="2" t="s">
        <v>13</v>
      </c>
      <c r="D95" s="2" t="s">
        <v>40</v>
      </c>
      <c r="E95" s="25">
        <v>0</v>
      </c>
      <c r="F95" s="3"/>
      <c r="G95" s="26">
        <v>0</v>
      </c>
      <c r="I95" s="25">
        <v>0</v>
      </c>
      <c r="K95" s="27">
        <v>0</v>
      </c>
    </row>
    <row r="96" spans="4:11" s="2" customFormat="1" ht="12" thickBot="1">
      <c r="D96" s="2" t="s">
        <v>39</v>
      </c>
      <c r="E96" s="24"/>
      <c r="F96" s="3"/>
      <c r="G96" s="24"/>
      <c r="I96" s="28"/>
      <c r="K96" s="24"/>
    </row>
    <row r="97" spans="5:11" s="2" customFormat="1" ht="11.25">
      <c r="E97" s="3"/>
      <c r="F97" s="3"/>
      <c r="G97" s="3"/>
      <c r="K97" s="3"/>
    </row>
    <row r="98" spans="1:11" s="2" customFormat="1" ht="12" thickBot="1">
      <c r="A98" s="2">
        <v>4</v>
      </c>
      <c r="B98" s="2" t="s">
        <v>11</v>
      </c>
      <c r="C98" s="2" t="s">
        <v>41</v>
      </c>
      <c r="E98" s="29" t="s">
        <v>19</v>
      </c>
      <c r="F98" s="3"/>
      <c r="G98" s="29" t="s">
        <v>19</v>
      </c>
      <c r="I98" s="30" t="str">
        <f>E98</f>
        <v>-</v>
      </c>
      <c r="K98" s="29" t="s">
        <v>19</v>
      </c>
    </row>
    <row r="99" spans="5:11" s="2" customFormat="1" ht="12" thickTop="1">
      <c r="E99" s="3"/>
      <c r="F99" s="3"/>
      <c r="G99" s="3"/>
      <c r="K99" s="3"/>
    </row>
    <row r="100" spans="2:11" s="2" customFormat="1" ht="12" thickBot="1">
      <c r="B100" s="2" t="s">
        <v>13</v>
      </c>
      <c r="C100" s="2" t="s">
        <v>42</v>
      </c>
      <c r="E100" s="29" t="s">
        <v>19</v>
      </c>
      <c r="F100" s="3"/>
      <c r="G100" s="29" t="s">
        <v>19</v>
      </c>
      <c r="I100" s="30" t="str">
        <f>E100</f>
        <v>-</v>
      </c>
      <c r="K100" s="29" t="s">
        <v>19</v>
      </c>
    </row>
    <row r="101" spans="5:7" s="2" customFormat="1" ht="12" thickTop="1">
      <c r="E101" s="3"/>
      <c r="F101" s="3"/>
      <c r="G101" s="3"/>
    </row>
    <row r="102" spans="5:11" s="2" customFormat="1" ht="11.25">
      <c r="E102" s="3"/>
      <c r="F102" s="3"/>
      <c r="G102" s="3"/>
      <c r="I102" s="3"/>
      <c r="J102" s="3"/>
      <c r="K102" s="3" t="s">
        <v>43</v>
      </c>
    </row>
    <row r="103" spans="5:11" s="2" customFormat="1" ht="11.25">
      <c r="E103" s="3"/>
      <c r="F103" s="3"/>
      <c r="G103" s="3"/>
      <c r="I103" s="3" t="s">
        <v>44</v>
      </c>
      <c r="J103" s="3"/>
      <c r="K103" s="3" t="s">
        <v>45</v>
      </c>
    </row>
    <row r="104" spans="5:11" s="2" customFormat="1" ht="11.25">
      <c r="E104" s="3"/>
      <c r="F104" s="3"/>
      <c r="G104" s="3"/>
      <c r="I104" s="3" t="s">
        <v>46</v>
      </c>
      <c r="J104" s="3"/>
      <c r="K104" s="3" t="s">
        <v>47</v>
      </c>
    </row>
    <row r="105" spans="5:11" s="2" customFormat="1" ht="11.25">
      <c r="E105" s="3"/>
      <c r="F105" s="3"/>
      <c r="G105" s="3"/>
      <c r="I105" s="3" t="s">
        <v>48</v>
      </c>
      <c r="J105" s="3"/>
      <c r="K105" s="3" t="s">
        <v>49</v>
      </c>
    </row>
    <row r="106" spans="5:11" s="2" customFormat="1" ht="11.25">
      <c r="E106" s="3"/>
      <c r="F106" s="3"/>
      <c r="G106" s="3"/>
      <c r="I106" s="3" t="s">
        <v>114</v>
      </c>
      <c r="J106" s="3"/>
      <c r="K106" s="3" t="s">
        <v>89</v>
      </c>
    </row>
    <row r="107" spans="5:7" s="2" customFormat="1" ht="11.25">
      <c r="E107" s="3"/>
      <c r="F107" s="3"/>
      <c r="G107" s="3"/>
    </row>
    <row r="108" spans="1:11" s="2" customFormat="1" ht="12" thickBot="1">
      <c r="A108" s="2">
        <v>5</v>
      </c>
      <c r="B108" s="2" t="s">
        <v>36</v>
      </c>
      <c r="C108" s="2" t="s">
        <v>111</v>
      </c>
      <c r="E108" s="3"/>
      <c r="F108" s="3"/>
      <c r="G108" s="3"/>
      <c r="I108" s="45">
        <v>1.88</v>
      </c>
      <c r="J108" s="16"/>
      <c r="K108" s="45">
        <v>1.75</v>
      </c>
    </row>
    <row r="109" spans="5:7" s="2" customFormat="1" ht="12" thickTop="1">
      <c r="E109" s="3"/>
      <c r="F109" s="3"/>
      <c r="G109" s="3"/>
    </row>
    <row r="110" spans="5:7" s="2" customFormat="1" ht="11.25">
      <c r="E110" s="3"/>
      <c r="F110" s="3"/>
      <c r="G110" s="3"/>
    </row>
    <row r="111" spans="5:7" s="2" customFormat="1" ht="11.25">
      <c r="E111" s="3"/>
      <c r="F111" s="3"/>
      <c r="G111" s="3"/>
    </row>
    <row r="112" spans="1:7" s="2" customFormat="1" ht="11.25">
      <c r="A112" s="2" t="s">
        <v>50</v>
      </c>
      <c r="C112" s="31" t="s">
        <v>19</v>
      </c>
      <c r="D112" s="2" t="s">
        <v>51</v>
      </c>
      <c r="E112" s="3"/>
      <c r="F112" s="3"/>
      <c r="G112" s="3"/>
    </row>
    <row r="113" spans="4:7" s="2" customFormat="1" ht="11.25">
      <c r="D113" s="2" t="s">
        <v>52</v>
      </c>
      <c r="E113" s="3"/>
      <c r="F113" s="3"/>
      <c r="G113" s="3"/>
    </row>
    <row r="114" spans="5:7" s="2" customFormat="1" ht="11.25">
      <c r="E114" s="3"/>
      <c r="F114" s="3"/>
      <c r="G114" s="3"/>
    </row>
    <row r="115" spans="5:7" s="2" customFormat="1" ht="11.25">
      <c r="E115" s="3"/>
      <c r="F115" s="3"/>
      <c r="G115" s="3"/>
    </row>
    <row r="116" spans="5:7" s="2" customFormat="1" ht="11.25">
      <c r="E116" s="3"/>
      <c r="F116" s="3"/>
      <c r="G116" s="3"/>
    </row>
    <row r="117" spans="5:7" s="2" customFormat="1" ht="11.25">
      <c r="E117" s="3"/>
      <c r="F117" s="3"/>
      <c r="G117" s="3"/>
    </row>
    <row r="118" spans="3:7" ht="12.75">
      <c r="C118" s="32"/>
      <c r="E118" s="33"/>
      <c r="F118" s="33"/>
      <c r="G118" s="33"/>
    </row>
    <row r="119" spans="3:7" ht="12.75">
      <c r="C119" s="32"/>
      <c r="E119" s="33"/>
      <c r="F119" s="33"/>
      <c r="G119" s="33"/>
    </row>
    <row r="120" spans="3:7" ht="12.75">
      <c r="C120" s="32"/>
      <c r="E120" s="33"/>
      <c r="F120" s="33"/>
      <c r="G120" s="33"/>
    </row>
    <row r="121" spans="3:7" ht="12.75">
      <c r="C121" s="32"/>
      <c r="E121" s="33"/>
      <c r="F121" s="33"/>
      <c r="G121" s="33"/>
    </row>
    <row r="122" spans="3:7" ht="12.75">
      <c r="C122" s="32"/>
      <c r="E122" s="33"/>
      <c r="F122" s="33"/>
      <c r="G122" s="33"/>
    </row>
    <row r="123" spans="3:7" ht="12.75">
      <c r="C123" s="32"/>
      <c r="E123" s="33"/>
      <c r="F123" s="33"/>
      <c r="G123" s="33"/>
    </row>
    <row r="124" spans="3:7" ht="12.75">
      <c r="C124" s="32"/>
      <c r="E124" s="33"/>
      <c r="F124" s="33"/>
      <c r="G124" s="33"/>
    </row>
    <row r="125" spans="3:7" ht="12.75">
      <c r="C125" s="32"/>
      <c r="E125" s="33"/>
      <c r="F125" s="33"/>
      <c r="G125" s="33"/>
    </row>
    <row r="126" spans="3:7" ht="12.75">
      <c r="C126" s="32"/>
      <c r="E126" s="33"/>
      <c r="F126" s="33"/>
      <c r="G126" s="33"/>
    </row>
    <row r="127" spans="3:7" ht="12.75">
      <c r="C127" s="32"/>
      <c r="E127" s="33"/>
      <c r="F127" s="33"/>
      <c r="G127" s="33"/>
    </row>
    <row r="128" spans="3:7" ht="12.75">
      <c r="C128" s="32"/>
      <c r="E128" s="33"/>
      <c r="F128" s="33"/>
      <c r="G128" s="33"/>
    </row>
    <row r="129" spans="3:7" ht="12.75">
      <c r="C129" s="32"/>
      <c r="E129" s="33"/>
      <c r="F129" s="33"/>
      <c r="G129" s="33"/>
    </row>
    <row r="130" spans="3:7" ht="12.75">
      <c r="C130" s="32"/>
      <c r="E130" s="33"/>
      <c r="F130" s="33"/>
      <c r="G130" s="33"/>
    </row>
    <row r="131" spans="3:7" ht="12.75">
      <c r="C131" s="32"/>
      <c r="E131" s="33"/>
      <c r="F131" s="33"/>
      <c r="G131" s="33"/>
    </row>
    <row r="132" spans="3:7" ht="12.75">
      <c r="C132" s="32"/>
      <c r="E132" s="33"/>
      <c r="F132" s="33"/>
      <c r="G132" s="33"/>
    </row>
    <row r="133" spans="3:7" ht="12.75">
      <c r="C133" s="32"/>
      <c r="E133" s="33"/>
      <c r="F133" s="33"/>
      <c r="G133" s="33"/>
    </row>
    <row r="134" spans="3:7" ht="12.75">
      <c r="C134" s="32"/>
      <c r="E134" s="33"/>
      <c r="F134" s="33"/>
      <c r="G134" s="33"/>
    </row>
    <row r="135" spans="3:7" ht="12.75">
      <c r="C135" s="32"/>
      <c r="E135" s="33"/>
      <c r="F135" s="33"/>
      <c r="G135" s="33"/>
    </row>
    <row r="136" spans="3:7" ht="12.75">
      <c r="C136" s="32"/>
      <c r="E136" s="33"/>
      <c r="F136" s="33"/>
      <c r="G136" s="33"/>
    </row>
    <row r="137" spans="3:7" ht="12.75">
      <c r="C137" s="32"/>
      <c r="E137" s="33"/>
      <c r="F137" s="33"/>
      <c r="G137" s="33"/>
    </row>
    <row r="138" spans="3:7" ht="12.75">
      <c r="C138" s="32"/>
      <c r="E138" s="33"/>
      <c r="F138" s="33"/>
      <c r="G138" s="33"/>
    </row>
    <row r="139" spans="3:7" ht="12.75">
      <c r="C139" s="32"/>
      <c r="E139" s="33"/>
      <c r="F139" s="33"/>
      <c r="G139" s="33"/>
    </row>
    <row r="140" spans="3:7" ht="12.75">
      <c r="C140" s="32"/>
      <c r="E140" s="33"/>
      <c r="F140" s="33"/>
      <c r="G140" s="33"/>
    </row>
    <row r="141" spans="3:7" ht="12.75">
      <c r="C141" s="32"/>
      <c r="E141" s="33"/>
      <c r="F141" s="33"/>
      <c r="G141" s="33"/>
    </row>
    <row r="142" spans="3:7" ht="12.75">
      <c r="C142" s="32"/>
      <c r="E142" s="33"/>
      <c r="F142" s="33"/>
      <c r="G142" s="33"/>
    </row>
    <row r="143" spans="3:7" ht="12.75">
      <c r="C143" s="32"/>
      <c r="E143" s="33"/>
      <c r="F143" s="33"/>
      <c r="G143" s="33"/>
    </row>
    <row r="144" spans="3:7" ht="12.75">
      <c r="C144" s="32"/>
      <c r="E144" s="33"/>
      <c r="F144" s="33"/>
      <c r="G144" s="33"/>
    </row>
    <row r="145" spans="3:7" ht="12.75">
      <c r="C145" s="32"/>
      <c r="E145" s="33"/>
      <c r="F145" s="33"/>
      <c r="G145" s="33"/>
    </row>
    <row r="146" spans="3:7" ht="12.75">
      <c r="C146" s="32"/>
      <c r="E146" s="33"/>
      <c r="F146" s="33"/>
      <c r="G146" s="33"/>
    </row>
    <row r="147" spans="3:7" ht="12.75">
      <c r="C147" s="32"/>
      <c r="E147" s="33"/>
      <c r="F147" s="33"/>
      <c r="G147" s="33"/>
    </row>
    <row r="148" spans="3:7" ht="12.75">
      <c r="C148" s="32"/>
      <c r="E148" s="33"/>
      <c r="F148" s="33"/>
      <c r="G148" s="33"/>
    </row>
    <row r="149" spans="3:7" ht="12.75">
      <c r="C149" s="32"/>
      <c r="E149" s="33"/>
      <c r="F149" s="33"/>
      <c r="G149" s="33"/>
    </row>
    <row r="150" spans="3:7" ht="12.75">
      <c r="C150" s="32"/>
      <c r="E150" s="33"/>
      <c r="F150" s="33"/>
      <c r="G150" s="33"/>
    </row>
    <row r="151" spans="3:7" ht="12.75">
      <c r="C151" s="32"/>
      <c r="E151" s="33"/>
      <c r="F151" s="33"/>
      <c r="G151" s="33"/>
    </row>
    <row r="152" spans="3:7" ht="12.75">
      <c r="C152" s="32"/>
      <c r="E152" s="33"/>
      <c r="F152" s="33"/>
      <c r="G152" s="33"/>
    </row>
    <row r="153" spans="3:7" ht="12.75">
      <c r="C153" s="32"/>
      <c r="E153" s="33"/>
      <c r="F153" s="33"/>
      <c r="G153" s="33"/>
    </row>
    <row r="154" spans="3:7" ht="12.75">
      <c r="C154" s="32"/>
      <c r="E154" s="33"/>
      <c r="F154" s="33"/>
      <c r="G154" s="33"/>
    </row>
    <row r="155" spans="3:7" ht="12.75">
      <c r="C155" s="32"/>
      <c r="E155" s="33"/>
      <c r="F155" s="33"/>
      <c r="G155" s="33"/>
    </row>
    <row r="156" spans="3:7" ht="12.75">
      <c r="C156" s="32"/>
      <c r="E156" s="33"/>
      <c r="F156" s="33"/>
      <c r="G156" s="33"/>
    </row>
    <row r="157" spans="3:7" ht="12.75">
      <c r="C157" s="32"/>
      <c r="E157" s="33"/>
      <c r="F157" s="33"/>
      <c r="G157" s="33"/>
    </row>
    <row r="158" spans="3:7" ht="12.75">
      <c r="C158" s="32"/>
      <c r="E158" s="33"/>
      <c r="F158" s="33"/>
      <c r="G158" s="33"/>
    </row>
    <row r="159" spans="3:7" ht="12.75">
      <c r="C159" s="32"/>
      <c r="E159" s="33"/>
      <c r="F159" s="33"/>
      <c r="G159" s="33"/>
    </row>
    <row r="160" spans="3:7" ht="12.75">
      <c r="C160" s="32"/>
      <c r="E160" s="33"/>
      <c r="F160" s="33"/>
      <c r="G160" s="33"/>
    </row>
    <row r="161" spans="3:7" ht="12.75">
      <c r="C161" s="32"/>
      <c r="E161" s="33"/>
      <c r="F161" s="33"/>
      <c r="G161" s="33"/>
    </row>
    <row r="162" spans="3:7" ht="12.75">
      <c r="C162" s="32"/>
      <c r="E162" s="33"/>
      <c r="F162" s="33"/>
      <c r="G162" s="33"/>
    </row>
    <row r="163" spans="3:7" ht="12.75">
      <c r="C163" s="32"/>
      <c r="E163" s="33"/>
      <c r="F163" s="33"/>
      <c r="G163" s="33"/>
    </row>
    <row r="164" spans="3:7" ht="12.75">
      <c r="C164" s="32"/>
      <c r="E164" s="33"/>
      <c r="F164" s="33"/>
      <c r="G164" s="33"/>
    </row>
    <row r="165" spans="3:7" ht="12.75">
      <c r="C165" s="32"/>
      <c r="E165" s="33"/>
      <c r="F165" s="33"/>
      <c r="G165" s="33"/>
    </row>
    <row r="166" spans="3:7" ht="12.75">
      <c r="C166" s="32"/>
      <c r="E166" s="33"/>
      <c r="F166" s="33"/>
      <c r="G166" s="33"/>
    </row>
    <row r="167" spans="3:7" ht="12.75">
      <c r="C167" s="32"/>
      <c r="E167" s="33"/>
      <c r="F167" s="33"/>
      <c r="G167" s="33"/>
    </row>
    <row r="168" spans="3:7" ht="12.75">
      <c r="C168" s="32"/>
      <c r="E168" s="33"/>
      <c r="F168" s="33"/>
      <c r="G168" s="33"/>
    </row>
    <row r="169" spans="3:7" ht="12.75">
      <c r="C169" s="32"/>
      <c r="E169" s="33"/>
      <c r="F169" s="33"/>
      <c r="G169" s="33"/>
    </row>
    <row r="170" spans="3:7" ht="12.75">
      <c r="C170" s="32"/>
      <c r="E170" s="33"/>
      <c r="F170" s="33"/>
      <c r="G170" s="33"/>
    </row>
    <row r="171" spans="3:7" ht="12.75">
      <c r="C171" s="32"/>
      <c r="E171" s="33"/>
      <c r="F171" s="33"/>
      <c r="G171" s="33"/>
    </row>
    <row r="172" spans="3:7" ht="12.75">
      <c r="C172" s="32"/>
      <c r="E172" s="33"/>
      <c r="F172" s="33"/>
      <c r="G172" s="33"/>
    </row>
    <row r="173" spans="3:7" ht="12.75">
      <c r="C173" s="32"/>
      <c r="E173" s="33"/>
      <c r="F173" s="33"/>
      <c r="G173" s="33"/>
    </row>
    <row r="174" spans="3:7" ht="12.75">
      <c r="C174" s="32"/>
      <c r="E174" s="33"/>
      <c r="F174" s="33"/>
      <c r="G174" s="33"/>
    </row>
    <row r="175" spans="3:7" ht="12.75">
      <c r="C175" s="32"/>
      <c r="E175" s="33"/>
      <c r="F175" s="33"/>
      <c r="G175" s="33"/>
    </row>
    <row r="176" spans="3:7" ht="12.75">
      <c r="C176" s="32"/>
      <c r="E176" s="33"/>
      <c r="F176" s="33"/>
      <c r="G176" s="33"/>
    </row>
    <row r="177" spans="3:7" ht="12.75">
      <c r="C177" s="32"/>
      <c r="E177" s="33"/>
      <c r="F177" s="33"/>
      <c r="G177" s="33"/>
    </row>
    <row r="178" spans="3:7" ht="12.75">
      <c r="C178" s="32"/>
      <c r="E178" s="33"/>
      <c r="F178" s="33"/>
      <c r="G178" s="33"/>
    </row>
    <row r="179" spans="3:7" ht="12.75">
      <c r="C179" s="32"/>
      <c r="E179" s="33"/>
      <c r="F179" s="33"/>
      <c r="G179" s="33"/>
    </row>
    <row r="180" spans="3:7" ht="12.75">
      <c r="C180" s="32"/>
      <c r="E180" s="33"/>
      <c r="F180" s="33"/>
      <c r="G180" s="33"/>
    </row>
    <row r="181" spans="3:7" ht="12.75">
      <c r="C181" s="32"/>
      <c r="E181" s="33"/>
      <c r="F181" s="33"/>
      <c r="G181" s="33"/>
    </row>
    <row r="182" spans="3:7" ht="12.75">
      <c r="C182" s="32"/>
      <c r="E182" s="33"/>
      <c r="F182" s="33"/>
      <c r="G182" s="33"/>
    </row>
    <row r="183" spans="3:7" ht="12.75">
      <c r="C183" s="32"/>
      <c r="E183" s="33"/>
      <c r="F183" s="33"/>
      <c r="G183" s="33"/>
    </row>
    <row r="184" spans="3:7" ht="12.75">
      <c r="C184" s="32"/>
      <c r="E184" s="33"/>
      <c r="F184" s="33"/>
      <c r="G184" s="33"/>
    </row>
    <row r="185" spans="3:7" ht="12.75">
      <c r="C185" s="32"/>
      <c r="E185" s="33"/>
      <c r="F185" s="33"/>
      <c r="G185" s="33"/>
    </row>
    <row r="186" spans="3:7" ht="12.75">
      <c r="C186" s="32"/>
      <c r="E186" s="33"/>
      <c r="F186" s="33"/>
      <c r="G186" s="33"/>
    </row>
    <row r="187" spans="3:7" ht="12.75">
      <c r="C187" s="32"/>
      <c r="E187" s="33"/>
      <c r="F187" s="33"/>
      <c r="G187" s="33"/>
    </row>
    <row r="188" spans="3:7" ht="12.75">
      <c r="C188" s="32"/>
      <c r="E188" s="33"/>
      <c r="F188" s="33"/>
      <c r="G188" s="33"/>
    </row>
    <row r="189" spans="3:7" ht="12.75">
      <c r="C189" s="32"/>
      <c r="E189" s="33"/>
      <c r="F189" s="33"/>
      <c r="G189" s="33"/>
    </row>
    <row r="190" spans="3:7" ht="12.75">
      <c r="C190" s="32"/>
      <c r="E190" s="33"/>
      <c r="F190" s="33"/>
      <c r="G190" s="33"/>
    </row>
    <row r="191" spans="3:7" ht="12.75">
      <c r="C191" s="32"/>
      <c r="E191" s="33"/>
      <c r="F191" s="33"/>
      <c r="G191" s="33"/>
    </row>
    <row r="192" spans="3:7" ht="12.75">
      <c r="C192" s="32"/>
      <c r="E192" s="33"/>
      <c r="F192" s="33"/>
      <c r="G192" s="33"/>
    </row>
    <row r="193" spans="3:7" ht="12.75">
      <c r="C193" s="32"/>
      <c r="E193" s="33"/>
      <c r="F193" s="33"/>
      <c r="G193" s="33"/>
    </row>
    <row r="194" spans="3:7" ht="12.75">
      <c r="C194" s="32"/>
      <c r="E194" s="33"/>
      <c r="F194" s="33"/>
      <c r="G194" s="33"/>
    </row>
    <row r="195" spans="3:7" ht="12.75">
      <c r="C195" s="32"/>
      <c r="E195" s="33"/>
      <c r="F195" s="33"/>
      <c r="G195" s="33"/>
    </row>
    <row r="196" spans="3:7" ht="12.75">
      <c r="C196" s="32"/>
      <c r="E196" s="33"/>
      <c r="F196" s="33"/>
      <c r="G196" s="33"/>
    </row>
    <row r="197" spans="3:7" ht="12.75">
      <c r="C197" s="32"/>
      <c r="E197" s="33"/>
      <c r="F197" s="33"/>
      <c r="G197" s="33"/>
    </row>
    <row r="198" spans="3:7" ht="12.75">
      <c r="C198" s="32"/>
      <c r="E198" s="33"/>
      <c r="F198" s="33"/>
      <c r="G198" s="33"/>
    </row>
    <row r="199" spans="3:7" ht="12.75">
      <c r="C199" s="32"/>
      <c r="E199" s="33"/>
      <c r="F199" s="33"/>
      <c r="G199" s="33"/>
    </row>
    <row r="200" ht="12.75">
      <c r="C200" s="32"/>
    </row>
    <row r="201" ht="12.75">
      <c r="C201" s="32"/>
    </row>
    <row r="202" ht="12.75">
      <c r="C202" s="32"/>
    </row>
    <row r="203" ht="12.75">
      <c r="C203" s="32"/>
    </row>
    <row r="204" ht="12.75">
      <c r="C204" s="32"/>
    </row>
    <row r="205" ht="12.75">
      <c r="C205" s="32"/>
    </row>
    <row r="206" ht="12.75">
      <c r="C206" s="32"/>
    </row>
    <row r="207" ht="12.75">
      <c r="C207" s="32"/>
    </row>
    <row r="208" ht="12.75">
      <c r="C208" s="32"/>
    </row>
    <row r="209" ht="12.75">
      <c r="C209" s="32"/>
    </row>
    <row r="210" ht="12.75">
      <c r="C210" s="32"/>
    </row>
    <row r="211" ht="12.75">
      <c r="C211" s="32"/>
    </row>
    <row r="212" ht="12.75">
      <c r="C212" s="32"/>
    </row>
    <row r="213" ht="12.75">
      <c r="C213" s="32"/>
    </row>
    <row r="214" ht="12.75">
      <c r="C214" s="32"/>
    </row>
    <row r="215" ht="12.75">
      <c r="C215" s="32"/>
    </row>
    <row r="216" ht="12.75">
      <c r="C216" s="32"/>
    </row>
    <row r="217" ht="12.75">
      <c r="C217" s="32"/>
    </row>
    <row r="218" ht="12.75">
      <c r="C218" s="32"/>
    </row>
    <row r="219" ht="12.75">
      <c r="C219" s="32"/>
    </row>
    <row r="220" ht="12.75">
      <c r="C220" s="32"/>
    </row>
    <row r="221" ht="12.75">
      <c r="C221" s="32"/>
    </row>
    <row r="222" ht="12.75">
      <c r="C222" s="32"/>
    </row>
    <row r="223" ht="12.75">
      <c r="C223" s="32"/>
    </row>
    <row r="224" ht="12.75">
      <c r="C224" s="32"/>
    </row>
    <row r="225" ht="12.75">
      <c r="C225" s="32"/>
    </row>
    <row r="226" ht="12.75">
      <c r="C226" s="32"/>
    </row>
    <row r="227" ht="12.75">
      <c r="C227" s="32"/>
    </row>
    <row r="228" ht="12.75">
      <c r="C228" s="32"/>
    </row>
    <row r="229" ht="12.75">
      <c r="C229" s="32"/>
    </row>
    <row r="230" ht="12.75">
      <c r="C230" s="32"/>
    </row>
    <row r="231" ht="12.75">
      <c r="C231" s="32"/>
    </row>
    <row r="232" ht="12.75">
      <c r="C232" s="32"/>
    </row>
    <row r="233" ht="12.75">
      <c r="C233" s="32"/>
    </row>
    <row r="234" ht="12.75">
      <c r="C234" s="32"/>
    </row>
    <row r="235" ht="12.75">
      <c r="C235" s="32"/>
    </row>
    <row r="236" ht="12.75">
      <c r="C236" s="32"/>
    </row>
    <row r="237" ht="12.75">
      <c r="C237" s="32"/>
    </row>
    <row r="238" ht="12.75">
      <c r="C238" s="32"/>
    </row>
    <row r="239" ht="12.75">
      <c r="C239" s="32"/>
    </row>
    <row r="240" ht="12.75">
      <c r="C240" s="32"/>
    </row>
    <row r="241" ht="12.75">
      <c r="C241" s="32"/>
    </row>
    <row r="242" ht="12.75">
      <c r="C242" s="32"/>
    </row>
    <row r="243" ht="12.75">
      <c r="C243" s="32"/>
    </row>
    <row r="244" ht="12.75">
      <c r="C244" s="32"/>
    </row>
    <row r="245" ht="12.75">
      <c r="C245" s="32"/>
    </row>
    <row r="246" ht="12.75">
      <c r="C246" s="32"/>
    </row>
    <row r="247" ht="12.75">
      <c r="C247" s="32"/>
    </row>
    <row r="248" ht="12.75">
      <c r="C248" s="32"/>
    </row>
    <row r="249" ht="12.75">
      <c r="C249" s="32"/>
    </row>
    <row r="250" ht="12.75">
      <c r="C250" s="32"/>
    </row>
    <row r="251" ht="12.75">
      <c r="C251" s="32"/>
    </row>
    <row r="252" ht="12.75">
      <c r="C252" s="32"/>
    </row>
    <row r="253" ht="12.75">
      <c r="C253" s="32"/>
    </row>
    <row r="254" ht="12.75">
      <c r="C254" s="32"/>
    </row>
    <row r="255" ht="12.75">
      <c r="C255" s="32"/>
    </row>
    <row r="256" ht="12.75">
      <c r="C256" s="32"/>
    </row>
    <row r="257" ht="12.75">
      <c r="C257" s="32"/>
    </row>
    <row r="258" ht="12.75">
      <c r="C258" s="32"/>
    </row>
    <row r="259" ht="12.75">
      <c r="C259" s="32"/>
    </row>
    <row r="260" ht="12.75">
      <c r="C260" s="32"/>
    </row>
    <row r="261" ht="12.75">
      <c r="C261" s="32"/>
    </row>
    <row r="262" ht="12.75">
      <c r="C262" s="32"/>
    </row>
    <row r="263" ht="12.75">
      <c r="C263" s="32"/>
    </row>
    <row r="264" ht="12.75">
      <c r="C264" s="32"/>
    </row>
    <row r="265" ht="12.75">
      <c r="C265" s="32"/>
    </row>
    <row r="266" ht="12.75">
      <c r="C266" s="32"/>
    </row>
    <row r="267" ht="12.75">
      <c r="C267" s="32"/>
    </row>
    <row r="268" ht="12.75">
      <c r="C268" s="32"/>
    </row>
    <row r="269" ht="12.75">
      <c r="C269" s="32"/>
    </row>
    <row r="270" ht="12.75">
      <c r="C270" s="32"/>
    </row>
    <row r="271" ht="12.75">
      <c r="C271" s="32"/>
    </row>
    <row r="272" ht="12.75">
      <c r="C272" s="32"/>
    </row>
    <row r="273" ht="12.75">
      <c r="C273" s="32"/>
    </row>
    <row r="274" ht="12.75">
      <c r="C274" s="32"/>
    </row>
    <row r="275" ht="12.75">
      <c r="C275" s="32"/>
    </row>
    <row r="276" ht="12.75">
      <c r="C276" s="32"/>
    </row>
    <row r="277" ht="12.75">
      <c r="C277" s="32"/>
    </row>
    <row r="278" ht="12.75">
      <c r="C278" s="32"/>
    </row>
    <row r="279" ht="12.75">
      <c r="C279" s="32"/>
    </row>
    <row r="280" ht="12.75">
      <c r="C280" s="32"/>
    </row>
    <row r="281" ht="12.75">
      <c r="C281" s="32"/>
    </row>
    <row r="282" ht="12.75">
      <c r="C282" s="32"/>
    </row>
    <row r="283" ht="12.75">
      <c r="C283" s="32"/>
    </row>
    <row r="284" ht="12.75">
      <c r="C284" s="32"/>
    </row>
    <row r="285" ht="12.75">
      <c r="C285" s="32"/>
    </row>
    <row r="286" ht="12.75">
      <c r="C286" s="32"/>
    </row>
    <row r="287" ht="12.75">
      <c r="C287" s="32"/>
    </row>
    <row r="288" ht="12.75">
      <c r="C288" s="32"/>
    </row>
    <row r="289" ht="12.75">
      <c r="C289" s="32"/>
    </row>
    <row r="290" ht="12.75">
      <c r="C290" s="32"/>
    </row>
    <row r="291" ht="12.75">
      <c r="C291" s="32"/>
    </row>
    <row r="292" ht="12.75">
      <c r="C292" s="32"/>
    </row>
    <row r="293" ht="12.75">
      <c r="C293" s="32"/>
    </row>
    <row r="294" ht="12.75">
      <c r="C294" s="32"/>
    </row>
    <row r="295" ht="12.75">
      <c r="C295" s="32"/>
    </row>
    <row r="296" ht="12.75">
      <c r="C296" s="32"/>
    </row>
    <row r="297" ht="12.75">
      <c r="C297" s="32"/>
    </row>
    <row r="298" ht="12.75">
      <c r="C298" s="32"/>
    </row>
    <row r="299" ht="12.75">
      <c r="C299" s="32"/>
    </row>
    <row r="300" ht="12.75">
      <c r="C300" s="32"/>
    </row>
    <row r="301" ht="12.75">
      <c r="C301" s="32"/>
    </row>
    <row r="302" ht="12.75">
      <c r="C302" s="32"/>
    </row>
    <row r="303" ht="12.75">
      <c r="C303" s="32"/>
    </row>
    <row r="304" ht="12.75">
      <c r="C304" s="32"/>
    </row>
    <row r="305" ht="12.75">
      <c r="C305" s="32"/>
    </row>
    <row r="306" ht="12.75">
      <c r="C306" s="32"/>
    </row>
    <row r="307" ht="12.75">
      <c r="C307" s="32"/>
    </row>
    <row r="308" ht="12.75">
      <c r="C308" s="32"/>
    </row>
    <row r="309" ht="12.75">
      <c r="C309" s="32"/>
    </row>
    <row r="310" ht="12.75">
      <c r="C310" s="32"/>
    </row>
    <row r="311" ht="12.75">
      <c r="C311" s="32"/>
    </row>
    <row r="312" ht="12.75">
      <c r="C312" s="32"/>
    </row>
    <row r="313" ht="12.75">
      <c r="C313" s="32"/>
    </row>
    <row r="314" ht="12.75">
      <c r="C314" s="32"/>
    </row>
    <row r="315" ht="12.75">
      <c r="C315" s="32"/>
    </row>
    <row r="316" ht="12.75">
      <c r="C316" s="32"/>
    </row>
    <row r="317" ht="12.75">
      <c r="C317" s="32"/>
    </row>
    <row r="318" ht="12.75">
      <c r="C318" s="32"/>
    </row>
    <row r="319" ht="12.75">
      <c r="C319" s="32"/>
    </row>
    <row r="320" ht="12.75">
      <c r="C320" s="32"/>
    </row>
    <row r="321" ht="12.75">
      <c r="C321" s="32"/>
    </row>
    <row r="322" ht="12.75">
      <c r="C322" s="32"/>
    </row>
    <row r="323" ht="12.75">
      <c r="C323" s="32"/>
    </row>
    <row r="324" ht="12.75">
      <c r="C324" s="32"/>
    </row>
    <row r="325" ht="12.75">
      <c r="C325" s="32"/>
    </row>
    <row r="326" ht="12.75">
      <c r="C326" s="32"/>
    </row>
    <row r="327" ht="12.75">
      <c r="C327" s="32"/>
    </row>
    <row r="328" ht="12.75">
      <c r="C328" s="32"/>
    </row>
    <row r="329" ht="12.75">
      <c r="C329" s="32"/>
    </row>
    <row r="330" ht="12.75">
      <c r="C330" s="32"/>
    </row>
    <row r="331" ht="12.75">
      <c r="C331" s="32"/>
    </row>
    <row r="332" ht="12.75">
      <c r="C332" s="32"/>
    </row>
    <row r="333" ht="12.75">
      <c r="C333" s="32"/>
    </row>
    <row r="334" ht="12.75">
      <c r="C334" s="32"/>
    </row>
    <row r="335" ht="12.75">
      <c r="C335" s="32"/>
    </row>
    <row r="336" ht="12.75">
      <c r="C336" s="32"/>
    </row>
    <row r="337" ht="12.75">
      <c r="C337" s="32"/>
    </row>
    <row r="338" ht="12.75">
      <c r="C338" s="32"/>
    </row>
    <row r="339" ht="12.75">
      <c r="C339" s="32"/>
    </row>
    <row r="340" ht="12.75">
      <c r="C340" s="32"/>
    </row>
    <row r="341" ht="12.75">
      <c r="C341" s="32"/>
    </row>
    <row r="342" ht="12.75">
      <c r="C342" s="32"/>
    </row>
    <row r="343" ht="12.75">
      <c r="C343" s="32"/>
    </row>
    <row r="344" ht="12.75">
      <c r="C344" s="32"/>
    </row>
    <row r="345" ht="12.75">
      <c r="C345" s="32"/>
    </row>
    <row r="346" ht="12.75">
      <c r="C346" s="32"/>
    </row>
    <row r="347" ht="12.75">
      <c r="C347" s="32"/>
    </row>
    <row r="348" ht="12.75">
      <c r="C348" s="32"/>
    </row>
    <row r="349" ht="12.75">
      <c r="C349" s="32"/>
    </row>
    <row r="350" ht="12.75">
      <c r="C350" s="32"/>
    </row>
    <row r="351" ht="12.75">
      <c r="C351" s="32"/>
    </row>
    <row r="352" ht="12.75">
      <c r="C352" s="32"/>
    </row>
    <row r="353" ht="12.75">
      <c r="C353" s="32"/>
    </row>
    <row r="354" ht="12.75">
      <c r="C354" s="32"/>
    </row>
    <row r="355" ht="12.75">
      <c r="C355" s="32"/>
    </row>
    <row r="356" ht="12.75">
      <c r="C356" s="32"/>
    </row>
    <row r="357" ht="12.75">
      <c r="C357" s="32"/>
    </row>
    <row r="358" ht="12.75">
      <c r="C358" s="32"/>
    </row>
    <row r="359" ht="12.75">
      <c r="C359" s="32"/>
    </row>
    <row r="360" ht="12.75">
      <c r="C360" s="32"/>
    </row>
    <row r="361" ht="12.75">
      <c r="C361" s="32"/>
    </row>
    <row r="362" ht="12.75">
      <c r="C362" s="32"/>
    </row>
    <row r="363" ht="12.75">
      <c r="C363" s="32"/>
    </row>
    <row r="364" ht="12.75">
      <c r="C364" s="32"/>
    </row>
    <row r="365" ht="12.75">
      <c r="C365" s="32"/>
    </row>
    <row r="366" ht="12.75">
      <c r="C366" s="32"/>
    </row>
    <row r="367" ht="12.75">
      <c r="C367" s="32"/>
    </row>
    <row r="368" ht="12.75">
      <c r="C368" s="32"/>
    </row>
    <row r="369" ht="12.75">
      <c r="C369" s="32"/>
    </row>
    <row r="370" ht="12.75">
      <c r="C370" s="32"/>
    </row>
    <row r="371" ht="12.75">
      <c r="C371" s="32"/>
    </row>
    <row r="372" ht="12.75">
      <c r="C372" s="32"/>
    </row>
    <row r="373" ht="12.75">
      <c r="C373" s="32"/>
    </row>
    <row r="374" ht="12.75">
      <c r="C374" s="32"/>
    </row>
    <row r="375" ht="12.75">
      <c r="C375" s="32"/>
    </row>
    <row r="376" ht="12.75">
      <c r="C376" s="32"/>
    </row>
    <row r="377" ht="12.75">
      <c r="C377" s="32"/>
    </row>
    <row r="378" ht="12.75">
      <c r="C378" s="32"/>
    </row>
    <row r="379" ht="12.75">
      <c r="C379" s="32"/>
    </row>
    <row r="380" ht="12.75">
      <c r="C380" s="32"/>
    </row>
    <row r="381" ht="12.75">
      <c r="C381" s="32"/>
    </row>
    <row r="382" ht="12.75">
      <c r="C382" s="32"/>
    </row>
    <row r="383" ht="12.75">
      <c r="C383" s="32"/>
    </row>
    <row r="384" ht="12.75">
      <c r="C384" s="32"/>
    </row>
    <row r="385" ht="12.75">
      <c r="C385" s="32"/>
    </row>
    <row r="386" ht="12.75">
      <c r="C386" s="32"/>
    </row>
    <row r="387" ht="12.75">
      <c r="C387" s="32"/>
    </row>
    <row r="388" ht="12.75">
      <c r="C388" s="32"/>
    </row>
    <row r="389" ht="12.75">
      <c r="C389" s="32"/>
    </row>
    <row r="390" ht="12.75">
      <c r="C390" s="32"/>
    </row>
    <row r="391" ht="12.75">
      <c r="C391" s="32"/>
    </row>
    <row r="392" ht="12.75">
      <c r="C392" s="32"/>
    </row>
    <row r="393" ht="12.75">
      <c r="C393" s="32"/>
    </row>
    <row r="394" ht="12.75">
      <c r="C394" s="32"/>
    </row>
    <row r="395" ht="12.75">
      <c r="C395" s="32"/>
    </row>
    <row r="396" ht="12.75">
      <c r="C396" s="32"/>
    </row>
    <row r="397" ht="12.75">
      <c r="C397" s="32"/>
    </row>
    <row r="398" ht="12.75">
      <c r="C398" s="32"/>
    </row>
    <row r="399" ht="12.75">
      <c r="C399" s="32"/>
    </row>
    <row r="400" ht="12.75">
      <c r="C400" s="32"/>
    </row>
    <row r="401" ht="12.75">
      <c r="C401" s="32"/>
    </row>
    <row r="402" ht="12.75">
      <c r="C402" s="32"/>
    </row>
    <row r="403" ht="12.75">
      <c r="C403" s="32"/>
    </row>
    <row r="404" ht="12.75">
      <c r="C404" s="32"/>
    </row>
    <row r="405" ht="12.75">
      <c r="C405" s="32"/>
    </row>
    <row r="406" ht="12.75">
      <c r="C406" s="32"/>
    </row>
    <row r="407" ht="12.75">
      <c r="C407" s="32"/>
    </row>
    <row r="408" ht="12.75">
      <c r="C408" s="32"/>
    </row>
    <row r="409" ht="12.75">
      <c r="C409" s="32"/>
    </row>
    <row r="410" ht="12.75">
      <c r="C410" s="32"/>
    </row>
    <row r="411" ht="12.75">
      <c r="C411" s="32"/>
    </row>
    <row r="412" ht="12.75">
      <c r="C412" s="32"/>
    </row>
    <row r="413" ht="12.75">
      <c r="C413" s="32"/>
    </row>
    <row r="414" ht="12.75">
      <c r="C414" s="32"/>
    </row>
    <row r="415" ht="12.75">
      <c r="C415" s="32"/>
    </row>
    <row r="416" ht="12.75">
      <c r="C416" s="32"/>
    </row>
    <row r="417" ht="12.75">
      <c r="C417" s="32"/>
    </row>
    <row r="418" ht="12.75">
      <c r="C418" s="32"/>
    </row>
    <row r="419" ht="12.75">
      <c r="C419" s="32"/>
    </row>
    <row r="420" ht="12.75">
      <c r="C420" s="32"/>
    </row>
    <row r="421" ht="12.75">
      <c r="C421" s="32"/>
    </row>
    <row r="422" ht="12.75">
      <c r="C422" s="32"/>
    </row>
    <row r="423" ht="12.75">
      <c r="C423" s="32"/>
    </row>
    <row r="424" ht="12.75">
      <c r="C424" s="32"/>
    </row>
    <row r="425" ht="12.75">
      <c r="C425" s="32"/>
    </row>
    <row r="426" ht="12.75">
      <c r="C426" s="32"/>
    </row>
    <row r="427" ht="12.75">
      <c r="C427" s="32"/>
    </row>
    <row r="428" ht="12.75">
      <c r="C428" s="32"/>
    </row>
    <row r="429" ht="12.75">
      <c r="C429" s="32"/>
    </row>
    <row r="430" ht="12.75">
      <c r="C430" s="32"/>
    </row>
    <row r="431" ht="12.75">
      <c r="C431" s="32"/>
    </row>
    <row r="432" ht="12.75">
      <c r="C432" s="32"/>
    </row>
    <row r="433" ht="12.75">
      <c r="C433" s="32"/>
    </row>
    <row r="434" ht="12.75">
      <c r="C434" s="32"/>
    </row>
    <row r="435" ht="12.75">
      <c r="C435" s="32"/>
    </row>
    <row r="436" ht="12.75">
      <c r="C436" s="32"/>
    </row>
    <row r="437" ht="12.75">
      <c r="C437" s="32"/>
    </row>
    <row r="438" ht="12.75">
      <c r="C438" s="32"/>
    </row>
    <row r="439" ht="12.75">
      <c r="C439" s="32"/>
    </row>
    <row r="440" ht="12.75">
      <c r="C440" s="32"/>
    </row>
    <row r="441" ht="12.75">
      <c r="C441" s="32"/>
    </row>
    <row r="442" ht="12.75">
      <c r="C442" s="32"/>
    </row>
    <row r="443" ht="12.75">
      <c r="C443" s="32"/>
    </row>
    <row r="444" ht="12.75">
      <c r="C444" s="32"/>
    </row>
    <row r="445" ht="12.75">
      <c r="C445" s="32"/>
    </row>
    <row r="446" ht="12.75">
      <c r="C446" s="32"/>
    </row>
    <row r="447" ht="12.75">
      <c r="C447" s="32"/>
    </row>
    <row r="448" ht="12.75">
      <c r="C448" s="32"/>
    </row>
    <row r="449" ht="12.75">
      <c r="C449" s="32"/>
    </row>
    <row r="450" ht="12.75">
      <c r="C450" s="32"/>
    </row>
    <row r="451" ht="12.75">
      <c r="C451" s="32"/>
    </row>
    <row r="452" ht="12.75">
      <c r="C452" s="32"/>
    </row>
    <row r="453" ht="12.75">
      <c r="C453" s="32"/>
    </row>
    <row r="454" ht="12.75">
      <c r="C454" s="32"/>
    </row>
    <row r="455" ht="12.75">
      <c r="C455" s="32"/>
    </row>
    <row r="456" ht="12.75">
      <c r="C456" s="32"/>
    </row>
    <row r="457" ht="12.75">
      <c r="C457" s="32"/>
    </row>
    <row r="458" ht="12.75">
      <c r="C458" s="32"/>
    </row>
    <row r="459" ht="12.75">
      <c r="C459" s="32"/>
    </row>
    <row r="460" ht="12.75">
      <c r="C460" s="32"/>
    </row>
    <row r="461" ht="12.75">
      <c r="C461" s="32"/>
    </row>
    <row r="462" ht="12.75">
      <c r="C462" s="32"/>
    </row>
    <row r="463" ht="12.75">
      <c r="C463" s="32"/>
    </row>
    <row r="464" ht="12.75">
      <c r="C464" s="32"/>
    </row>
    <row r="465" ht="12.75">
      <c r="C465" s="32"/>
    </row>
    <row r="466" ht="12.75">
      <c r="C466" s="32"/>
    </row>
    <row r="467" ht="12.75">
      <c r="C467" s="32"/>
    </row>
    <row r="468" ht="12.75">
      <c r="C468" s="32"/>
    </row>
    <row r="469" ht="12.75">
      <c r="C469" s="32"/>
    </row>
    <row r="470" ht="12.75">
      <c r="C470" s="32"/>
    </row>
    <row r="471" ht="12.75">
      <c r="C471" s="32"/>
    </row>
    <row r="472" ht="12.75">
      <c r="C472" s="32"/>
    </row>
    <row r="473" ht="12.75">
      <c r="C473" s="32"/>
    </row>
    <row r="474" ht="12.75">
      <c r="C474" s="32"/>
    </row>
    <row r="475" ht="12.75">
      <c r="C475" s="32"/>
    </row>
    <row r="476" ht="12.75">
      <c r="C476" s="32"/>
    </row>
    <row r="477" ht="12.75">
      <c r="C477" s="32"/>
    </row>
    <row r="478" ht="12.75">
      <c r="C478" s="32"/>
    </row>
    <row r="479" ht="12.75">
      <c r="C479" s="32"/>
    </row>
    <row r="480" ht="12.75">
      <c r="C480" s="32"/>
    </row>
    <row r="481" ht="12.75">
      <c r="C481" s="32"/>
    </row>
    <row r="482" ht="12.75">
      <c r="C482" s="32"/>
    </row>
    <row r="483" ht="12.75">
      <c r="C483" s="32"/>
    </row>
    <row r="484" ht="12.75">
      <c r="C484" s="32"/>
    </row>
    <row r="485" ht="12.75">
      <c r="C485" s="32"/>
    </row>
    <row r="486" ht="12.75">
      <c r="C486" s="32"/>
    </row>
    <row r="487" ht="12.75">
      <c r="C487" s="32"/>
    </row>
    <row r="488" ht="12.75">
      <c r="C488" s="32"/>
    </row>
    <row r="489" ht="12.75">
      <c r="C489" s="32"/>
    </row>
    <row r="490" ht="12.75">
      <c r="C490" s="32"/>
    </row>
    <row r="491" ht="12.75">
      <c r="C491" s="32"/>
    </row>
    <row r="492" ht="12.75">
      <c r="C492" s="32"/>
    </row>
    <row r="493" ht="12.75">
      <c r="C493" s="32"/>
    </row>
    <row r="494" ht="12.75">
      <c r="C494" s="32"/>
    </row>
    <row r="495" ht="12.75">
      <c r="C495" s="32"/>
    </row>
    <row r="496" ht="12.75">
      <c r="C496" s="32"/>
    </row>
    <row r="497" ht="12.75">
      <c r="C497" s="32"/>
    </row>
    <row r="498" ht="12.75">
      <c r="C498" s="32"/>
    </row>
    <row r="499" ht="12.75">
      <c r="C499" s="32"/>
    </row>
    <row r="500" ht="12.75">
      <c r="C500" s="32"/>
    </row>
    <row r="501" ht="12.75">
      <c r="C501" s="32"/>
    </row>
    <row r="502" ht="12.75">
      <c r="C502" s="32"/>
    </row>
    <row r="503" ht="12.75">
      <c r="C503" s="32"/>
    </row>
    <row r="504" ht="12.75">
      <c r="C504" s="32"/>
    </row>
    <row r="505" ht="12.75">
      <c r="C505" s="32"/>
    </row>
    <row r="506" ht="12.75">
      <c r="C506" s="32"/>
    </row>
    <row r="507" ht="12.75">
      <c r="C507" s="32"/>
    </row>
    <row r="508" ht="12.75">
      <c r="C508" s="32"/>
    </row>
    <row r="509" ht="12.75">
      <c r="C509" s="32"/>
    </row>
    <row r="510" ht="12.75">
      <c r="C510" s="32"/>
    </row>
    <row r="511" ht="12.75">
      <c r="C511" s="32"/>
    </row>
    <row r="512" ht="12.75">
      <c r="C512" s="32"/>
    </row>
    <row r="513" ht="12.75">
      <c r="C513" s="32"/>
    </row>
    <row r="514" ht="12.75">
      <c r="C514" s="32"/>
    </row>
    <row r="515" ht="12.75">
      <c r="C515" s="32"/>
    </row>
    <row r="516" ht="12.75">
      <c r="C516" s="32"/>
    </row>
    <row r="517" ht="12.75">
      <c r="C517" s="32"/>
    </row>
    <row r="518" ht="12.75">
      <c r="C518" s="32"/>
    </row>
    <row r="519" ht="12.75">
      <c r="C519" s="32"/>
    </row>
    <row r="520" ht="12.75">
      <c r="C520" s="32"/>
    </row>
    <row r="521" ht="12.75">
      <c r="C521" s="32"/>
    </row>
    <row r="522" ht="12.75">
      <c r="C522" s="32"/>
    </row>
    <row r="523" ht="12.75">
      <c r="C523" s="32"/>
    </row>
    <row r="524" ht="12.75">
      <c r="C524" s="32"/>
    </row>
    <row r="525" ht="12.75">
      <c r="C525" s="32"/>
    </row>
    <row r="526" ht="12.75">
      <c r="C526" s="32"/>
    </row>
    <row r="527" ht="12.75">
      <c r="C527" s="32"/>
    </row>
    <row r="528" ht="12.75">
      <c r="C528" s="32"/>
    </row>
    <row r="529" ht="12.75">
      <c r="C529" s="32"/>
    </row>
    <row r="530" ht="12.75">
      <c r="C530" s="32"/>
    </row>
    <row r="531" ht="12.75">
      <c r="C531" s="32"/>
    </row>
    <row r="532" ht="12.75">
      <c r="C532" s="32"/>
    </row>
    <row r="533" ht="12.75">
      <c r="C533" s="32"/>
    </row>
    <row r="534" ht="12.75">
      <c r="C534" s="32"/>
    </row>
    <row r="535" ht="12.75">
      <c r="C535" s="32"/>
    </row>
    <row r="536" ht="12.75">
      <c r="C536" s="32"/>
    </row>
    <row r="537" ht="12.75">
      <c r="C537" s="32"/>
    </row>
    <row r="538" ht="12.75">
      <c r="C538" s="32"/>
    </row>
    <row r="539" ht="12.75">
      <c r="C539" s="32"/>
    </row>
    <row r="540" ht="12.75">
      <c r="C540" s="32"/>
    </row>
    <row r="541" ht="12.75">
      <c r="C541" s="32"/>
    </row>
    <row r="542" ht="12.75">
      <c r="C542" s="32"/>
    </row>
    <row r="543" ht="12.75">
      <c r="C543" s="32"/>
    </row>
    <row r="544" ht="12.75">
      <c r="C544" s="32"/>
    </row>
    <row r="545" ht="12.75">
      <c r="C545" s="32"/>
    </row>
    <row r="546" ht="12.75">
      <c r="C546" s="32"/>
    </row>
    <row r="547" ht="12.75">
      <c r="C547" s="32"/>
    </row>
    <row r="548" ht="12.75">
      <c r="C548" s="32"/>
    </row>
    <row r="549" ht="12.75">
      <c r="C549" s="32"/>
    </row>
    <row r="550" ht="12.75">
      <c r="C550" s="32"/>
    </row>
    <row r="551" ht="12.75">
      <c r="C551" s="32"/>
    </row>
    <row r="552" ht="12.75">
      <c r="C552" s="32"/>
    </row>
    <row r="553" ht="12.75">
      <c r="C553" s="32"/>
    </row>
    <row r="554" ht="12.75">
      <c r="C554" s="32"/>
    </row>
    <row r="555" ht="12.75">
      <c r="C555" s="32"/>
    </row>
    <row r="556" ht="12.75">
      <c r="C556" s="32"/>
    </row>
    <row r="557" ht="12.75">
      <c r="C557" s="32"/>
    </row>
    <row r="558" ht="12.75">
      <c r="C558" s="32"/>
    </row>
    <row r="559" ht="12.75">
      <c r="C559" s="32"/>
    </row>
    <row r="560" ht="12.75">
      <c r="C560" s="32"/>
    </row>
    <row r="561" ht="12.75">
      <c r="C561" s="32"/>
    </row>
    <row r="562" ht="12.75">
      <c r="C562" s="32"/>
    </row>
    <row r="563" ht="12.75">
      <c r="C563" s="32"/>
    </row>
    <row r="564" ht="12.75">
      <c r="C564" s="32"/>
    </row>
    <row r="565" ht="12.75">
      <c r="C565" s="32"/>
    </row>
    <row r="566" ht="12.75">
      <c r="C566" s="32"/>
    </row>
    <row r="567" ht="12.75">
      <c r="C567" s="32"/>
    </row>
    <row r="568" ht="12.75">
      <c r="C568" s="32"/>
    </row>
    <row r="569" ht="12.75">
      <c r="C569" s="32"/>
    </row>
    <row r="570" ht="12.75">
      <c r="C570" s="32"/>
    </row>
    <row r="571" ht="12.75">
      <c r="C571" s="32"/>
    </row>
    <row r="572" ht="12.75">
      <c r="C572" s="32"/>
    </row>
    <row r="573" ht="12.75">
      <c r="C573" s="32"/>
    </row>
    <row r="574" ht="12.75">
      <c r="C574" s="32"/>
    </row>
    <row r="575" ht="12.75">
      <c r="C575" s="32"/>
    </row>
    <row r="576" ht="12.75">
      <c r="C576" s="32"/>
    </row>
    <row r="577" ht="12.75">
      <c r="C577" s="32"/>
    </row>
    <row r="578" ht="12.75">
      <c r="C578" s="32"/>
    </row>
    <row r="579" ht="12.75">
      <c r="C579" s="32"/>
    </row>
    <row r="580" ht="12.75">
      <c r="C580" s="32"/>
    </row>
    <row r="581" ht="12.75">
      <c r="C581" s="32"/>
    </row>
    <row r="582" ht="12.75">
      <c r="C582" s="32"/>
    </row>
    <row r="583" ht="12.75">
      <c r="C583" s="32"/>
    </row>
    <row r="584" ht="12.75">
      <c r="C584" s="32"/>
    </row>
    <row r="585" ht="12.75">
      <c r="C585" s="32"/>
    </row>
    <row r="586" ht="12.75">
      <c r="C586" s="32"/>
    </row>
    <row r="587" ht="12.75">
      <c r="C587" s="32"/>
    </row>
    <row r="588" ht="12.75">
      <c r="C588" s="32"/>
    </row>
    <row r="589" ht="12.75">
      <c r="C589" s="32"/>
    </row>
    <row r="590" ht="12.75">
      <c r="C590" s="32"/>
    </row>
    <row r="591" ht="12.75">
      <c r="C591" s="32"/>
    </row>
    <row r="592" ht="12.75">
      <c r="C592" s="32"/>
    </row>
    <row r="593" ht="12.75">
      <c r="C593" s="32"/>
    </row>
    <row r="594" ht="12.75">
      <c r="C594" s="32"/>
    </row>
    <row r="595" ht="12.75">
      <c r="C595" s="32"/>
    </row>
    <row r="596" ht="12.75">
      <c r="C596" s="32"/>
    </row>
    <row r="597" ht="12.75">
      <c r="C597" s="32"/>
    </row>
    <row r="598" ht="12.75">
      <c r="C598" s="32"/>
    </row>
    <row r="599" ht="12.75">
      <c r="C599" s="32"/>
    </row>
    <row r="600" ht="12.75">
      <c r="C600" s="32"/>
    </row>
    <row r="601" ht="12.75">
      <c r="C601" s="32"/>
    </row>
    <row r="602" ht="12.75">
      <c r="C602" s="32"/>
    </row>
    <row r="603" ht="12.75">
      <c r="C603" s="32"/>
    </row>
    <row r="604" ht="12.75">
      <c r="C604" s="32"/>
    </row>
    <row r="605" ht="12.75">
      <c r="C605" s="32"/>
    </row>
    <row r="606" ht="12.75">
      <c r="C606" s="32"/>
    </row>
    <row r="607" ht="12.75">
      <c r="C607" s="32"/>
    </row>
    <row r="608" ht="12.75">
      <c r="C608" s="32"/>
    </row>
    <row r="609" ht="12.75">
      <c r="C609" s="32"/>
    </row>
    <row r="610" ht="12.75">
      <c r="C610" s="32"/>
    </row>
    <row r="611" ht="12.75">
      <c r="C611" s="32"/>
    </row>
    <row r="612" ht="12.75">
      <c r="C612" s="32"/>
    </row>
    <row r="613" ht="12.75">
      <c r="C613" s="32"/>
    </row>
    <row r="614" ht="12.75">
      <c r="C614" s="32"/>
    </row>
    <row r="615" ht="12.75">
      <c r="C615" s="32"/>
    </row>
    <row r="616" ht="12.75">
      <c r="C616" s="32"/>
    </row>
    <row r="617" ht="12.75">
      <c r="C617" s="32"/>
    </row>
    <row r="618" ht="12.75">
      <c r="C618" s="32"/>
    </row>
    <row r="619" ht="12.75">
      <c r="C619" s="32"/>
    </row>
    <row r="620" ht="12.75">
      <c r="C620" s="32"/>
    </row>
    <row r="621" ht="12.75">
      <c r="C621" s="32"/>
    </row>
    <row r="622" ht="12.75">
      <c r="C622" s="32"/>
    </row>
    <row r="623" ht="12.75">
      <c r="C623" s="32"/>
    </row>
    <row r="624" ht="12.75">
      <c r="C624" s="32"/>
    </row>
    <row r="625" ht="12.75">
      <c r="C625" s="32"/>
    </row>
    <row r="626" ht="12.75">
      <c r="C626" s="32"/>
    </row>
    <row r="627" ht="12.75">
      <c r="C627" s="32"/>
    </row>
    <row r="628" ht="12.75">
      <c r="C628" s="32"/>
    </row>
    <row r="629" ht="12.75">
      <c r="C629" s="32"/>
    </row>
    <row r="630" ht="12.75">
      <c r="C630" s="32"/>
    </row>
    <row r="631" ht="12.75">
      <c r="C631" s="32"/>
    </row>
    <row r="632" ht="12.75">
      <c r="C632" s="32"/>
    </row>
    <row r="633" ht="12.75">
      <c r="C633" s="32"/>
    </row>
    <row r="634" ht="12.75">
      <c r="C634" s="32"/>
    </row>
    <row r="635" ht="12.75">
      <c r="C635" s="32"/>
    </row>
    <row r="636" ht="12.75">
      <c r="C636" s="32"/>
    </row>
    <row r="637" ht="12.75">
      <c r="C637" s="32"/>
    </row>
    <row r="638" ht="12.75">
      <c r="C638" s="32"/>
    </row>
    <row r="639" ht="12.75">
      <c r="C639" s="32"/>
    </row>
    <row r="640" ht="12.75">
      <c r="C640" s="32"/>
    </row>
    <row r="641" ht="12.75">
      <c r="C641" s="32"/>
    </row>
    <row r="642" ht="12.75">
      <c r="C642" s="32"/>
    </row>
    <row r="643" ht="12.75">
      <c r="C643" s="32"/>
    </row>
    <row r="644" ht="12.75">
      <c r="C644" s="32"/>
    </row>
    <row r="645" ht="12.75">
      <c r="C645" s="32"/>
    </row>
    <row r="646" ht="12.75">
      <c r="C646" s="32"/>
    </row>
    <row r="647" ht="12.75">
      <c r="C647" s="32"/>
    </row>
    <row r="648" ht="12.75">
      <c r="C648" s="32"/>
    </row>
    <row r="649" ht="12.75">
      <c r="C649" s="32"/>
    </row>
    <row r="650" ht="12.75">
      <c r="C650" s="32"/>
    </row>
    <row r="651" ht="12.75">
      <c r="C651" s="32"/>
    </row>
    <row r="652" ht="12.75">
      <c r="C652" s="32"/>
    </row>
    <row r="653" ht="12.75">
      <c r="C653" s="32"/>
    </row>
    <row r="654" ht="12.75">
      <c r="C654" s="32"/>
    </row>
    <row r="655" ht="12.75">
      <c r="C655" s="32"/>
    </row>
    <row r="656" ht="12.75">
      <c r="C656" s="32"/>
    </row>
    <row r="657" ht="12.75">
      <c r="C657" s="32"/>
    </row>
    <row r="658" ht="12.75">
      <c r="C658" s="32"/>
    </row>
    <row r="659" ht="12.75">
      <c r="C659" s="32"/>
    </row>
    <row r="660" ht="12.75">
      <c r="C660" s="32"/>
    </row>
    <row r="661" ht="12.75">
      <c r="C661" s="32"/>
    </row>
    <row r="662" ht="12.75">
      <c r="C662" s="32"/>
    </row>
    <row r="663" ht="12.75">
      <c r="C663" s="32"/>
    </row>
    <row r="664" ht="12.75">
      <c r="C664" s="32"/>
    </row>
    <row r="665" ht="12.75">
      <c r="C665" s="32"/>
    </row>
    <row r="666" ht="12.75">
      <c r="C666" s="32"/>
    </row>
    <row r="667" ht="12.75">
      <c r="C667" s="32"/>
    </row>
    <row r="668" ht="12.75">
      <c r="C668" s="32"/>
    </row>
    <row r="669" ht="12.75">
      <c r="C669" s="32"/>
    </row>
    <row r="670" ht="12.75">
      <c r="C670" s="32"/>
    </row>
    <row r="671" ht="12.75">
      <c r="C671" s="32"/>
    </row>
    <row r="672" ht="12.75">
      <c r="C672" s="32"/>
    </row>
    <row r="673" ht="12.75">
      <c r="C673" s="32"/>
    </row>
    <row r="674" ht="12.75">
      <c r="C674" s="32"/>
    </row>
    <row r="675" ht="12.75">
      <c r="C675" s="32"/>
    </row>
    <row r="676" ht="12.75">
      <c r="C676" s="32"/>
    </row>
    <row r="677" ht="12.75">
      <c r="C677" s="32"/>
    </row>
    <row r="678" ht="12.75">
      <c r="C678" s="32"/>
    </row>
    <row r="679" ht="12.75">
      <c r="C679" s="32"/>
    </row>
    <row r="680" ht="12.75">
      <c r="C680" s="32"/>
    </row>
    <row r="681" ht="12.75">
      <c r="C681" s="32"/>
    </row>
    <row r="682" ht="12.75">
      <c r="C682" s="32"/>
    </row>
    <row r="683" ht="12.75">
      <c r="C683" s="32"/>
    </row>
    <row r="684" ht="12.75">
      <c r="C684" s="32"/>
    </row>
    <row r="685" ht="12.75">
      <c r="C685" s="32"/>
    </row>
    <row r="686" ht="12.75">
      <c r="C686" s="32"/>
    </row>
    <row r="687" ht="12.75">
      <c r="C687" s="32"/>
    </row>
    <row r="688" ht="12.75">
      <c r="C688" s="32"/>
    </row>
    <row r="689" ht="12.75">
      <c r="C689" s="32"/>
    </row>
    <row r="690" ht="12.75">
      <c r="C690" s="32"/>
    </row>
    <row r="691" ht="12.75">
      <c r="C691" s="32"/>
    </row>
    <row r="692" ht="12.75">
      <c r="C692" s="32"/>
    </row>
    <row r="693" ht="12.75">
      <c r="C693" s="32"/>
    </row>
    <row r="694" ht="12.75">
      <c r="C694" s="32"/>
    </row>
    <row r="695" ht="12.75">
      <c r="C695" s="32"/>
    </row>
    <row r="696" ht="12.75">
      <c r="C696" s="32"/>
    </row>
    <row r="697" ht="12.75">
      <c r="C697" s="32"/>
    </row>
    <row r="698" ht="12.75">
      <c r="C698" s="32"/>
    </row>
    <row r="699" ht="12.75">
      <c r="C699" s="32"/>
    </row>
    <row r="700" ht="12.75">
      <c r="C700" s="32"/>
    </row>
    <row r="701" ht="12.75">
      <c r="C701" s="32"/>
    </row>
    <row r="702" ht="12.75">
      <c r="C702" s="32"/>
    </row>
    <row r="703" ht="12.75">
      <c r="C703" s="32"/>
    </row>
    <row r="704" ht="12.75">
      <c r="C704" s="32"/>
    </row>
    <row r="705" ht="12.75">
      <c r="C705" s="32"/>
    </row>
    <row r="706" ht="12.75">
      <c r="C706" s="32"/>
    </row>
    <row r="707" ht="12.75">
      <c r="C707" s="32"/>
    </row>
    <row r="708" ht="12.75">
      <c r="C708" s="32"/>
    </row>
    <row r="709" ht="12.75">
      <c r="C709" s="32"/>
    </row>
    <row r="710" ht="12.75">
      <c r="C710" s="32"/>
    </row>
    <row r="711" ht="12.75">
      <c r="C711" s="32"/>
    </row>
    <row r="712" ht="12.75">
      <c r="C712" s="32"/>
    </row>
    <row r="713" ht="12.75">
      <c r="C713" s="32"/>
    </row>
    <row r="714" ht="12.75">
      <c r="C714" s="32"/>
    </row>
    <row r="715" ht="12.75">
      <c r="C715" s="32"/>
    </row>
    <row r="716" ht="12.75">
      <c r="C716" s="32"/>
    </row>
    <row r="717" ht="12.75">
      <c r="C717" s="32"/>
    </row>
    <row r="718" ht="12.75">
      <c r="C718" s="32"/>
    </row>
    <row r="719" ht="12.75">
      <c r="C719" s="32"/>
    </row>
    <row r="720" ht="12.75">
      <c r="C720" s="32"/>
    </row>
    <row r="721" ht="12.75">
      <c r="C721" s="32"/>
    </row>
    <row r="722" ht="12.75">
      <c r="C722" s="32"/>
    </row>
    <row r="723" ht="12.75">
      <c r="C723" s="32"/>
    </row>
    <row r="724" ht="12.75">
      <c r="C724" s="32"/>
    </row>
    <row r="725" ht="12.75">
      <c r="C725" s="32"/>
    </row>
    <row r="726" ht="12.75">
      <c r="C726" s="32"/>
    </row>
    <row r="727" ht="12.75">
      <c r="C727" s="32"/>
    </row>
    <row r="728" ht="12.75">
      <c r="C728" s="32"/>
    </row>
  </sheetData>
  <mergeCells count="4">
    <mergeCell ref="E7:G7"/>
    <mergeCell ref="I7:K7"/>
    <mergeCell ref="E72:G72"/>
    <mergeCell ref="I72:K72"/>
  </mergeCells>
  <printOptions/>
  <pageMargins left="0.35" right="0.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 topLeftCell="A43">
      <selection activeCell="C46" sqref="C46"/>
    </sheetView>
  </sheetViews>
  <sheetFormatPr defaultColWidth="9.140625" defaultRowHeight="12.75"/>
  <cols>
    <col min="1" max="1" width="3.8515625" style="0" customWidth="1"/>
    <col min="2" max="2" width="5.28125" style="0" customWidth="1"/>
    <col min="3" max="3" width="33.00390625" style="0" customWidth="1"/>
    <col min="5" max="5" width="10.28125" style="0" bestFit="1" customWidth="1"/>
    <col min="6" max="6" width="3.28125" style="0" customWidth="1"/>
    <col min="7" max="7" width="10.421875" style="0" customWidth="1"/>
  </cols>
  <sheetData>
    <row r="1" spans="1:7" ht="12.75">
      <c r="A1" s="50" t="s">
        <v>53</v>
      </c>
      <c r="B1" s="50"/>
      <c r="C1" s="50"/>
      <c r="D1" s="50"/>
      <c r="E1" s="50"/>
      <c r="F1" s="50"/>
      <c r="G1" s="50"/>
    </row>
    <row r="2" spans="1:7" ht="12.75">
      <c r="A2" s="51" t="s">
        <v>1</v>
      </c>
      <c r="B2" s="51"/>
      <c r="C2" s="51"/>
      <c r="D2" s="51"/>
      <c r="E2" s="51"/>
      <c r="F2" s="51"/>
      <c r="G2" s="51"/>
    </row>
    <row r="3" spans="1:7" ht="12.75">
      <c r="A3" s="50" t="s">
        <v>54</v>
      </c>
      <c r="B3" s="50"/>
      <c r="C3" s="50"/>
      <c r="D3" s="50"/>
      <c r="E3" s="50"/>
      <c r="F3" s="50"/>
      <c r="G3" s="50"/>
    </row>
    <row r="5" spans="5:7" ht="51">
      <c r="E5" s="34" t="s">
        <v>55</v>
      </c>
      <c r="G5" s="34" t="s">
        <v>56</v>
      </c>
    </row>
    <row r="6" spans="5:7" ht="12.75">
      <c r="E6" s="35" t="s">
        <v>113</v>
      </c>
      <c r="G6" s="35" t="s">
        <v>86</v>
      </c>
    </row>
    <row r="7" spans="5:7" ht="12.75">
      <c r="E7" s="33" t="s">
        <v>57</v>
      </c>
      <c r="G7" s="33" t="s">
        <v>57</v>
      </c>
    </row>
    <row r="9" spans="2:7" ht="15">
      <c r="B9" s="36" t="s">
        <v>58</v>
      </c>
      <c r="E9" s="37">
        <v>48794.4</v>
      </c>
      <c r="G9" s="37">
        <v>50849</v>
      </c>
    </row>
    <row r="10" spans="2:7" ht="15">
      <c r="B10" s="36" t="s">
        <v>59</v>
      </c>
      <c r="E10" s="37">
        <v>0</v>
      </c>
      <c r="G10" s="37">
        <v>0</v>
      </c>
    </row>
    <row r="11" spans="2:7" ht="15">
      <c r="B11" s="36" t="s">
        <v>60</v>
      </c>
      <c r="E11" s="37">
        <f>464+30</f>
        <v>494</v>
      </c>
      <c r="G11" s="37">
        <v>464</v>
      </c>
    </row>
    <row r="12" spans="2:7" ht="15">
      <c r="B12" s="36" t="s">
        <v>61</v>
      </c>
      <c r="E12" s="37">
        <v>1036</v>
      </c>
      <c r="G12" s="37">
        <v>1083</v>
      </c>
    </row>
    <row r="14" ht="12.75">
      <c r="E14" s="37"/>
    </row>
    <row r="15" spans="2:5" ht="15">
      <c r="B15" s="36" t="s">
        <v>62</v>
      </c>
      <c r="C15" s="36"/>
      <c r="E15" s="37"/>
    </row>
    <row r="16" spans="2:7" ht="15">
      <c r="B16" s="36"/>
      <c r="C16" s="36" t="s">
        <v>63</v>
      </c>
      <c r="E16" s="38">
        <v>3117</v>
      </c>
      <c r="G16" s="38">
        <v>2461</v>
      </c>
    </row>
    <row r="17" spans="2:7" ht="15">
      <c r="B17" s="36"/>
      <c r="C17" s="36" t="s">
        <v>64</v>
      </c>
      <c r="E17" s="39">
        <v>20873</v>
      </c>
      <c r="G17" s="39">
        <v>12593</v>
      </c>
    </row>
    <row r="18" spans="2:7" ht="15">
      <c r="B18" s="36"/>
      <c r="C18" s="36" t="s">
        <v>65</v>
      </c>
      <c r="E18" s="39">
        <f>8257+179</f>
        <v>8436</v>
      </c>
      <c r="G18" s="39">
        <v>5316</v>
      </c>
    </row>
    <row r="19" spans="2:7" ht="15">
      <c r="B19" s="36"/>
      <c r="C19" s="36" t="s">
        <v>66</v>
      </c>
      <c r="E19" s="39">
        <v>196</v>
      </c>
      <c r="G19" s="39">
        <v>221</v>
      </c>
    </row>
    <row r="20" spans="2:7" ht="15">
      <c r="B20" s="36"/>
      <c r="C20" s="36" t="s">
        <v>67</v>
      </c>
      <c r="E20" s="39">
        <v>773</v>
      </c>
      <c r="G20" s="39">
        <v>858</v>
      </c>
    </row>
    <row r="21" spans="2:7" ht="15">
      <c r="B21" s="36"/>
      <c r="C21" s="36"/>
      <c r="E21" s="39"/>
      <c r="G21" s="39"/>
    </row>
    <row r="22" spans="2:7" ht="15">
      <c r="B22" s="36"/>
      <c r="C22" s="36"/>
      <c r="E22" s="40">
        <f>SUM(E16:E20)</f>
        <v>33395</v>
      </c>
      <c r="G22" s="40">
        <f>SUM(G16:G21)</f>
        <v>21449</v>
      </c>
    </row>
    <row r="23" spans="2:5" ht="15">
      <c r="B23" s="36"/>
      <c r="C23" s="36"/>
      <c r="E23" s="37"/>
    </row>
    <row r="24" spans="2:5" ht="15">
      <c r="B24" s="36" t="s">
        <v>68</v>
      </c>
      <c r="C24" s="36"/>
      <c r="E24" s="37"/>
    </row>
    <row r="25" spans="2:7" ht="15">
      <c r="B25" s="36"/>
      <c r="C25" s="36" t="s">
        <v>87</v>
      </c>
      <c r="E25" s="38">
        <v>25721</v>
      </c>
      <c r="G25" s="38">
        <v>23071</v>
      </c>
    </row>
    <row r="26" spans="2:7" ht="15">
      <c r="B26" s="36"/>
      <c r="C26" s="36" t="s">
        <v>69</v>
      </c>
      <c r="E26" s="39">
        <v>9469.6</v>
      </c>
      <c r="G26" s="39">
        <v>4191</v>
      </c>
    </row>
    <row r="27" spans="2:7" ht="15">
      <c r="B27" s="36"/>
      <c r="C27" s="36" t="s">
        <v>70</v>
      </c>
      <c r="E27" s="39">
        <v>3501</v>
      </c>
      <c r="G27" s="39">
        <v>2707</v>
      </c>
    </row>
    <row r="28" spans="2:7" ht="15">
      <c r="B28" s="36"/>
      <c r="C28" s="36" t="s">
        <v>71</v>
      </c>
      <c r="E28" s="39">
        <v>24</v>
      </c>
      <c r="G28" s="39">
        <v>0</v>
      </c>
    </row>
    <row r="29" spans="2:7" ht="15">
      <c r="B29" s="36"/>
      <c r="C29" s="36"/>
      <c r="E29" s="39"/>
      <c r="G29" s="39"/>
    </row>
    <row r="30" spans="2:7" ht="15">
      <c r="B30" s="36"/>
      <c r="C30" s="36"/>
      <c r="E30" s="40">
        <f>SUM(E25:E28)</f>
        <v>38715.6</v>
      </c>
      <c r="G30" s="40">
        <f>SUM(G25:G29)</f>
        <v>29969</v>
      </c>
    </row>
    <row r="31" spans="2:7" ht="15">
      <c r="B31" s="36"/>
      <c r="C31" s="36"/>
      <c r="E31" s="37"/>
      <c r="G31" s="37"/>
    </row>
    <row r="32" spans="2:7" ht="15">
      <c r="B32" s="36" t="s">
        <v>72</v>
      </c>
      <c r="C32" s="36"/>
      <c r="E32" s="37">
        <f>+E22-E30</f>
        <v>-5320.5999999999985</v>
      </c>
      <c r="G32" s="37">
        <f>+G22-G30</f>
        <v>-8520</v>
      </c>
    </row>
    <row r="33" spans="2:7" ht="15">
      <c r="B33" s="36"/>
      <c r="C33" s="36"/>
      <c r="E33" s="37"/>
      <c r="G33" s="37"/>
    </row>
    <row r="34" spans="2:8" ht="15.75" thickBot="1">
      <c r="B34" s="36" t="s">
        <v>73</v>
      </c>
      <c r="C34" s="36"/>
      <c r="E34" s="41">
        <f>+E32+E12+E9+E11</f>
        <v>45003.8</v>
      </c>
      <c r="G34" s="41">
        <f>+G32+G12+G9+G11</f>
        <v>43876</v>
      </c>
      <c r="H34" s="44"/>
    </row>
    <row r="35" spans="3:7" ht="15">
      <c r="C35" s="36"/>
      <c r="E35" s="37"/>
      <c r="G35" s="37"/>
    </row>
    <row r="36" spans="2:7" ht="15">
      <c r="B36" s="36"/>
      <c r="C36" s="36"/>
      <c r="E36" s="37"/>
      <c r="G36" s="37"/>
    </row>
    <row r="37" spans="2:7" ht="15">
      <c r="B37" s="36" t="s">
        <v>74</v>
      </c>
      <c r="C37" s="36"/>
      <c r="E37" s="37">
        <v>19218</v>
      </c>
      <c r="G37" s="37">
        <v>19218</v>
      </c>
    </row>
    <row r="38" spans="2:7" ht="15">
      <c r="B38" s="36" t="s">
        <v>75</v>
      </c>
      <c r="C38" s="36"/>
      <c r="E38" s="37"/>
      <c r="G38" s="37"/>
    </row>
    <row r="39" spans="2:7" ht="15">
      <c r="B39" s="36"/>
      <c r="C39" s="36" t="s">
        <v>76</v>
      </c>
      <c r="E39" s="37">
        <v>1891</v>
      </c>
      <c r="G39" s="37">
        <v>1891</v>
      </c>
    </row>
    <row r="40" spans="2:7" ht="15">
      <c r="B40" s="36"/>
      <c r="C40" s="36" t="s">
        <v>77</v>
      </c>
      <c r="E40" s="37">
        <v>0</v>
      </c>
      <c r="G40" s="37">
        <v>0</v>
      </c>
    </row>
    <row r="41" spans="2:7" ht="15">
      <c r="B41" s="36"/>
      <c r="C41" s="36" t="s">
        <v>78</v>
      </c>
      <c r="E41" s="37">
        <v>2495</v>
      </c>
      <c r="G41" s="37">
        <v>2496</v>
      </c>
    </row>
    <row r="42" spans="2:7" ht="15">
      <c r="B42" s="36"/>
      <c r="C42" s="36" t="s">
        <v>79</v>
      </c>
      <c r="E42" s="37">
        <v>0</v>
      </c>
      <c r="G42" s="37">
        <v>0</v>
      </c>
    </row>
    <row r="43" spans="2:8" ht="15">
      <c r="B43" s="36"/>
      <c r="C43" s="36" t="s">
        <v>80</v>
      </c>
      <c r="E43" s="37">
        <v>13528</v>
      </c>
      <c r="G43" s="37">
        <v>11190</v>
      </c>
      <c r="H43" s="44"/>
    </row>
    <row r="44" spans="5:7" ht="12.75">
      <c r="E44" s="42"/>
      <c r="G44" s="42"/>
    </row>
    <row r="45" spans="5:8" ht="12.75">
      <c r="E45" s="37">
        <f>SUM(E37:E44)</f>
        <v>37132</v>
      </c>
      <c r="G45" s="37">
        <f>SUM(G37:G44)</f>
        <v>34795</v>
      </c>
      <c r="H45" s="44"/>
    </row>
    <row r="46" spans="5:7" ht="12.75">
      <c r="E46" s="47"/>
      <c r="G46" s="37"/>
    </row>
    <row r="47" spans="2:7" ht="15">
      <c r="B47" s="36" t="s">
        <v>81</v>
      </c>
      <c r="E47" s="37">
        <v>0</v>
      </c>
      <c r="G47" s="37">
        <v>0</v>
      </c>
    </row>
    <row r="48" spans="2:7" ht="15">
      <c r="B48" s="36" t="s">
        <v>82</v>
      </c>
      <c r="E48" s="37"/>
      <c r="G48" s="37"/>
    </row>
    <row r="49" spans="2:7" ht="15">
      <c r="B49" s="36"/>
      <c r="C49" s="36" t="s">
        <v>83</v>
      </c>
      <c r="E49" s="37">
        <v>6899</v>
      </c>
      <c r="G49" s="37">
        <v>8615</v>
      </c>
    </row>
    <row r="50" spans="2:7" ht="15">
      <c r="B50" s="36" t="s">
        <v>84</v>
      </c>
      <c r="E50" s="37">
        <v>973</v>
      </c>
      <c r="G50" s="37">
        <f>28+438</f>
        <v>466</v>
      </c>
    </row>
    <row r="51" spans="5:7" ht="12.75">
      <c r="E51" s="37"/>
      <c r="G51" s="37"/>
    </row>
    <row r="52" spans="5:7" ht="13.5" thickBot="1">
      <c r="E52" s="41">
        <f>SUM(E45:E50)</f>
        <v>45004</v>
      </c>
      <c r="G52" s="41">
        <f>SUM(G45:G50)</f>
        <v>43876</v>
      </c>
    </row>
    <row r="53" spans="5:7" ht="12.75">
      <c r="E53" s="37"/>
      <c r="G53" s="37"/>
    </row>
    <row r="54" spans="2:7" ht="12.75">
      <c r="B54" t="s">
        <v>112</v>
      </c>
      <c r="E54" s="43">
        <f>(E45-E12)/19218</f>
        <v>1.8782391507961287</v>
      </c>
      <c r="F54" s="37"/>
      <c r="G54" s="43">
        <f>(G45-G12)/19218</f>
        <v>1.754188781350817</v>
      </c>
    </row>
    <row r="55" ht="12.75">
      <c r="E55" s="37"/>
    </row>
    <row r="56" spans="5:7" ht="12.75">
      <c r="E56" s="44"/>
      <c r="G56" s="44"/>
    </row>
    <row r="57" ht="12.75">
      <c r="E57" s="37"/>
    </row>
    <row r="58" ht="12.75">
      <c r="E58" s="37"/>
    </row>
    <row r="59" ht="12.75">
      <c r="E59" s="37"/>
    </row>
    <row r="60" ht="12.75">
      <c r="E60" s="37"/>
    </row>
    <row r="61" ht="12.75">
      <c r="E61" s="37"/>
    </row>
    <row r="62" ht="12.75">
      <c r="E62" s="37"/>
    </row>
    <row r="63" ht="12.75">
      <c r="E63" s="37"/>
    </row>
    <row r="64" ht="12.75">
      <c r="E64" s="37"/>
    </row>
    <row r="65" ht="12.75">
      <c r="E65" s="43"/>
    </row>
  </sheetData>
  <mergeCells count="3">
    <mergeCell ref="A1:G1"/>
    <mergeCell ref="A2:G2"/>
    <mergeCell ref="A3:G3"/>
  </mergeCells>
  <printOptions/>
  <pageMargins left="0.75" right="0.75" top="0.52" bottom="0.42" header="0.5" footer="0.5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</dc:creator>
  <cp:keywords/>
  <dc:description/>
  <cp:lastModifiedBy>PRISTANA MNGT SERVICES S/B</cp:lastModifiedBy>
  <cp:lastPrinted>2002-02-26T09:29:29Z</cp:lastPrinted>
  <dcterms:created xsi:type="dcterms:W3CDTF">2000-11-27T06:24:15Z</dcterms:created>
  <dcterms:modified xsi:type="dcterms:W3CDTF">2002-02-26T09:29:31Z</dcterms:modified>
  <cp:category/>
  <cp:version/>
  <cp:contentType/>
  <cp:contentStatus/>
</cp:coreProperties>
</file>