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'equity'!$A$1:$K$61</definedName>
    <definedName name="_xlnm.Print_Area" localSheetId="1">'pl'!$A$1:$E$43</definedName>
  </definedNames>
  <calcPr fullCalcOnLoad="1"/>
</workbook>
</file>

<file path=xl/sharedStrings.xml><?xml version="1.0" encoding="utf-8"?>
<sst xmlns="http://schemas.openxmlformats.org/spreadsheetml/2006/main" count="194" uniqueCount="148">
  <si>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</si>
  <si>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</si>
  <si>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</si>
  <si>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</si>
  <si>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</si>
  <si>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</si>
  <si>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</si>
  <si>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</si>
  <si>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</si>
  <si>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</si>
  <si>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</si>
  <si>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</si>
  <si>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</si>
  <si>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</si>
  <si>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</si>
  <si>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</si>
  <si>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</si>
  <si>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</si>
  <si>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</si>
  <si>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</si>
  <si>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</si>
  <si>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</si>
  <si>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</si>
  <si>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</si>
  <si>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</si>
  <si>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</si>
  <si>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</si>
  <si>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</si>
  <si>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</si>
  <si>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</si>
  <si>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</si>
  <si>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</si>
  <si>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 xml:space="preserve">As at </t>
  </si>
  <si>
    <t>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</si>
  <si>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</si>
  <si>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</si>
  <si>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</si>
  <si>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</si>
  <si>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</si>
  <si>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</si>
  <si>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</si>
  <si>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</si>
  <si>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</si>
  <si>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Non-distributable</t>
  </si>
  <si>
    <t>Depreciation</t>
  </si>
  <si>
    <t>Share of profit of associate</t>
  </si>
  <si>
    <t>Interest income</t>
  </si>
  <si>
    <t>Receivables</t>
  </si>
  <si>
    <t>Payables</t>
  </si>
  <si>
    <t>Purchase of property, plant and equipment</t>
  </si>
  <si>
    <t>CASH EQUIVALENTS</t>
  </si>
  <si>
    <t>CASH AND CASH EQUIVALENTS AT END</t>
  </si>
  <si>
    <t>Adjustments for :</t>
  </si>
  <si>
    <t>Deferred tax assets</t>
  </si>
  <si>
    <t>Dividend paid</t>
  </si>
  <si>
    <t xml:space="preserve">CASH AND CASH EQUIVALENTS AT BEGINNING </t>
  </si>
  <si>
    <t>31.07.2006</t>
  </si>
  <si>
    <t>Short term accumulated compensated absences</t>
  </si>
  <si>
    <t>Cost of sales</t>
  </si>
  <si>
    <t>Gross Profit</t>
  </si>
  <si>
    <t>Other income</t>
  </si>
  <si>
    <t>Share of profit of associates</t>
  </si>
  <si>
    <t>Attributable to:</t>
  </si>
  <si>
    <t>Equity holders of the parent</t>
  </si>
  <si>
    <t>Basic</t>
  </si>
  <si>
    <t>Diluted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</si>
  <si>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</si>
  <si>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</si>
  <si>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</si>
  <si>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</si>
  <si>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</si>
  <si>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</si>
  <si>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</si>
  <si>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</si>
  <si>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</si>
  <si>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</si>
  <si>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</si>
  <si>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</si>
  <si>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</si>
  <si>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</si>
  <si>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 1 August 2006</t>
  </si>
  <si>
    <t>Attributable  to Equity Holders of the Parent</t>
  </si>
  <si>
    <t xml:space="preserve">Minority </t>
  </si>
  <si>
    <t>Interest</t>
  </si>
  <si>
    <t xml:space="preserve">Total </t>
  </si>
  <si>
    <t>Equity</t>
  </si>
  <si>
    <t>Investment property</t>
  </si>
  <si>
    <t>(restated)</t>
  </si>
  <si>
    <t>Non- Current Assets as held for sale</t>
  </si>
  <si>
    <t>At 1 August 2005 (restated)</t>
  </si>
  <si>
    <t>Selling and Administrative expenses</t>
  </si>
  <si>
    <t xml:space="preserve">At 1 August 2005 </t>
  </si>
  <si>
    <t>As previously stated</t>
  </si>
  <si>
    <t>At 1 August 2006 (restated)</t>
  </si>
  <si>
    <t>(Loss)/Profit before taxation</t>
  </si>
  <si>
    <t>(Loss)/Profit for the period</t>
  </si>
  <si>
    <t>N/A</t>
  </si>
  <si>
    <t xml:space="preserve">(Loss)/Earnings per share attributable </t>
  </si>
  <si>
    <t>to equity holders of the parent:</t>
  </si>
  <si>
    <t>Operating profit before working capital changes</t>
  </si>
  <si>
    <t>Obsolete inventory</t>
  </si>
  <si>
    <t>Dividend</t>
  </si>
  <si>
    <t>The condensed consolidated balance sheet should be read in conjunction with the audited financial statements for the year ended 31 July 2006.</t>
  </si>
  <si>
    <t>Deposits with financial institutions</t>
  </si>
  <si>
    <t>NET (DECREASE)/INCREASE IN CASH AND</t>
  </si>
  <si>
    <t>31.07.2007</t>
  </si>
  <si>
    <t>Investments</t>
  </si>
  <si>
    <t>4th Quarter</t>
  </si>
  <si>
    <t>12 Months Ended</t>
  </si>
  <si>
    <t>CONDENSED CONSOLIDATED INCOME STATEMENTS FOR THE QUARTER ENDED 31 JULY 2007</t>
  </si>
  <si>
    <t>ENDED 31 JULY 2007</t>
  </si>
  <si>
    <t>FOR THE QUARTER ENDED 31 JULY 2007</t>
  </si>
  <si>
    <t>12 months ended</t>
  </si>
  <si>
    <t>31 July 2006</t>
  </si>
  <si>
    <t>31 July 2007</t>
  </si>
  <si>
    <t>Unrealised gain on foreign exchange</t>
  </si>
  <si>
    <t>At 31 July 2006 (restated)</t>
  </si>
  <si>
    <t>At 31 July 2007</t>
  </si>
  <si>
    <t>AMENDED QUARTERLY REPORT ON CONSOLIDATED RESULTS</t>
  </si>
  <si>
    <t>Effects of adopting FRS 140</t>
  </si>
  <si>
    <t>Net surplus on revaluation of land and building recognised directly in equity</t>
  </si>
  <si>
    <t>Realisation of revaluation reserve through depreciation</t>
  </si>
  <si>
    <t>Net expenses recognised directly in equity</t>
  </si>
  <si>
    <t>Net profit for the year</t>
  </si>
  <si>
    <t>Total recognised income and expenses for the year</t>
  </si>
  <si>
    <t>Provision for / (Reversal of) impairment losses on investment properties</t>
  </si>
  <si>
    <t>Gain on disposal of investment properties</t>
  </si>
  <si>
    <t>Loss / (Gain) on disposal of plant and equipment</t>
  </si>
  <si>
    <t>Plant &amp; equipment written off</t>
  </si>
  <si>
    <t>Proceeds from disposal of investment property</t>
  </si>
  <si>
    <t>Proceeds from disposal of property, plant and equipment</t>
  </si>
  <si>
    <t>Impairment of freehold land and building</t>
  </si>
  <si>
    <t>Inventory written off</t>
  </si>
  <si>
    <t>Bad debts written off / (written back)</t>
  </si>
  <si>
    <t>Cash (used in) / generated from operations</t>
  </si>
  <si>
    <t>Income tax paid</t>
  </si>
  <si>
    <t>Income tax refunded</t>
  </si>
  <si>
    <t>Net cash (used in) / generated from operating activities</t>
  </si>
  <si>
    <t>Net cash generated from investing activities</t>
  </si>
  <si>
    <t>CASH FLOWS FROM FINANCING ACTIVITY</t>
  </si>
  <si>
    <t>Net cash used in financing activity</t>
  </si>
  <si>
    <t>OF YEAR</t>
  </si>
  <si>
    <t>The condensed consolidated income statement should be read in conjunction with the audited financial</t>
  </si>
  <si>
    <t>statements for the year ended 31 July 2006.</t>
  </si>
  <si>
    <t>The condensed consolidated statement of changes in equity should be read in conjunction with the audited financial statements for the</t>
  </si>
  <si>
    <t>year ended 31 July 2006.</t>
  </si>
  <si>
    <t>The condensed consolidated cash flow statement should be read in conjunction with the audited</t>
  </si>
  <si>
    <t>financial statements for the year ended 31 July 2006.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</si>
</sst>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00_);_(* \(#,##0.000\);_(* &quot;-&quot;??_);_(@_)"/>
    <numFmt numFmtId="180" formatCode="_(* #,##0.0_);_(* \(#,##0.0\);_(* &quot;-&quot;??_);_(@_)"/>
    <numFmt numFmtId="181" formatCode="_-* #,##0.0_-;\-* #,##0.0_-;_-* &quot;-&quot;??_-;_-@_-"/>
    <numFmt numFmtId="182" formatCode="0_);[Red]\(0\)"/>
    <numFmt numFmtId="183" formatCode="0_);\(0\)"/>
    <numFmt numFmtId="184" formatCode="0.0%"/>
    <numFmt numFmtId="185" formatCode="_(* #,##0.0_);_(* \(#,##0.0\);_(* &quot;-&quot;_);_(@_)"/>
    <numFmt numFmtId="186" formatCode="_(* #,##0.00_);_(* \(#,##0.00\);_(* &quot;-&quot;_);_(@_)"/>
    <numFmt numFmtId="187" formatCode="0.00_);[Red]\(0.00\)"/>
    <numFmt numFmtId="188" formatCode="0.00_);\(0.00\)"/>
    <numFmt numFmtId="189" formatCode="_-* #,##0_-;\-* #,##0_-;_-* &quot;-&quot;??_-;_-@_-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5" fontId="0" fillId="0" borderId="10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 quotePrefix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3" xfId="42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42" applyNumberFormat="1" applyFont="1" applyAlignment="1">
      <alignment horizontal="right"/>
    </xf>
    <xf numFmtId="41" fontId="0" fillId="0" borderId="0" xfId="42" applyNumberFormat="1" applyFont="1" applyAlignment="1">
      <alignment/>
    </xf>
    <xf numFmtId="177" fontId="0" fillId="0" borderId="0" xfId="42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8" xfId="0" applyNumberFormat="1" applyFont="1" applyBorder="1" applyAlignment="1">
      <alignment/>
    </xf>
    <xf numFmtId="177" fontId="0" fillId="0" borderId="12" xfId="42" applyFont="1" applyBorder="1" applyAlignment="1">
      <alignment/>
    </xf>
    <xf numFmtId="0" fontId="0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177" fontId="0" fillId="0" borderId="15" xfId="42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0" fillId="0" borderId="19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7" xfId="0" applyNumberFormat="1" applyFont="1" applyFill="1" applyBorder="1" applyAlignment="1">
      <alignment/>
    </xf>
    <xf numFmtId="15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7" fontId="0" fillId="0" borderId="0" xfId="42" applyFont="1" applyFill="1" applyAlignment="1">
      <alignment/>
    </xf>
    <xf numFmtId="178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0" xfId="42" applyNumberFormat="1" applyFont="1" applyFill="1" applyAlignment="1">
      <alignment/>
    </xf>
    <xf numFmtId="178" fontId="0" fillId="0" borderId="0" xfId="42" applyNumberFormat="1" applyFont="1" applyFill="1" applyAlignment="1">
      <alignment horizontal="right"/>
    </xf>
    <xf numFmtId="177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15" fontId="0" fillId="0" borderId="11" xfId="0" applyNumberFormat="1" applyFont="1" applyFill="1" applyBorder="1" applyAlignment="1" quotePrefix="1">
      <alignment horizontal="center"/>
    </xf>
    <xf numFmtId="15" fontId="0" fillId="0" borderId="1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189" fontId="0" fillId="0" borderId="0" xfId="42" applyNumberFormat="1" applyFont="1" applyFill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183" fontId="0" fillId="0" borderId="11" xfId="42" applyNumberFormat="1" applyFont="1" applyFill="1" applyBorder="1" applyAlignment="1">
      <alignment/>
    </xf>
    <xf numFmtId="188" fontId="0" fillId="0" borderId="21" xfId="59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11" xfId="0" applyNumberFormat="1" applyFont="1" applyFill="1" applyBorder="1" applyAlignment="1">
      <alignment/>
    </xf>
    <xf numFmtId="177" fontId="0" fillId="0" borderId="26" xfId="42" applyFont="1" applyFill="1" applyBorder="1" applyAlignment="1">
      <alignment horizontal="right"/>
    </xf>
    <xf numFmtId="177" fontId="0" fillId="0" borderId="27" xfId="42" applyFont="1" applyFill="1" applyBorder="1" applyAlignment="1">
      <alignment horizontal="right"/>
    </xf>
    <xf numFmtId="38" fontId="0" fillId="0" borderId="26" xfId="0" applyNumberFormat="1" applyFont="1" applyFill="1" applyBorder="1" applyAlignment="1">
      <alignment horizontal="right"/>
    </xf>
    <xf numFmtId="38" fontId="0" fillId="0" borderId="28" xfId="0" applyNumberFormat="1" applyFont="1" applyFill="1" applyBorder="1" applyAlignment="1">
      <alignment horizontal="right"/>
    </xf>
    <xf numFmtId="40" fontId="0" fillId="0" borderId="22" xfId="0" applyNumberFormat="1" applyFont="1" applyFill="1" applyBorder="1" applyAlignment="1">
      <alignment/>
    </xf>
    <xf numFmtId="40" fontId="0" fillId="0" borderId="10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5" fontId="0" fillId="0" borderId="10" xfId="0" applyNumberFormat="1" applyFont="1" applyFill="1" applyBorder="1" applyAlignment="1" quotePrefix="1">
      <alignment horizontal="center"/>
    </xf>
    <xf numFmtId="178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7" fontId="0" fillId="0" borderId="0" xfId="42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42" applyNumberFormat="1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8" fontId="0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8" fontId="2" fillId="0" borderId="31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42" applyNumberFormat="1" applyFont="1" applyFill="1" applyBorder="1" applyAlignment="1">
      <alignment vertical="center"/>
    </xf>
    <xf numFmtId="178" fontId="0" fillId="0" borderId="0" xfId="42" applyNumberFormat="1" applyFont="1" applyFill="1" applyAlignment="1">
      <alignment vertical="center"/>
    </xf>
    <xf numFmtId="178" fontId="0" fillId="0" borderId="0" xfId="42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Alignment="1">
      <alignment vertical="top"/>
    </xf>
    <xf numFmtId="178" fontId="0" fillId="0" borderId="0" xfId="0" applyNumberFormat="1" applyFont="1" applyBorder="1" applyAlignment="1">
      <alignment vertical="top"/>
    </xf>
    <xf numFmtId="189" fontId="0" fillId="0" borderId="0" xfId="42" applyNumberFormat="1" applyFont="1" applyFill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2" fillId="0" borderId="0" xfId="44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8</xdr:row>
      <xdr:rowOff>47625</xdr:rowOff>
    </xdr:from>
    <xdr:to>
      <xdr:col>4</xdr:col>
      <xdr:colOff>504825</xdr:colOff>
      <xdr:row>8</xdr:row>
      <xdr:rowOff>47625</xdr:rowOff>
    </xdr:to>
    <xdr:sp>
      <xdr:nvSpPr>
        <xdr:cNvPr id="1" name="Line 120"/>
        <xdr:cNvSpPr>
          <a:spLocks/>
        </xdr:cNvSpPr>
      </xdr:nvSpPr>
      <xdr:spPr>
        <a:xfrm flipH="1">
          <a:off x="2943225" y="1381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47625</xdr:rowOff>
    </xdr:from>
    <xdr:to>
      <xdr:col>6</xdr:col>
      <xdr:colOff>552450</xdr:colOff>
      <xdr:row>8</xdr:row>
      <xdr:rowOff>47625</xdr:rowOff>
    </xdr:to>
    <xdr:sp>
      <xdr:nvSpPr>
        <xdr:cNvPr id="2" name="Line 121"/>
        <xdr:cNvSpPr>
          <a:spLocks/>
        </xdr:cNvSpPr>
      </xdr:nvSpPr>
      <xdr:spPr>
        <a:xfrm>
          <a:off x="4381500" y="1381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47625</xdr:rowOff>
    </xdr:from>
    <xdr:to>
      <xdr:col>4</xdr:col>
      <xdr:colOff>95250</xdr:colOff>
      <xdr:row>7</xdr:row>
      <xdr:rowOff>47625</xdr:rowOff>
    </xdr:to>
    <xdr:sp>
      <xdr:nvSpPr>
        <xdr:cNvPr id="3" name="Line 122"/>
        <xdr:cNvSpPr>
          <a:spLocks/>
        </xdr:cNvSpPr>
      </xdr:nvSpPr>
      <xdr:spPr>
        <a:xfrm flipH="1">
          <a:off x="2305050" y="1219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7</xdr:row>
      <xdr:rowOff>57150</xdr:rowOff>
    </xdr:from>
    <xdr:to>
      <xdr:col>8</xdr:col>
      <xdr:colOff>485775</xdr:colOff>
      <xdr:row>7</xdr:row>
      <xdr:rowOff>57150</xdr:rowOff>
    </xdr:to>
    <xdr:sp>
      <xdr:nvSpPr>
        <xdr:cNvPr id="4" name="Line 123"/>
        <xdr:cNvSpPr>
          <a:spLocks/>
        </xdr:cNvSpPr>
      </xdr:nvSpPr>
      <xdr:spPr>
        <a:xfrm>
          <a:off x="5476875" y="12287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42">
      <selection activeCell="A66" sqref="A66:C67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38" t="s">
        <v>13</v>
      </c>
      <c r="B1" s="138"/>
      <c r="C1" s="138"/>
    </row>
    <row r="2" spans="1:3" ht="12.75">
      <c r="A2" s="139" t="s">
        <v>0</v>
      </c>
      <c r="B2" s="139"/>
      <c r="C2" s="139"/>
    </row>
    <row r="3" spans="1:3" ht="12.75">
      <c r="A3" s="140" t="s">
        <v>118</v>
      </c>
      <c r="B3" s="140"/>
      <c r="C3" s="140"/>
    </row>
    <row r="4" spans="1:3" ht="12.75">
      <c r="A4" s="140" t="s">
        <v>1</v>
      </c>
      <c r="B4" s="140"/>
      <c r="C4" s="140"/>
    </row>
    <row r="5" spans="1:3" ht="12.75">
      <c r="A5" s="141" t="s">
        <v>15</v>
      </c>
      <c r="B5" s="141"/>
      <c r="C5" s="141"/>
    </row>
    <row r="6" spans="1:3" ht="12.75">
      <c r="A6" s="4"/>
      <c r="B6" s="4"/>
      <c r="C6" s="4"/>
    </row>
    <row r="7" spans="1:4" ht="15.75">
      <c r="A7" s="4"/>
      <c r="B7" s="142"/>
      <c r="C7" s="142"/>
      <c r="D7" s="142"/>
    </row>
    <row r="8" spans="1:3" ht="12.75">
      <c r="A8" s="4"/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2:3" ht="12.75">
      <c r="B12" s="4"/>
      <c r="C12" s="4"/>
    </row>
    <row r="13" spans="2:3" ht="12.75">
      <c r="B13" s="55" t="s">
        <v>30</v>
      </c>
      <c r="C13" s="56" t="s">
        <v>32</v>
      </c>
    </row>
    <row r="14" spans="2:3" ht="12.75">
      <c r="B14" s="39" t="s">
        <v>105</v>
      </c>
      <c r="C14" s="40" t="s">
        <v>56</v>
      </c>
    </row>
    <row r="15" spans="2:3" ht="12.75">
      <c r="B15" s="39" t="s">
        <v>31</v>
      </c>
      <c r="C15" s="40" t="s">
        <v>33</v>
      </c>
    </row>
    <row r="16" spans="2:3" ht="12.75">
      <c r="B16" s="39" t="s">
        <v>16</v>
      </c>
      <c r="C16" s="40" t="s">
        <v>16</v>
      </c>
    </row>
    <row r="17" spans="2:3" ht="12.75">
      <c r="B17" s="57"/>
      <c r="C17" s="58" t="s">
        <v>87</v>
      </c>
    </row>
    <row r="18" spans="1:3" ht="12.75">
      <c r="A18" s="1" t="s">
        <v>66</v>
      </c>
      <c r="B18" s="39"/>
      <c r="C18" s="40"/>
    </row>
    <row r="19" spans="1:3" ht="4.5" customHeight="1">
      <c r="A19" s="1"/>
      <c r="B19" s="39"/>
      <c r="C19" s="40"/>
    </row>
    <row r="20" spans="1:3" ht="12.75">
      <c r="A20" s="1" t="s">
        <v>68</v>
      </c>
      <c r="B20" s="23"/>
      <c r="C20" s="19"/>
    </row>
    <row r="21" spans="1:3" ht="12.75">
      <c r="A21" s="2" t="s">
        <v>2</v>
      </c>
      <c r="B21" s="23">
        <v>19673</v>
      </c>
      <c r="C21" s="23">
        <v>19095</v>
      </c>
    </row>
    <row r="22" spans="1:3" ht="12.75">
      <c r="A22" s="2" t="s">
        <v>86</v>
      </c>
      <c r="B22" s="23">
        <v>3962</v>
      </c>
      <c r="C22" s="23">
        <v>4953</v>
      </c>
    </row>
    <row r="23" spans="1:3" ht="12.75">
      <c r="A23" s="2" t="s">
        <v>40</v>
      </c>
      <c r="B23" s="23">
        <v>990</v>
      </c>
      <c r="C23" s="23">
        <v>925</v>
      </c>
    </row>
    <row r="24" spans="1:3" ht="12.75">
      <c r="A24" s="2" t="s">
        <v>53</v>
      </c>
      <c r="B24" s="23">
        <v>0</v>
      </c>
      <c r="C24" s="23">
        <v>9</v>
      </c>
    </row>
    <row r="25" spans="2:3" ht="12.75">
      <c r="B25" s="24">
        <f>SUM(B21:B24)</f>
        <v>24625</v>
      </c>
      <c r="C25" s="24">
        <f>SUM(C21:C24)</f>
        <v>24982</v>
      </c>
    </row>
    <row r="26" spans="2:3" ht="7.5" customHeight="1">
      <c r="B26" s="23"/>
      <c r="C26" s="23"/>
    </row>
    <row r="27" spans="1:3" ht="12.75">
      <c r="A27" s="1" t="s">
        <v>67</v>
      </c>
      <c r="B27" s="23"/>
      <c r="C27" s="23"/>
    </row>
    <row r="28" spans="1:3" ht="12.75">
      <c r="A28" s="2" t="s">
        <v>3</v>
      </c>
      <c r="B28" s="23">
        <v>14769</v>
      </c>
      <c r="C28" s="23">
        <v>18832</v>
      </c>
    </row>
    <row r="29" spans="1:3" ht="12.75">
      <c r="A29" s="2" t="s">
        <v>4</v>
      </c>
      <c r="B29" s="23">
        <v>11442</v>
      </c>
      <c r="C29" s="23">
        <v>10871</v>
      </c>
    </row>
    <row r="30" spans="1:3" ht="12.75">
      <c r="A30" s="59" t="s">
        <v>5</v>
      </c>
      <c r="B30" s="60">
        <v>35359</v>
      </c>
      <c r="C30" s="23">
        <v>801</v>
      </c>
    </row>
    <row r="31" spans="1:3" ht="12.75">
      <c r="A31" s="59" t="s">
        <v>6</v>
      </c>
      <c r="B31" s="60">
        <v>366</v>
      </c>
      <c r="C31" s="23">
        <v>85</v>
      </c>
    </row>
    <row r="32" spans="1:3" ht="12.75">
      <c r="A32" s="59" t="s">
        <v>106</v>
      </c>
      <c r="B32" s="60">
        <v>0</v>
      </c>
      <c r="C32" s="23">
        <v>0</v>
      </c>
    </row>
    <row r="33" spans="1:3" ht="12.75">
      <c r="A33" s="59" t="s">
        <v>103</v>
      </c>
      <c r="B33" s="60">
        <v>0</v>
      </c>
      <c r="C33" s="23">
        <v>0</v>
      </c>
    </row>
    <row r="34" spans="1:3" ht="12.75">
      <c r="A34" s="59" t="s">
        <v>7</v>
      </c>
      <c r="B34" s="60">
        <v>3530</v>
      </c>
      <c r="C34" s="23">
        <v>35054</v>
      </c>
    </row>
    <row r="35" spans="1:3" ht="12.75">
      <c r="A35" s="59"/>
      <c r="B35" s="61">
        <f>SUM(B28:B34)</f>
        <v>65466</v>
      </c>
      <c r="C35" s="24">
        <f>SUM(C28:C34)</f>
        <v>65643</v>
      </c>
    </row>
    <row r="36" spans="1:3" ht="7.5" customHeight="1">
      <c r="A36" s="59"/>
      <c r="B36" s="62"/>
      <c r="C36" s="41"/>
    </row>
    <row r="37" spans="1:3" ht="12.75">
      <c r="A37" s="59" t="s">
        <v>88</v>
      </c>
      <c r="B37" s="60">
        <v>0</v>
      </c>
      <c r="C37" s="23">
        <v>0</v>
      </c>
    </row>
    <row r="38" spans="1:3" ht="7.5" customHeight="1">
      <c r="A38" s="59"/>
      <c r="B38" s="63"/>
      <c r="C38" s="26"/>
    </row>
    <row r="39" spans="1:3" ht="13.5" thickBot="1">
      <c r="A39" s="64" t="s">
        <v>69</v>
      </c>
      <c r="B39" s="65">
        <f>+B37+B35+B25</f>
        <v>90091</v>
      </c>
      <c r="C39" s="42">
        <f>+C37+C35+C25</f>
        <v>90625</v>
      </c>
    </row>
    <row r="40" spans="1:3" ht="7.5" customHeight="1">
      <c r="A40" s="59"/>
      <c r="B40" s="60"/>
      <c r="C40" s="23"/>
    </row>
    <row r="41" spans="1:3" ht="12.75">
      <c r="A41" s="64" t="s">
        <v>70</v>
      </c>
      <c r="B41" s="60"/>
      <c r="C41" s="23"/>
    </row>
    <row r="42" spans="1:3" ht="12.75">
      <c r="A42" s="64" t="s">
        <v>71</v>
      </c>
      <c r="B42" s="60"/>
      <c r="C42" s="23"/>
    </row>
    <row r="43" spans="1:3" ht="12.75">
      <c r="A43" s="59" t="s">
        <v>11</v>
      </c>
      <c r="B43" s="60">
        <v>44405</v>
      </c>
      <c r="C43" s="23">
        <v>44405</v>
      </c>
    </row>
    <row r="44" spans="1:3" ht="12.75">
      <c r="A44" s="59" t="s">
        <v>12</v>
      </c>
      <c r="B44" s="63">
        <v>34430</v>
      </c>
      <c r="C44" s="63">
        <f>655+957+352+34350</f>
        <v>36314</v>
      </c>
    </row>
    <row r="45" spans="1:3" ht="12.75">
      <c r="A45" s="64"/>
      <c r="B45" s="60">
        <f>SUM(B43:B44)</f>
        <v>78835</v>
      </c>
      <c r="C45" s="23">
        <f>SUM(C43:C44)</f>
        <v>80719</v>
      </c>
    </row>
    <row r="46" spans="1:3" ht="12.75">
      <c r="A46" s="64" t="s">
        <v>41</v>
      </c>
      <c r="B46" s="60">
        <v>1737</v>
      </c>
      <c r="C46" s="23">
        <v>1654</v>
      </c>
    </row>
    <row r="47" spans="1:3" ht="12.75">
      <c r="A47" s="64" t="s">
        <v>72</v>
      </c>
      <c r="B47" s="61">
        <f>SUM(B45:B46)</f>
        <v>80572</v>
      </c>
      <c r="C47" s="24">
        <f>SUM(C45:C46)</f>
        <v>82373</v>
      </c>
    </row>
    <row r="48" spans="1:3" ht="7.5" customHeight="1">
      <c r="A48" s="64"/>
      <c r="B48" s="60"/>
      <c r="C48" s="23"/>
    </row>
    <row r="49" spans="1:3" ht="12.75">
      <c r="A49" s="64" t="s">
        <v>73</v>
      </c>
      <c r="B49" s="60"/>
      <c r="C49" s="23"/>
    </row>
    <row r="50" spans="1:3" ht="12.75">
      <c r="A50" s="59" t="s">
        <v>74</v>
      </c>
      <c r="B50" s="61">
        <v>763</v>
      </c>
      <c r="C50" s="24">
        <v>996</v>
      </c>
    </row>
    <row r="51" spans="1:3" ht="7.5" customHeight="1">
      <c r="A51" s="64"/>
      <c r="B51" s="60"/>
      <c r="C51" s="23"/>
    </row>
    <row r="52" spans="1:3" ht="12.75">
      <c r="A52" s="64" t="s">
        <v>75</v>
      </c>
      <c r="B52" s="60"/>
      <c r="C52" s="23"/>
    </row>
    <row r="53" spans="1:3" ht="12.75">
      <c r="A53" s="59" t="s">
        <v>8</v>
      </c>
      <c r="B53" s="60">
        <v>5036</v>
      </c>
      <c r="C53" s="23">
        <v>3795</v>
      </c>
    </row>
    <row r="54" spans="1:3" ht="12.75">
      <c r="A54" s="59" t="s">
        <v>9</v>
      </c>
      <c r="B54" s="60">
        <v>3720</v>
      </c>
      <c r="C54" s="23">
        <v>3438</v>
      </c>
    </row>
    <row r="55" spans="1:3" ht="12.75">
      <c r="A55" s="2" t="s">
        <v>10</v>
      </c>
      <c r="B55" s="25">
        <v>0</v>
      </c>
      <c r="C55" s="25">
        <v>23</v>
      </c>
    </row>
    <row r="56" spans="2:3" ht="12.75">
      <c r="B56" s="24">
        <f>SUM(B53:B55)</f>
        <v>8756</v>
      </c>
      <c r="C56" s="24">
        <f>SUM(C53:C55)</f>
        <v>7256</v>
      </c>
    </row>
    <row r="57" spans="2:3" ht="12.75">
      <c r="B57" s="23"/>
      <c r="C57" s="23"/>
    </row>
    <row r="58" spans="1:3" ht="12.75">
      <c r="A58" s="43" t="s">
        <v>76</v>
      </c>
      <c r="B58" s="23">
        <f>+B56+B50</f>
        <v>9519</v>
      </c>
      <c r="C58" s="23">
        <f>+C56+C50</f>
        <v>8252</v>
      </c>
    </row>
    <row r="59" spans="1:3" ht="12.75">
      <c r="A59" s="6"/>
      <c r="B59" s="41"/>
      <c r="C59" s="41"/>
    </row>
    <row r="60" spans="1:3" ht="13.5" thickBot="1">
      <c r="A60" s="1" t="s">
        <v>77</v>
      </c>
      <c r="B60" s="42">
        <f>+B47+B58</f>
        <v>90091</v>
      </c>
      <c r="C60" s="42">
        <f>+C47+C58</f>
        <v>90625</v>
      </c>
    </row>
    <row r="61" spans="1:3" ht="4.5" customHeight="1">
      <c r="A61" s="43"/>
      <c r="B61" s="47"/>
      <c r="C61" s="19"/>
    </row>
    <row r="62" spans="1:3" ht="12.75">
      <c r="A62" s="6" t="s">
        <v>78</v>
      </c>
      <c r="B62" s="23"/>
      <c r="C62" s="19"/>
    </row>
    <row r="63" spans="1:3" ht="12.75">
      <c r="A63" s="46" t="s">
        <v>79</v>
      </c>
      <c r="B63" s="51">
        <f>+B45/B43</f>
        <v>1.775363134782119</v>
      </c>
      <c r="C63" s="48">
        <f>+C45/C43</f>
        <v>1.8177907893255265</v>
      </c>
    </row>
    <row r="64" spans="1:3" ht="12.75">
      <c r="A64" s="6"/>
      <c r="B64" s="26"/>
      <c r="C64" s="21"/>
    </row>
    <row r="65" spans="1:3" ht="12.75">
      <c r="A65" s="6"/>
      <c r="B65" s="20"/>
      <c r="C65" s="20"/>
    </row>
    <row r="66" spans="1:3" ht="12.75">
      <c r="A66" s="149" t="s">
        <v>102</v>
      </c>
      <c r="B66" s="150"/>
      <c r="C66" s="150"/>
    </row>
    <row r="67" spans="1:3" ht="12.75">
      <c r="A67" s="150"/>
      <c r="B67" s="150"/>
      <c r="C67" s="150"/>
    </row>
    <row r="68" spans="1:3" ht="12.75">
      <c r="A68" s="6"/>
      <c r="B68" s="20"/>
      <c r="C68" s="20"/>
    </row>
    <row r="69" spans="1:3" ht="12.75">
      <c r="A69" s="6"/>
      <c r="B69" s="44"/>
      <c r="C69" s="44"/>
    </row>
    <row r="70" spans="1:3" ht="12.75">
      <c r="A70" s="6"/>
      <c r="B70" s="45"/>
      <c r="C70" s="4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</sheetData>
  <sheetProtection/>
  <mergeCells count="7">
    <mergeCell ref="A66:C67"/>
    <mergeCell ref="A1:C1"/>
    <mergeCell ref="A2:C2"/>
    <mergeCell ref="A4:C4"/>
    <mergeCell ref="A5:C5"/>
    <mergeCell ref="A3:C3"/>
    <mergeCell ref="B7:D7"/>
  </mergeCells>
  <printOptions horizontalCentered="1"/>
  <pageMargins left="1.02" right="0.5" top="0.75" bottom="0.75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7">
      <selection activeCell="B43" sqref="B43"/>
    </sheetView>
  </sheetViews>
  <sheetFormatPr defaultColWidth="9.140625" defaultRowHeight="12.75"/>
  <cols>
    <col min="1" max="1" width="36.7109375" style="2" customWidth="1"/>
    <col min="2" max="5" width="12.7109375" style="2" customWidth="1"/>
    <col min="6" max="6" width="9.140625" style="2" customWidth="1"/>
    <col min="7" max="7" width="10.28125" style="2" bestFit="1" customWidth="1"/>
    <col min="8" max="16384" width="9.140625" style="2" customWidth="1"/>
  </cols>
  <sheetData>
    <row r="1" spans="1:6" ht="15.75">
      <c r="A1" s="138" t="s">
        <v>13</v>
      </c>
      <c r="B1" s="138"/>
      <c r="C1" s="138"/>
      <c r="D1" s="138"/>
      <c r="E1" s="138"/>
      <c r="F1" s="52"/>
    </row>
    <row r="2" spans="1:6" ht="12.75">
      <c r="A2" s="139" t="s">
        <v>14</v>
      </c>
      <c r="B2" s="139"/>
      <c r="C2" s="139"/>
      <c r="D2" s="139"/>
      <c r="E2" s="139"/>
      <c r="F2" s="53"/>
    </row>
    <row r="3" spans="1:5" ht="12.75">
      <c r="A3" s="140" t="s">
        <v>118</v>
      </c>
      <c r="B3" s="140"/>
      <c r="C3" s="140"/>
      <c r="D3" s="140"/>
      <c r="E3" s="140"/>
    </row>
    <row r="4" spans="1:5" ht="12.75">
      <c r="A4" s="134" t="s">
        <v>109</v>
      </c>
      <c r="B4" s="134"/>
      <c r="C4" s="134"/>
      <c r="D4" s="134"/>
      <c r="E4" s="134"/>
    </row>
    <row r="5" spans="1:6" ht="12.75">
      <c r="A5" s="141" t="s">
        <v>15</v>
      </c>
      <c r="B5" s="141"/>
      <c r="C5" s="141"/>
      <c r="D5" s="141"/>
      <c r="E5" s="141"/>
      <c r="F5" s="4"/>
    </row>
    <row r="8" spans="2:5" ht="12.75">
      <c r="B8" s="145" t="s">
        <v>36</v>
      </c>
      <c r="C8" s="146"/>
      <c r="D8" s="145" t="s">
        <v>37</v>
      </c>
      <c r="E8" s="146"/>
    </row>
    <row r="10" spans="2:5" ht="12.75">
      <c r="B10" s="143" t="s">
        <v>107</v>
      </c>
      <c r="C10" s="144"/>
      <c r="D10" s="143" t="s">
        <v>108</v>
      </c>
      <c r="E10" s="144"/>
    </row>
    <row r="11" spans="2:5" s="59" customFormat="1" ht="12.75">
      <c r="B11" s="66">
        <v>39294</v>
      </c>
      <c r="C11" s="79">
        <v>38929</v>
      </c>
      <c r="D11" s="66">
        <f>+B11</f>
        <v>39294</v>
      </c>
      <c r="E11" s="79">
        <f>+C11</f>
        <v>38929</v>
      </c>
    </row>
    <row r="12" spans="2:5" s="59" customFormat="1" ht="12.75">
      <c r="B12" s="66" t="s">
        <v>16</v>
      </c>
      <c r="C12" s="80" t="s">
        <v>16</v>
      </c>
      <c r="D12" s="66" t="s">
        <v>16</v>
      </c>
      <c r="E12" s="80" t="s">
        <v>16</v>
      </c>
    </row>
    <row r="13" spans="2:5" s="59" customFormat="1" ht="12.75">
      <c r="B13" s="67"/>
      <c r="C13" s="58" t="s">
        <v>87</v>
      </c>
      <c r="D13" s="67"/>
      <c r="E13" s="58" t="s">
        <v>87</v>
      </c>
    </row>
    <row r="14" spans="2:5" s="59" customFormat="1" ht="12.75">
      <c r="B14" s="81"/>
      <c r="C14" s="82"/>
      <c r="D14" s="81"/>
      <c r="E14" s="82"/>
    </row>
    <row r="15" spans="1:7" s="59" customFormat="1" ht="12.75">
      <c r="A15" s="59" t="s">
        <v>17</v>
      </c>
      <c r="B15" s="83">
        <v>11646</v>
      </c>
      <c r="C15" s="84">
        <v>11617</v>
      </c>
      <c r="D15" s="83">
        <v>40005</v>
      </c>
      <c r="E15" s="85">
        <v>52542</v>
      </c>
      <c r="G15" s="86"/>
    </row>
    <row r="16" spans="1:7" s="59" customFormat="1" ht="12.75">
      <c r="A16" s="59" t="s">
        <v>58</v>
      </c>
      <c r="B16" s="87">
        <v>-9239</v>
      </c>
      <c r="C16" s="88">
        <v>-9733</v>
      </c>
      <c r="D16" s="87">
        <f>-34129</f>
        <v>-34129</v>
      </c>
      <c r="E16" s="89">
        <v>-43780</v>
      </c>
      <c r="G16" s="86"/>
    </row>
    <row r="17" spans="1:7" s="59" customFormat="1" ht="12.75">
      <c r="A17" s="64" t="s">
        <v>59</v>
      </c>
      <c r="B17" s="83">
        <f>+B15+B16</f>
        <v>2407</v>
      </c>
      <c r="C17" s="84">
        <f>+C15+C16</f>
        <v>1884</v>
      </c>
      <c r="D17" s="83">
        <f>+D15+D16</f>
        <v>5876</v>
      </c>
      <c r="E17" s="85">
        <f>+E15+E16</f>
        <v>8762</v>
      </c>
      <c r="G17" s="86"/>
    </row>
    <row r="18" spans="1:7" s="59" customFormat="1" ht="12.75">
      <c r="A18" s="59" t="s">
        <v>60</v>
      </c>
      <c r="B18" s="83">
        <v>410</v>
      </c>
      <c r="C18" s="84">
        <v>482</v>
      </c>
      <c r="D18" s="83">
        <v>1542</v>
      </c>
      <c r="E18" s="85">
        <v>1725</v>
      </c>
      <c r="G18" s="86"/>
    </row>
    <row r="19" spans="1:7" s="59" customFormat="1" ht="12.75">
      <c r="A19" s="59" t="s">
        <v>90</v>
      </c>
      <c r="B19" s="83">
        <v>-2076</v>
      </c>
      <c r="C19" s="84">
        <v>-3243</v>
      </c>
      <c r="D19" s="83">
        <v>-6749</v>
      </c>
      <c r="E19" s="85">
        <v>-8224</v>
      </c>
      <c r="G19" s="86"/>
    </row>
    <row r="20" spans="1:7" s="59" customFormat="1" ht="12.75">
      <c r="A20" s="59" t="s">
        <v>61</v>
      </c>
      <c r="B20" s="87">
        <v>12</v>
      </c>
      <c r="C20" s="88">
        <v>79</v>
      </c>
      <c r="D20" s="87">
        <v>65</v>
      </c>
      <c r="E20" s="89">
        <v>404</v>
      </c>
      <c r="G20" s="86"/>
    </row>
    <row r="21" spans="1:7" s="59" customFormat="1" ht="12.75">
      <c r="A21" s="64" t="s">
        <v>94</v>
      </c>
      <c r="B21" s="83">
        <f>SUM(B17:B20)</f>
        <v>753</v>
      </c>
      <c r="C21" s="84">
        <f>SUM(C17:C20)</f>
        <v>-798</v>
      </c>
      <c r="D21" s="83">
        <f>SUM(D17:D20)</f>
        <v>734</v>
      </c>
      <c r="E21" s="85">
        <f>SUM(E17:E20)</f>
        <v>2667</v>
      </c>
      <c r="G21" s="86"/>
    </row>
    <row r="22" spans="1:7" s="59" customFormat="1" ht="12.75">
      <c r="A22" s="59" t="s">
        <v>10</v>
      </c>
      <c r="B22" s="87">
        <v>429</v>
      </c>
      <c r="C22" s="88">
        <v>-1157</v>
      </c>
      <c r="D22" s="83">
        <v>-20</v>
      </c>
      <c r="E22" s="85">
        <v>-1610</v>
      </c>
      <c r="G22" s="86"/>
    </row>
    <row r="23" spans="1:7" s="59" customFormat="1" ht="13.5" thickBot="1">
      <c r="A23" s="64" t="s">
        <v>95</v>
      </c>
      <c r="B23" s="90">
        <f>+B21+B22</f>
        <v>1182</v>
      </c>
      <c r="C23" s="91">
        <f>+C21+C22</f>
        <v>-1955</v>
      </c>
      <c r="D23" s="90">
        <f>+D21+D22</f>
        <v>714</v>
      </c>
      <c r="E23" s="92">
        <f>+E21+E22</f>
        <v>1057</v>
      </c>
      <c r="G23" s="86"/>
    </row>
    <row r="24" spans="2:7" s="59" customFormat="1" ht="12.75">
      <c r="B24" s="83"/>
      <c r="C24" s="84"/>
      <c r="D24" s="83"/>
      <c r="E24" s="85"/>
      <c r="G24" s="86"/>
    </row>
    <row r="25" spans="1:7" s="59" customFormat="1" ht="12.75">
      <c r="A25" s="59" t="s">
        <v>62</v>
      </c>
      <c r="B25" s="83"/>
      <c r="C25" s="84"/>
      <c r="D25" s="83"/>
      <c r="E25" s="85"/>
      <c r="G25" s="86"/>
    </row>
    <row r="26" spans="1:7" s="59" customFormat="1" ht="12.75">
      <c r="A26" s="59" t="s">
        <v>63</v>
      </c>
      <c r="B26" s="83">
        <v>1116</v>
      </c>
      <c r="C26" s="84">
        <v>-1955</v>
      </c>
      <c r="D26" s="83">
        <v>632</v>
      </c>
      <c r="E26" s="85">
        <v>856</v>
      </c>
      <c r="G26" s="86"/>
    </row>
    <row r="27" spans="1:7" s="59" customFormat="1" ht="12.75">
      <c r="A27" s="59" t="s">
        <v>18</v>
      </c>
      <c r="B27" s="87">
        <v>66</v>
      </c>
      <c r="C27" s="88">
        <v>0</v>
      </c>
      <c r="D27" s="83">
        <v>82</v>
      </c>
      <c r="E27" s="85">
        <v>201</v>
      </c>
      <c r="G27" s="86"/>
    </row>
    <row r="28" spans="2:7" s="59" customFormat="1" ht="13.5" thickBot="1">
      <c r="B28" s="90">
        <f>+B27+B26</f>
        <v>1182</v>
      </c>
      <c r="C28" s="91">
        <f>+C27+C26</f>
        <v>-1955</v>
      </c>
      <c r="D28" s="90">
        <f>+D26+D27</f>
        <v>714</v>
      </c>
      <c r="E28" s="92">
        <f>+E27+E26</f>
        <v>1057</v>
      </c>
      <c r="G28" s="86"/>
    </row>
    <row r="29" spans="2:5" s="59" customFormat="1" ht="12.75">
      <c r="B29" s="83"/>
      <c r="C29" s="84"/>
      <c r="D29" s="83"/>
      <c r="E29" s="85"/>
    </row>
    <row r="30" spans="1:5" s="59" customFormat="1" ht="12.75">
      <c r="A30" s="64" t="s">
        <v>97</v>
      </c>
      <c r="B30" s="83"/>
      <c r="C30" s="84"/>
      <c r="D30" s="83"/>
      <c r="E30" s="93"/>
    </row>
    <row r="31" spans="1:5" s="59" customFormat="1" ht="12.75">
      <c r="A31" s="64" t="s">
        <v>98</v>
      </c>
      <c r="B31" s="83"/>
      <c r="C31" s="84"/>
      <c r="D31" s="83"/>
      <c r="E31" s="85"/>
    </row>
    <row r="32" spans="1:5" s="59" customFormat="1" ht="12.75">
      <c r="A32" s="59" t="s">
        <v>64</v>
      </c>
      <c r="B32" s="94">
        <f>+(B26/44405)*100</f>
        <v>2.513230492061705</v>
      </c>
      <c r="C32" s="95">
        <f>+(C26/44405)*100</f>
        <v>-4.402657358405585</v>
      </c>
      <c r="D32" s="94">
        <f>+(D26/44405)*100</f>
        <v>1.4232631460421123</v>
      </c>
      <c r="E32" s="96">
        <f>+(E26/44405)*100</f>
        <v>1.9277108433734942</v>
      </c>
    </row>
    <row r="33" spans="1:5" s="59" customFormat="1" ht="13.5" thickBot="1">
      <c r="A33" s="59" t="s">
        <v>65</v>
      </c>
      <c r="B33" s="97" t="s">
        <v>96</v>
      </c>
      <c r="C33" s="98" t="s">
        <v>96</v>
      </c>
      <c r="D33" s="99" t="s">
        <v>96</v>
      </c>
      <c r="E33" s="100" t="s">
        <v>96</v>
      </c>
    </row>
    <row r="34" spans="1:5" s="59" customFormat="1" ht="12.75">
      <c r="A34" s="82"/>
      <c r="B34" s="101"/>
      <c r="C34" s="102"/>
      <c r="D34" s="101"/>
      <c r="E34" s="103"/>
    </row>
    <row r="35" spans="1:5" ht="12.75">
      <c r="A35" s="38"/>
      <c r="B35" s="22"/>
      <c r="C35" s="22"/>
      <c r="D35" s="22"/>
      <c r="E35" s="22"/>
    </row>
    <row r="36" spans="1:5" ht="12.75">
      <c r="A36" s="153" t="s">
        <v>142</v>
      </c>
      <c r="B36" s="22"/>
      <c r="C36" s="22"/>
      <c r="D36" s="22"/>
      <c r="E36" s="22"/>
    </row>
    <row r="37" spans="1:5" ht="12.75">
      <c r="A37" s="153" t="s">
        <v>143</v>
      </c>
      <c r="B37" s="22"/>
      <c r="C37" s="22"/>
      <c r="D37" s="22"/>
      <c r="E37" s="22"/>
    </row>
    <row r="38" spans="1:5" ht="12.75">
      <c r="A38" s="38"/>
      <c r="B38" s="37"/>
      <c r="C38" s="37"/>
      <c r="D38" s="37"/>
      <c r="E38" s="37"/>
    </row>
    <row r="39" spans="1:5" ht="12.75" customHeight="1">
      <c r="A39" s="136"/>
      <c r="B39" s="136"/>
      <c r="C39" s="136"/>
      <c r="D39" s="136"/>
      <c r="E39" s="136"/>
    </row>
    <row r="40" spans="1:5" ht="12.75">
      <c r="A40" s="136"/>
      <c r="B40" s="136"/>
      <c r="C40" s="136"/>
      <c r="D40" s="136"/>
      <c r="E40" s="136"/>
    </row>
  </sheetData>
  <sheetProtection/>
  <mergeCells count="9">
    <mergeCell ref="A39:E40"/>
    <mergeCell ref="A1:E1"/>
    <mergeCell ref="A2:E2"/>
    <mergeCell ref="A5:E5"/>
    <mergeCell ref="B10:C10"/>
    <mergeCell ref="D10:E10"/>
    <mergeCell ref="B8:C8"/>
    <mergeCell ref="D8:E8"/>
    <mergeCell ref="A3:E3"/>
  </mergeCells>
  <printOptions horizontalCentered="1"/>
  <pageMargins left="1.11" right="0.49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pane ySplit="13" topLeftCell="BM48" activePane="bottomLeft" state="frozen"/>
      <selection pane="topLeft" activeCell="G46" sqref="G46"/>
      <selection pane="bottomLeft" activeCell="A59" sqref="A59:K60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10" width="10.421875" style="2" customWidth="1"/>
    <col min="11" max="11" width="8.7109375" style="2" customWidth="1"/>
    <col min="12" max="16384" width="9.140625" style="2" customWidth="1"/>
  </cols>
  <sheetData>
    <row r="1" spans="1:11" ht="15.75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2.75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2.75">
      <c r="A3" s="140" t="s">
        <v>118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148" t="s">
        <v>34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2.75">
      <c r="A5" s="140" t="s">
        <v>110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1" t="s">
        <v>35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47" t="s">
        <v>81</v>
      </c>
      <c r="E8" s="147"/>
      <c r="F8" s="147"/>
      <c r="G8" s="147"/>
      <c r="H8" s="147"/>
      <c r="I8" s="147"/>
      <c r="J8" s="4" t="s">
        <v>82</v>
      </c>
      <c r="K8" s="4" t="s">
        <v>84</v>
      </c>
    </row>
    <row r="9" spans="4:11" ht="12.75">
      <c r="D9" s="36"/>
      <c r="E9" s="147" t="s">
        <v>43</v>
      </c>
      <c r="F9" s="147"/>
      <c r="G9" s="147"/>
      <c r="H9" s="2" t="s">
        <v>28</v>
      </c>
      <c r="J9" s="4" t="s">
        <v>83</v>
      </c>
      <c r="K9" s="4" t="s">
        <v>85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2:11" ht="12.75">
      <c r="B13" s="27"/>
      <c r="C13" s="27"/>
      <c r="D13" s="8" t="s">
        <v>16</v>
      </c>
      <c r="E13" s="8" t="s">
        <v>16</v>
      </c>
      <c r="F13" s="8" t="s">
        <v>16</v>
      </c>
      <c r="G13" s="28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1:9" ht="12.75">
      <c r="A14" s="1" t="s">
        <v>91</v>
      </c>
      <c r="B14" s="6"/>
      <c r="C14" s="6"/>
      <c r="D14" s="7"/>
      <c r="E14" s="7"/>
      <c r="F14" s="7"/>
      <c r="G14" s="29"/>
      <c r="H14" s="7"/>
      <c r="I14" s="7"/>
    </row>
    <row r="15" spans="1:11" ht="12.75">
      <c r="A15" s="2" t="s">
        <v>92</v>
      </c>
      <c r="B15" s="6"/>
      <c r="C15" s="6"/>
      <c r="D15" s="17">
        <v>44405</v>
      </c>
      <c r="E15" s="17">
        <v>654</v>
      </c>
      <c r="F15" s="17">
        <v>898</v>
      </c>
      <c r="G15" s="30">
        <v>352</v>
      </c>
      <c r="H15" s="17">
        <v>36629</v>
      </c>
      <c r="I15" s="17">
        <f>SUM(D15:H15)</f>
        <v>82938</v>
      </c>
      <c r="J15" s="5">
        <v>1453</v>
      </c>
      <c r="K15" s="5">
        <f>+J15+I15</f>
        <v>84391</v>
      </c>
    </row>
    <row r="16" spans="2:11" ht="12.75">
      <c r="B16" s="6"/>
      <c r="C16" s="6"/>
      <c r="D16" s="17"/>
      <c r="E16" s="17"/>
      <c r="F16" s="17"/>
      <c r="G16" s="30"/>
      <c r="H16" s="17"/>
      <c r="I16" s="17"/>
      <c r="J16" s="5"/>
      <c r="K16" s="5"/>
    </row>
    <row r="17" spans="1:11" ht="12.75">
      <c r="A17" s="2" t="s">
        <v>119</v>
      </c>
      <c r="D17" s="31">
        <v>0</v>
      </c>
      <c r="E17" s="31">
        <v>0</v>
      </c>
      <c r="F17" s="31">
        <v>-278</v>
      </c>
      <c r="G17" s="31">
        <v>0</v>
      </c>
      <c r="H17" s="31">
        <v>402</v>
      </c>
      <c r="I17" s="31">
        <f>+H17+G17+F17+E17+D17</f>
        <v>124</v>
      </c>
      <c r="J17" s="32">
        <v>0</v>
      </c>
      <c r="K17" s="50">
        <f>+J17+I17</f>
        <v>124</v>
      </c>
    </row>
    <row r="18" spans="4:10" ht="12.75">
      <c r="D18" s="31"/>
      <c r="E18" s="31"/>
      <c r="F18" s="31"/>
      <c r="G18" s="31"/>
      <c r="H18" s="31"/>
      <c r="I18" s="31"/>
      <c r="J18" s="32"/>
    </row>
    <row r="19" spans="1:11" ht="12.75">
      <c r="A19" s="1" t="s">
        <v>89</v>
      </c>
      <c r="B19" s="1"/>
      <c r="C19" s="1"/>
      <c r="D19" s="120">
        <f>SUM(D15:D17)</f>
        <v>44405</v>
      </c>
      <c r="E19" s="120">
        <f>SUM(E15:E17)</f>
        <v>654</v>
      </c>
      <c r="F19" s="120">
        <f>SUM(F15:F17)</f>
        <v>620</v>
      </c>
      <c r="G19" s="120">
        <f>SUM(G15:G17)</f>
        <v>352</v>
      </c>
      <c r="H19" s="120">
        <f>SUM(H15:H18)</f>
        <v>37031</v>
      </c>
      <c r="I19" s="120">
        <f>SUM(I15:I18)</f>
        <v>83062</v>
      </c>
      <c r="J19" s="120">
        <f>SUM(J15:J17)</f>
        <v>1453</v>
      </c>
      <c r="K19" s="120">
        <f>SUM(K15:K18)</f>
        <v>84515</v>
      </c>
    </row>
    <row r="20" spans="4:10" ht="12.75">
      <c r="D20" s="18"/>
      <c r="E20" s="18"/>
      <c r="F20" s="18"/>
      <c r="G20" s="18"/>
      <c r="H20" s="18"/>
      <c r="I20" s="18"/>
      <c r="J20" s="5"/>
    </row>
    <row r="21" spans="1:11" s="113" customFormat="1" ht="38.25">
      <c r="A21" s="118" t="s">
        <v>120</v>
      </c>
      <c r="D21" s="114">
        <v>0</v>
      </c>
      <c r="E21" s="114">
        <v>0</v>
      </c>
      <c r="F21" s="114">
        <v>353</v>
      </c>
      <c r="G21" s="114">
        <v>0</v>
      </c>
      <c r="H21" s="114">
        <v>0</v>
      </c>
      <c r="I21" s="117">
        <f>+H21+G21+F21+E21+D21</f>
        <v>353</v>
      </c>
      <c r="J21" s="115">
        <v>0</v>
      </c>
      <c r="K21" s="116">
        <f>+J21+I21</f>
        <v>353</v>
      </c>
    </row>
    <row r="22" spans="4:10" s="59" customFormat="1" ht="12.75">
      <c r="D22" s="68"/>
      <c r="E22" s="68"/>
      <c r="F22" s="68"/>
      <c r="G22" s="68"/>
      <c r="H22" s="68"/>
      <c r="I22" s="68"/>
      <c r="J22" s="69"/>
    </row>
    <row r="23" spans="1:11" s="113" customFormat="1" ht="25.5">
      <c r="A23" s="118" t="s">
        <v>121</v>
      </c>
      <c r="D23" s="114">
        <v>0</v>
      </c>
      <c r="E23" s="114">
        <v>0</v>
      </c>
      <c r="F23" s="114">
        <v>-16</v>
      </c>
      <c r="G23" s="114">
        <v>0</v>
      </c>
      <c r="H23" s="114">
        <v>16</v>
      </c>
      <c r="I23" s="117">
        <f>+H23+G23+F23+E23+D23</f>
        <v>0</v>
      </c>
      <c r="J23" s="115">
        <v>0</v>
      </c>
      <c r="K23" s="116">
        <f>+J23+I23</f>
        <v>0</v>
      </c>
    </row>
    <row r="24" spans="4:10" s="59" customFormat="1" ht="12.75">
      <c r="D24" s="68"/>
      <c r="E24" s="68"/>
      <c r="F24" s="68"/>
      <c r="G24" s="68"/>
      <c r="H24" s="68"/>
      <c r="I24" s="68"/>
      <c r="J24" s="69"/>
    </row>
    <row r="25" spans="1:11" s="113" customFormat="1" ht="25.5">
      <c r="A25" s="118" t="s">
        <v>122</v>
      </c>
      <c r="D25" s="119">
        <f>SUM(D21:D24)</f>
        <v>0</v>
      </c>
      <c r="E25" s="119">
        <f aca="true" t="shared" si="0" ref="E25:K25">SUM(E21:E24)</f>
        <v>0</v>
      </c>
      <c r="F25" s="119">
        <f t="shared" si="0"/>
        <v>337</v>
      </c>
      <c r="G25" s="119">
        <f t="shared" si="0"/>
        <v>0</v>
      </c>
      <c r="H25" s="119">
        <f t="shared" si="0"/>
        <v>16</v>
      </c>
      <c r="I25" s="119">
        <f t="shared" si="0"/>
        <v>353</v>
      </c>
      <c r="J25" s="119">
        <f t="shared" si="0"/>
        <v>0</v>
      </c>
      <c r="K25" s="119">
        <f t="shared" si="0"/>
        <v>353</v>
      </c>
    </row>
    <row r="26" spans="4:10" s="59" customFormat="1" ht="12.75">
      <c r="D26" s="68"/>
      <c r="E26" s="68"/>
      <c r="F26" s="68"/>
      <c r="G26" s="68"/>
      <c r="H26" s="68"/>
      <c r="I26" s="68"/>
      <c r="J26" s="69"/>
    </row>
    <row r="27" spans="1:11" s="59" customFormat="1" ht="12.75">
      <c r="A27" s="59" t="s">
        <v>123</v>
      </c>
      <c r="D27" s="68">
        <v>0</v>
      </c>
      <c r="E27" s="68">
        <v>0</v>
      </c>
      <c r="F27" s="68">
        <v>0</v>
      </c>
      <c r="G27" s="68">
        <v>0</v>
      </c>
      <c r="H27" s="68">
        <v>856</v>
      </c>
      <c r="I27" s="117">
        <f>+H27+G27+F27+E27+D27</f>
        <v>856</v>
      </c>
      <c r="J27" s="69">
        <v>201</v>
      </c>
      <c r="K27" s="116">
        <f>+J27+I27</f>
        <v>1057</v>
      </c>
    </row>
    <row r="28" spans="4:11" s="59" customFormat="1" ht="12.75">
      <c r="D28" s="121"/>
      <c r="E28" s="121"/>
      <c r="F28" s="121"/>
      <c r="G28" s="121"/>
      <c r="H28" s="121"/>
      <c r="I28" s="121"/>
      <c r="J28" s="122"/>
      <c r="K28" s="123"/>
    </row>
    <row r="29" spans="1:11" s="113" customFormat="1" ht="25.5">
      <c r="A29" s="118" t="s">
        <v>124</v>
      </c>
      <c r="D29" s="125">
        <f>+D27+D25</f>
        <v>0</v>
      </c>
      <c r="E29" s="125">
        <f aca="true" t="shared" si="1" ref="E29:K29">+E27+E25</f>
        <v>0</v>
      </c>
      <c r="F29" s="125">
        <f t="shared" si="1"/>
        <v>337</v>
      </c>
      <c r="G29" s="125">
        <f t="shared" si="1"/>
        <v>0</v>
      </c>
      <c r="H29" s="125">
        <f t="shared" si="1"/>
        <v>872</v>
      </c>
      <c r="I29" s="125">
        <f t="shared" si="1"/>
        <v>1209</v>
      </c>
      <c r="J29" s="125">
        <f t="shared" si="1"/>
        <v>201</v>
      </c>
      <c r="K29" s="125">
        <f t="shared" si="1"/>
        <v>1410</v>
      </c>
    </row>
    <row r="30" spans="4:10" s="59" customFormat="1" ht="12.75">
      <c r="D30" s="68"/>
      <c r="E30" s="68"/>
      <c r="F30" s="68"/>
      <c r="G30" s="68"/>
      <c r="H30" s="68"/>
      <c r="I30" s="68"/>
      <c r="J30" s="69"/>
    </row>
    <row r="31" spans="1:11" s="59" customFormat="1" ht="12.75">
      <c r="A31" s="59" t="s">
        <v>101</v>
      </c>
      <c r="D31" s="68">
        <v>0</v>
      </c>
      <c r="E31" s="68">
        <v>0</v>
      </c>
      <c r="F31" s="68">
        <v>0</v>
      </c>
      <c r="G31" s="68">
        <v>0</v>
      </c>
      <c r="H31" s="68">
        <v>-3552</v>
      </c>
      <c r="I31" s="68">
        <f>+H31</f>
        <v>-3552</v>
      </c>
      <c r="J31" s="70">
        <v>0</v>
      </c>
      <c r="K31" s="71">
        <f>+J31+I31</f>
        <v>-3552</v>
      </c>
    </row>
    <row r="32" spans="4:10" s="59" customFormat="1" ht="12.75">
      <c r="D32" s="68"/>
      <c r="E32" s="68"/>
      <c r="F32" s="68"/>
      <c r="G32" s="68"/>
      <c r="H32" s="68"/>
      <c r="I32" s="68"/>
      <c r="J32" s="69"/>
    </row>
    <row r="33" spans="1:11" s="59" customFormat="1" ht="13.5" thickBot="1">
      <c r="A33" s="64" t="s">
        <v>116</v>
      </c>
      <c r="B33" s="64"/>
      <c r="C33" s="64"/>
      <c r="D33" s="124">
        <f>+D19+D29+D31</f>
        <v>44405</v>
      </c>
      <c r="E33" s="124">
        <f aca="true" t="shared" si="2" ref="E33:K33">+E19+E29+E31</f>
        <v>654</v>
      </c>
      <c r="F33" s="124">
        <f t="shared" si="2"/>
        <v>957</v>
      </c>
      <c r="G33" s="124">
        <f t="shared" si="2"/>
        <v>352</v>
      </c>
      <c r="H33" s="124">
        <f t="shared" si="2"/>
        <v>34351</v>
      </c>
      <c r="I33" s="124">
        <f t="shared" si="2"/>
        <v>80719</v>
      </c>
      <c r="J33" s="124">
        <f t="shared" si="2"/>
        <v>1654</v>
      </c>
      <c r="K33" s="124">
        <f t="shared" si="2"/>
        <v>82373</v>
      </c>
    </row>
    <row r="34" spans="4:11" ht="13.5" thickTop="1">
      <c r="D34" s="17"/>
      <c r="E34" s="17"/>
      <c r="F34" s="17"/>
      <c r="G34" s="17"/>
      <c r="H34" s="17"/>
      <c r="I34" s="17"/>
      <c r="J34" s="17"/>
      <c r="K34" s="17"/>
    </row>
    <row r="35" spans="1:10" ht="12.75">
      <c r="A35" s="1" t="s">
        <v>80</v>
      </c>
      <c r="D35" s="18"/>
      <c r="E35" s="18"/>
      <c r="F35" s="18"/>
      <c r="G35" s="18"/>
      <c r="H35" s="18"/>
      <c r="I35" s="18"/>
      <c r="J35" s="5"/>
    </row>
    <row r="36" spans="1:11" ht="12.75">
      <c r="A36" s="2" t="s">
        <v>92</v>
      </c>
      <c r="D36" s="18">
        <v>44405</v>
      </c>
      <c r="E36" s="18">
        <v>654</v>
      </c>
      <c r="F36" s="18">
        <v>898</v>
      </c>
      <c r="G36" s="18">
        <v>352</v>
      </c>
      <c r="H36" s="18">
        <v>35244</v>
      </c>
      <c r="I36" s="18">
        <f>SUM(D36:H36)</f>
        <v>81553</v>
      </c>
      <c r="J36" s="18">
        <v>1655</v>
      </c>
      <c r="K36" s="15">
        <f>+J36+I36</f>
        <v>83208</v>
      </c>
    </row>
    <row r="37" spans="4:11" ht="12.75">
      <c r="D37" s="18"/>
      <c r="E37" s="18"/>
      <c r="F37" s="18"/>
      <c r="G37" s="18"/>
      <c r="H37" s="18"/>
      <c r="I37" s="18"/>
      <c r="J37" s="18"/>
      <c r="K37" s="15"/>
    </row>
    <row r="38" spans="1:11" ht="12.75">
      <c r="A38" s="2" t="s">
        <v>119</v>
      </c>
      <c r="D38" s="18">
        <v>0</v>
      </c>
      <c r="E38" s="18">
        <v>0</v>
      </c>
      <c r="F38" s="18">
        <v>58</v>
      </c>
      <c r="G38" s="18">
        <v>0</v>
      </c>
      <c r="H38" s="18">
        <v>-893</v>
      </c>
      <c r="I38" s="18">
        <f>SUM(D38:H38)</f>
        <v>-835</v>
      </c>
      <c r="J38" s="18">
        <v>0</v>
      </c>
      <c r="K38" s="15">
        <f>+J38+I38</f>
        <v>-835</v>
      </c>
    </row>
    <row r="39" spans="1:11" ht="12.75">
      <c r="A39" s="49"/>
      <c r="D39" s="18"/>
      <c r="E39" s="18"/>
      <c r="F39" s="18"/>
      <c r="G39" s="18"/>
      <c r="H39" s="18"/>
      <c r="I39" s="18"/>
      <c r="J39" s="18"/>
      <c r="K39" s="15"/>
    </row>
    <row r="40" spans="1:11" ht="12.75">
      <c r="A40" s="1" t="s">
        <v>93</v>
      </c>
      <c r="B40" s="1"/>
      <c r="C40" s="1"/>
      <c r="D40" s="120">
        <f aca="true" t="shared" si="3" ref="D40:K40">SUM(D36:D38)</f>
        <v>44405</v>
      </c>
      <c r="E40" s="120">
        <f t="shared" si="3"/>
        <v>654</v>
      </c>
      <c r="F40" s="120">
        <f t="shared" si="3"/>
        <v>956</v>
      </c>
      <c r="G40" s="120">
        <f t="shared" si="3"/>
        <v>352</v>
      </c>
      <c r="H40" s="120">
        <f t="shared" si="3"/>
        <v>34351</v>
      </c>
      <c r="I40" s="120">
        <f t="shared" si="3"/>
        <v>80718</v>
      </c>
      <c r="J40" s="120">
        <f t="shared" si="3"/>
        <v>1655</v>
      </c>
      <c r="K40" s="120">
        <f t="shared" si="3"/>
        <v>82373</v>
      </c>
    </row>
    <row r="41" spans="1:11" ht="12.75">
      <c r="A41" s="49"/>
      <c r="D41" s="18"/>
      <c r="E41" s="18"/>
      <c r="F41" s="18"/>
      <c r="G41" s="18"/>
      <c r="H41" s="18"/>
      <c r="I41" s="18"/>
      <c r="J41" s="18"/>
      <c r="K41" s="15"/>
    </row>
    <row r="42" spans="1:11" s="113" customFormat="1" ht="38.25">
      <c r="A42" s="118" t="s">
        <v>120</v>
      </c>
      <c r="D42" s="126">
        <v>0</v>
      </c>
      <c r="E42" s="127">
        <v>0</v>
      </c>
      <c r="F42" s="128">
        <v>593</v>
      </c>
      <c r="G42" s="129">
        <v>0</v>
      </c>
      <c r="H42" s="129">
        <v>0</v>
      </c>
      <c r="I42" s="114">
        <f>SUM(D42:H42)</f>
        <v>593</v>
      </c>
      <c r="J42" s="133">
        <v>0</v>
      </c>
      <c r="K42" s="116">
        <f>+J42+I42</f>
        <v>593</v>
      </c>
    </row>
    <row r="43" spans="4:11" s="59" customFormat="1" ht="12.75">
      <c r="D43" s="30"/>
      <c r="E43" s="73"/>
      <c r="F43" s="74"/>
      <c r="G43" s="75"/>
      <c r="H43" s="75"/>
      <c r="I43" s="68"/>
      <c r="J43" s="72"/>
      <c r="K43" s="71"/>
    </row>
    <row r="44" spans="1:11" s="113" customFormat="1" ht="25.5">
      <c r="A44" s="118" t="s">
        <v>121</v>
      </c>
      <c r="D44" s="126">
        <v>0</v>
      </c>
      <c r="E44" s="127">
        <v>0</v>
      </c>
      <c r="F44" s="128">
        <v>-22</v>
      </c>
      <c r="G44" s="129">
        <v>0</v>
      </c>
      <c r="H44" s="129">
        <v>22</v>
      </c>
      <c r="I44" s="114">
        <f>SUM(D44:H44)</f>
        <v>0</v>
      </c>
      <c r="J44" s="129">
        <v>0</v>
      </c>
      <c r="K44" s="116">
        <f>+J44+I44</f>
        <v>0</v>
      </c>
    </row>
    <row r="45" spans="1:11" s="113" customFormat="1" ht="12.75">
      <c r="A45" s="118"/>
      <c r="D45" s="126"/>
      <c r="E45" s="127"/>
      <c r="F45" s="128"/>
      <c r="G45" s="129"/>
      <c r="H45" s="129"/>
      <c r="I45" s="114"/>
      <c r="J45" s="129"/>
      <c r="K45" s="116"/>
    </row>
    <row r="46" spans="1:11" s="113" customFormat="1" ht="25.5">
      <c r="A46" s="118" t="s">
        <v>122</v>
      </c>
      <c r="D46" s="119">
        <f>SUM(D42:D45)</f>
        <v>0</v>
      </c>
      <c r="E46" s="119">
        <f aca="true" t="shared" si="4" ref="E46:K46">SUM(E42:E45)</f>
        <v>0</v>
      </c>
      <c r="F46" s="119">
        <f t="shared" si="4"/>
        <v>571</v>
      </c>
      <c r="G46" s="119">
        <f t="shared" si="4"/>
        <v>0</v>
      </c>
      <c r="H46" s="119">
        <f t="shared" si="4"/>
        <v>22</v>
      </c>
      <c r="I46" s="119">
        <f t="shared" si="4"/>
        <v>593</v>
      </c>
      <c r="J46" s="119">
        <f t="shared" si="4"/>
        <v>0</v>
      </c>
      <c r="K46" s="119">
        <f t="shared" si="4"/>
        <v>593</v>
      </c>
    </row>
    <row r="47" spans="1:11" s="113" customFormat="1" ht="12.75">
      <c r="A47" s="118"/>
      <c r="D47" s="126"/>
      <c r="E47" s="127"/>
      <c r="F47" s="128"/>
      <c r="G47" s="129"/>
      <c r="H47" s="129"/>
      <c r="I47" s="114"/>
      <c r="J47" s="129"/>
      <c r="K47" s="116"/>
    </row>
    <row r="48" spans="1:11" s="59" customFormat="1" ht="12.75">
      <c r="A48" s="59" t="s">
        <v>123</v>
      </c>
      <c r="D48" s="68">
        <v>0</v>
      </c>
      <c r="E48" s="68">
        <v>0</v>
      </c>
      <c r="F48" s="68">
        <v>0</v>
      </c>
      <c r="G48" s="68">
        <v>0</v>
      </c>
      <c r="H48" s="68">
        <v>632</v>
      </c>
      <c r="I48" s="117">
        <f>+H48+G48+F48+E48+D48</f>
        <v>632</v>
      </c>
      <c r="J48" s="69">
        <v>82</v>
      </c>
      <c r="K48" s="116">
        <f>+J48+I48</f>
        <v>714</v>
      </c>
    </row>
    <row r="49" spans="1:11" s="113" customFormat="1" ht="12.75">
      <c r="A49" s="118"/>
      <c r="D49" s="126"/>
      <c r="E49" s="127"/>
      <c r="F49" s="128"/>
      <c r="G49" s="129"/>
      <c r="H49" s="129"/>
      <c r="I49" s="114"/>
      <c r="J49" s="129"/>
      <c r="K49" s="116"/>
    </row>
    <row r="50" spans="1:11" s="113" customFormat="1" ht="25.5">
      <c r="A50" s="118" t="s">
        <v>124</v>
      </c>
      <c r="D50" s="125">
        <f>+D48+D46</f>
        <v>0</v>
      </c>
      <c r="E50" s="125">
        <f aca="true" t="shared" si="5" ref="E50:K50">+E48+E46</f>
        <v>0</v>
      </c>
      <c r="F50" s="125">
        <f t="shared" si="5"/>
        <v>571</v>
      </c>
      <c r="G50" s="125">
        <f t="shared" si="5"/>
        <v>0</v>
      </c>
      <c r="H50" s="125">
        <f t="shared" si="5"/>
        <v>654</v>
      </c>
      <c r="I50" s="125">
        <f t="shared" si="5"/>
        <v>1225</v>
      </c>
      <c r="J50" s="125">
        <f t="shared" si="5"/>
        <v>82</v>
      </c>
      <c r="K50" s="125">
        <f t="shared" si="5"/>
        <v>1307</v>
      </c>
    </row>
    <row r="51" spans="1:11" s="113" customFormat="1" ht="12.75">
      <c r="A51" s="118"/>
      <c r="D51" s="126"/>
      <c r="E51" s="127"/>
      <c r="F51" s="128"/>
      <c r="G51" s="129"/>
      <c r="H51" s="129"/>
      <c r="I51" s="114"/>
      <c r="J51" s="129"/>
      <c r="K51" s="116"/>
    </row>
    <row r="52" spans="1:11" s="59" customFormat="1" ht="12" customHeight="1">
      <c r="A52" s="59" t="s">
        <v>101</v>
      </c>
      <c r="D52" s="30">
        <v>0</v>
      </c>
      <c r="E52" s="73">
        <v>0</v>
      </c>
      <c r="F52" s="74">
        <v>0</v>
      </c>
      <c r="G52" s="75">
        <v>0</v>
      </c>
      <c r="H52" s="75">
        <v>-3108</v>
      </c>
      <c r="I52" s="68">
        <f>SUM(D52:H52)</f>
        <v>-3108</v>
      </c>
      <c r="J52" s="75">
        <v>0</v>
      </c>
      <c r="K52" s="71">
        <f>+J52+I52</f>
        <v>-3108</v>
      </c>
    </row>
    <row r="53" spans="4:9" s="59" customFormat="1" ht="12.75">
      <c r="D53" s="75"/>
      <c r="E53" s="75"/>
      <c r="F53" s="75"/>
      <c r="G53" s="75"/>
      <c r="H53" s="75"/>
      <c r="I53" s="68"/>
    </row>
    <row r="54" spans="1:11" s="59" customFormat="1" ht="13.5" thickBot="1">
      <c r="A54" s="64" t="s">
        <v>117</v>
      </c>
      <c r="B54" s="64"/>
      <c r="C54" s="64"/>
      <c r="D54" s="124">
        <f>+D40+D50+D52</f>
        <v>44405</v>
      </c>
      <c r="E54" s="124">
        <f aca="true" t="shared" si="6" ref="E54:K54">+E40+E50+E52</f>
        <v>654</v>
      </c>
      <c r="F54" s="124">
        <f t="shared" si="6"/>
        <v>1527</v>
      </c>
      <c r="G54" s="124">
        <f t="shared" si="6"/>
        <v>352</v>
      </c>
      <c r="H54" s="124">
        <f t="shared" si="6"/>
        <v>31897</v>
      </c>
      <c r="I54" s="124">
        <f t="shared" si="6"/>
        <v>78835</v>
      </c>
      <c r="J54" s="124">
        <f t="shared" si="6"/>
        <v>1737</v>
      </c>
      <c r="K54" s="124">
        <f t="shared" si="6"/>
        <v>80572</v>
      </c>
    </row>
    <row r="55" spans="4:9" s="59" customFormat="1" ht="13.5" thickTop="1">
      <c r="D55" s="76"/>
      <c r="E55" s="76"/>
      <c r="F55" s="77"/>
      <c r="G55" s="76"/>
      <c r="H55" s="76"/>
      <c r="I55" s="78"/>
    </row>
    <row r="56" spans="1:9" s="59" customFormat="1" ht="12.75">
      <c r="A56" s="154" t="s">
        <v>144</v>
      </c>
      <c r="D56" s="76"/>
      <c r="E56" s="76"/>
      <c r="F56" s="77"/>
      <c r="G56" s="76"/>
      <c r="H56" s="76"/>
      <c r="I56" s="78"/>
    </row>
    <row r="57" spans="1:9" s="59" customFormat="1" ht="12.75">
      <c r="A57" s="154" t="s">
        <v>145</v>
      </c>
      <c r="D57" s="76"/>
      <c r="E57" s="76"/>
      <c r="F57" s="77"/>
      <c r="G57" s="76"/>
      <c r="H57" s="76"/>
      <c r="I57" s="78"/>
    </row>
    <row r="58" spans="1:9" ht="12.75">
      <c r="A58" s="6"/>
      <c r="B58" s="6"/>
      <c r="C58" s="6"/>
      <c r="D58" s="33"/>
      <c r="E58" s="33"/>
      <c r="F58" s="33"/>
      <c r="G58" s="33"/>
      <c r="H58" s="13"/>
      <c r="I58" s="13"/>
    </row>
    <row r="59" spans="1:11" ht="12.7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4:9" ht="12.75">
      <c r="D61" s="9"/>
      <c r="E61" s="9"/>
      <c r="F61" s="9"/>
      <c r="G61" s="9"/>
      <c r="H61" s="9"/>
      <c r="I61" s="9"/>
    </row>
    <row r="62" spans="4:9" ht="12.75">
      <c r="D62" s="9"/>
      <c r="E62" s="9"/>
      <c r="F62" s="9"/>
      <c r="G62" s="9"/>
      <c r="H62" s="9"/>
      <c r="I62" s="9"/>
    </row>
  </sheetData>
  <sheetProtection/>
  <mergeCells count="9">
    <mergeCell ref="A59:K60"/>
    <mergeCell ref="A1:K1"/>
    <mergeCell ref="A2:K2"/>
    <mergeCell ref="E9:G9"/>
    <mergeCell ref="D8:I8"/>
    <mergeCell ref="A4:K4"/>
    <mergeCell ref="A5:K5"/>
    <mergeCell ref="A6:K6"/>
    <mergeCell ref="A3:K3"/>
  </mergeCells>
  <printOptions horizontalCentered="1"/>
  <pageMargins left="0.93" right="0.2" top="0.9" bottom="0.65" header="0.5" footer="0.5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44">
      <selection activeCell="A72" sqref="A72:I73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59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38" t="s">
        <v>13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9" t="s">
        <v>14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140" t="s">
        <v>118</v>
      </c>
      <c r="B3" s="140"/>
      <c r="C3" s="140"/>
      <c r="D3" s="140"/>
      <c r="E3" s="140"/>
      <c r="F3" s="140"/>
      <c r="G3" s="140"/>
      <c r="H3" s="140"/>
      <c r="I3" s="140"/>
    </row>
    <row r="4" spans="1:9" ht="12.75">
      <c r="A4" s="140" t="s">
        <v>29</v>
      </c>
      <c r="B4" s="140"/>
      <c r="C4" s="140"/>
      <c r="D4" s="140"/>
      <c r="E4" s="140"/>
      <c r="F4" s="140"/>
      <c r="G4" s="140"/>
      <c r="H4" s="140"/>
      <c r="I4" s="140"/>
    </row>
    <row r="5" spans="1:9" ht="12.75">
      <c r="A5" s="140" t="s">
        <v>111</v>
      </c>
      <c r="B5" s="140"/>
      <c r="C5" s="140"/>
      <c r="D5" s="140"/>
      <c r="E5" s="140"/>
      <c r="F5" s="140"/>
      <c r="G5" s="140"/>
      <c r="H5" s="140"/>
      <c r="I5" s="140"/>
    </row>
    <row r="6" spans="1:9" ht="12.75">
      <c r="A6" s="141" t="s">
        <v>35</v>
      </c>
      <c r="B6" s="141"/>
      <c r="C6" s="141"/>
      <c r="D6" s="141"/>
      <c r="E6" s="141"/>
      <c r="F6" s="141"/>
      <c r="G6" s="141"/>
      <c r="H6" s="141"/>
      <c r="I6" s="141"/>
    </row>
    <row r="8" spans="7:9" ht="12.75">
      <c r="G8" s="104" t="s">
        <v>112</v>
      </c>
      <c r="I8" s="4" t="s">
        <v>112</v>
      </c>
    </row>
    <row r="9" spans="7:9" ht="12.75">
      <c r="G9" s="105" t="s">
        <v>114</v>
      </c>
      <c r="I9" s="11" t="s">
        <v>113</v>
      </c>
    </row>
    <row r="10" spans="7:9" ht="12.75">
      <c r="G10" s="104" t="s">
        <v>16</v>
      </c>
      <c r="H10" s="12"/>
      <c r="I10" s="4" t="s">
        <v>16</v>
      </c>
    </row>
    <row r="11" spans="1:9" ht="12.75">
      <c r="A11" s="1" t="s">
        <v>38</v>
      </c>
      <c r="G11" s="106"/>
      <c r="H11" s="14"/>
      <c r="I11" s="10"/>
    </row>
    <row r="12" spans="1:9" ht="12.75">
      <c r="A12" s="2" t="s">
        <v>94</v>
      </c>
      <c r="G12" s="107">
        <v>734</v>
      </c>
      <c r="H12" s="14"/>
      <c r="I12" s="10">
        <v>2667</v>
      </c>
    </row>
    <row r="13" spans="7:9" ht="12.75">
      <c r="G13" s="107"/>
      <c r="H13" s="15"/>
      <c r="I13" s="10"/>
    </row>
    <row r="14" spans="1:9" ht="12.75">
      <c r="A14" s="2" t="s">
        <v>52</v>
      </c>
      <c r="G14" s="107"/>
      <c r="H14" s="15"/>
      <c r="I14" s="10"/>
    </row>
    <row r="15" spans="1:9" ht="12.75">
      <c r="A15" s="2" t="s">
        <v>44</v>
      </c>
      <c r="B15" s="3"/>
      <c r="G15" s="107">
        <v>1445</v>
      </c>
      <c r="H15" s="15"/>
      <c r="I15" s="10">
        <v>2196</v>
      </c>
    </row>
    <row r="16" spans="1:9" ht="12.75">
      <c r="A16" s="149" t="s">
        <v>131</v>
      </c>
      <c r="B16" s="150"/>
      <c r="C16" s="150"/>
      <c r="D16" s="150"/>
      <c r="E16" s="150"/>
      <c r="G16" s="130">
        <v>4</v>
      </c>
      <c r="H16" s="131"/>
      <c r="I16" s="132">
        <v>663</v>
      </c>
    </row>
    <row r="17" spans="1:9" ht="28.5" customHeight="1">
      <c r="A17" s="149" t="s">
        <v>125</v>
      </c>
      <c r="B17" s="150"/>
      <c r="C17" s="150"/>
      <c r="D17" s="150"/>
      <c r="E17" s="150"/>
      <c r="G17" s="130">
        <v>235</v>
      </c>
      <c r="H17" s="131"/>
      <c r="I17" s="132">
        <v>1025</v>
      </c>
    </row>
    <row r="18" spans="1:9" ht="12.75">
      <c r="A18" s="2" t="s">
        <v>45</v>
      </c>
      <c r="B18" s="3"/>
      <c r="G18" s="108">
        <v>-65</v>
      </c>
      <c r="H18" s="10"/>
      <c r="I18" s="10">
        <v>-404</v>
      </c>
    </row>
    <row r="19" spans="1:9" ht="12.75">
      <c r="A19" s="2" t="s">
        <v>46</v>
      </c>
      <c r="G19" s="108">
        <v>-559</v>
      </c>
      <c r="H19" s="10"/>
      <c r="I19" s="16">
        <v>-829</v>
      </c>
    </row>
    <row r="20" spans="1:9" ht="12.75">
      <c r="A20" s="2" t="s">
        <v>57</v>
      </c>
      <c r="B20" s="3"/>
      <c r="G20" s="108">
        <v>1</v>
      </c>
      <c r="H20" s="10"/>
      <c r="I20" s="10">
        <v>21</v>
      </c>
    </row>
    <row r="21" spans="1:9" ht="12.75">
      <c r="A21" s="2" t="s">
        <v>132</v>
      </c>
      <c r="G21" s="108">
        <v>134</v>
      </c>
      <c r="H21" s="10"/>
      <c r="I21" s="16">
        <v>35</v>
      </c>
    </row>
    <row r="22" spans="1:9" ht="12.75">
      <c r="A22" s="2" t="s">
        <v>100</v>
      </c>
      <c r="B22" s="3"/>
      <c r="G22" s="108">
        <v>386</v>
      </c>
      <c r="H22" s="10"/>
      <c r="I22" s="10">
        <v>307</v>
      </c>
    </row>
    <row r="23" spans="1:9" ht="12.75">
      <c r="A23" s="2" t="s">
        <v>115</v>
      </c>
      <c r="B23" s="3"/>
      <c r="G23" s="108">
        <v>-5</v>
      </c>
      <c r="H23" s="10"/>
      <c r="I23" s="10">
        <v>-20</v>
      </c>
    </row>
    <row r="24" spans="1:9" ht="12.75">
      <c r="A24" s="2" t="s">
        <v>126</v>
      </c>
      <c r="G24" s="108">
        <v>-37</v>
      </c>
      <c r="H24" s="10"/>
      <c r="I24" s="16">
        <v>0</v>
      </c>
    </row>
    <row r="25" spans="1:9" ht="12.75">
      <c r="A25" s="2" t="s">
        <v>127</v>
      </c>
      <c r="G25" s="108">
        <v>2</v>
      </c>
      <c r="H25" s="10"/>
      <c r="I25" s="16">
        <v>-394</v>
      </c>
    </row>
    <row r="26" spans="1:9" ht="12.75">
      <c r="A26" s="2" t="s">
        <v>128</v>
      </c>
      <c r="G26" s="108">
        <v>0</v>
      </c>
      <c r="H26" s="10"/>
      <c r="I26" s="16">
        <v>16</v>
      </c>
    </row>
    <row r="27" spans="1:9" ht="12.75">
      <c r="A27" s="2" t="s">
        <v>133</v>
      </c>
      <c r="G27" s="108">
        <v>1</v>
      </c>
      <c r="I27" s="108">
        <v>-1</v>
      </c>
    </row>
    <row r="28" spans="2:9" ht="4.5" customHeight="1">
      <c r="B28" s="3"/>
      <c r="G28" s="109"/>
      <c r="H28" s="10"/>
      <c r="I28" s="34"/>
    </row>
    <row r="29" spans="2:9" ht="4.5" customHeight="1">
      <c r="B29" s="3"/>
      <c r="G29" s="108"/>
      <c r="H29" s="10"/>
      <c r="I29" s="16"/>
    </row>
    <row r="30" spans="1:9" ht="12.75">
      <c r="A30" s="2" t="s">
        <v>99</v>
      </c>
      <c r="B30" s="3"/>
      <c r="G30" s="108">
        <f>SUM(G12:G27)</f>
        <v>2276</v>
      </c>
      <c r="H30" s="10"/>
      <c r="I30" s="16">
        <f>SUM(I12:I27)</f>
        <v>5282</v>
      </c>
    </row>
    <row r="31" spans="1:9" ht="12.75">
      <c r="A31" s="2" t="s">
        <v>47</v>
      </c>
      <c r="G31" s="108">
        <v>-35126</v>
      </c>
      <c r="H31" s="10"/>
      <c r="I31" s="16">
        <v>3646</v>
      </c>
    </row>
    <row r="32" spans="1:9" ht="12.75">
      <c r="A32" s="2" t="s">
        <v>3</v>
      </c>
      <c r="G32" s="108">
        <v>3543</v>
      </c>
      <c r="H32" s="10"/>
      <c r="I32" s="16">
        <v>1032</v>
      </c>
    </row>
    <row r="33" spans="1:9" ht="12.75">
      <c r="A33" s="2" t="s">
        <v>48</v>
      </c>
      <c r="G33" s="108">
        <v>1523</v>
      </c>
      <c r="H33" s="10"/>
      <c r="I33" s="16">
        <v>-1904</v>
      </c>
    </row>
    <row r="34" spans="2:9" ht="4.5" customHeight="1">
      <c r="B34" s="3"/>
      <c r="G34" s="109"/>
      <c r="H34" s="10"/>
      <c r="I34" s="34"/>
    </row>
    <row r="35" spans="2:9" ht="4.5" customHeight="1">
      <c r="B35" s="3"/>
      <c r="G35" s="108"/>
      <c r="H35" s="10"/>
      <c r="I35" s="16"/>
    </row>
    <row r="36" spans="1:9" ht="12.75">
      <c r="A36" s="2" t="s">
        <v>134</v>
      </c>
      <c r="B36" s="3"/>
      <c r="G36" s="108">
        <f>SUM(G30:G33)</f>
        <v>-27784</v>
      </c>
      <c r="H36" s="10"/>
      <c r="I36" s="16">
        <f>SUM(I30:I33)</f>
        <v>8056</v>
      </c>
    </row>
    <row r="37" spans="1:9" ht="12.75">
      <c r="A37" s="2" t="s">
        <v>135</v>
      </c>
      <c r="B37" s="3"/>
      <c r="G37" s="108">
        <v>-733</v>
      </c>
      <c r="H37" s="10"/>
      <c r="I37" s="16">
        <v>-1523</v>
      </c>
    </row>
    <row r="38" spans="1:9" ht="12.75">
      <c r="A38" s="2" t="s">
        <v>136</v>
      </c>
      <c r="B38" s="3"/>
      <c r="G38" s="108">
        <v>0</v>
      </c>
      <c r="H38" s="10"/>
      <c r="I38" s="16">
        <v>316</v>
      </c>
    </row>
    <row r="39" spans="2:9" ht="4.5" customHeight="1">
      <c r="B39" s="3"/>
      <c r="G39" s="109"/>
      <c r="H39" s="10"/>
      <c r="I39" s="34"/>
    </row>
    <row r="40" spans="2:9" ht="4.5" customHeight="1">
      <c r="B40" s="3"/>
      <c r="G40" s="108"/>
      <c r="H40" s="10"/>
      <c r="I40" s="16"/>
    </row>
    <row r="41" spans="1:9" ht="12.75">
      <c r="A41" s="2" t="s">
        <v>137</v>
      </c>
      <c r="B41" s="3"/>
      <c r="G41" s="108">
        <f>SUM(G36:G38)</f>
        <v>-28517</v>
      </c>
      <c r="H41" s="10"/>
      <c r="I41" s="16">
        <f>SUM(I36:I38)</f>
        <v>6849</v>
      </c>
    </row>
    <row r="42" spans="2:9" ht="4.5" customHeight="1">
      <c r="B42" s="3"/>
      <c r="G42" s="109"/>
      <c r="H42" s="10"/>
      <c r="I42" s="34"/>
    </row>
    <row r="43" spans="7:9" ht="12.75">
      <c r="G43" s="108"/>
      <c r="H43" s="10"/>
      <c r="I43" s="16"/>
    </row>
    <row r="44" spans="1:9" ht="12.75">
      <c r="A44" s="1" t="s">
        <v>42</v>
      </c>
      <c r="G44" s="108"/>
      <c r="H44" s="10"/>
      <c r="I44" s="16"/>
    </row>
    <row r="45" spans="1:9" ht="12.75">
      <c r="A45" s="2" t="s">
        <v>39</v>
      </c>
      <c r="B45" s="3"/>
      <c r="G45" s="108">
        <v>559</v>
      </c>
      <c r="H45" s="10"/>
      <c r="I45" s="16">
        <v>828</v>
      </c>
    </row>
    <row r="46" spans="1:9" ht="12.75">
      <c r="A46" s="2" t="s">
        <v>49</v>
      </c>
      <c r="B46" s="3"/>
      <c r="G46" s="108">
        <v>-1301</v>
      </c>
      <c r="H46" s="10"/>
      <c r="I46" s="16">
        <v>-1353</v>
      </c>
    </row>
    <row r="47" spans="1:9" ht="12.75">
      <c r="A47" s="151" t="s">
        <v>129</v>
      </c>
      <c r="B47" s="152"/>
      <c r="C47" s="152"/>
      <c r="D47" s="152"/>
      <c r="E47" s="152"/>
      <c r="F47" s="152"/>
      <c r="G47" s="108">
        <v>760</v>
      </c>
      <c r="H47" s="10"/>
      <c r="I47" s="16">
        <v>0</v>
      </c>
    </row>
    <row r="48" spans="1:9" ht="12.75">
      <c r="A48" s="151" t="s">
        <v>130</v>
      </c>
      <c r="B48" s="152"/>
      <c r="C48" s="152"/>
      <c r="D48" s="152"/>
      <c r="E48" s="152"/>
      <c r="F48" s="152"/>
      <c r="G48" s="108">
        <v>83</v>
      </c>
      <c r="H48" s="10"/>
      <c r="I48" s="16">
        <v>612</v>
      </c>
    </row>
    <row r="49" spans="2:9" ht="4.5" customHeight="1">
      <c r="B49" s="3"/>
      <c r="G49" s="109"/>
      <c r="H49" s="10"/>
      <c r="I49" s="34"/>
    </row>
    <row r="50" spans="2:9" ht="4.5" customHeight="1">
      <c r="B50" s="3"/>
      <c r="G50" s="108"/>
      <c r="H50" s="10"/>
      <c r="I50" s="16"/>
    </row>
    <row r="51" spans="1:9" ht="12.75">
      <c r="A51" s="2" t="s">
        <v>138</v>
      </c>
      <c r="G51" s="108">
        <f>SUM(G45:G50)</f>
        <v>101</v>
      </c>
      <c r="H51" s="10"/>
      <c r="I51" s="16">
        <f>SUM(I45:I50)</f>
        <v>87</v>
      </c>
    </row>
    <row r="52" spans="2:9" ht="4.5" customHeight="1">
      <c r="B52" s="3"/>
      <c r="G52" s="109"/>
      <c r="H52" s="10"/>
      <c r="I52" s="34"/>
    </row>
    <row r="53" spans="7:9" ht="12.75">
      <c r="G53" s="108"/>
      <c r="H53" s="10"/>
      <c r="I53" s="16"/>
    </row>
    <row r="54" spans="1:9" ht="12.75">
      <c r="A54" s="1" t="s">
        <v>139</v>
      </c>
      <c r="G54" s="108"/>
      <c r="H54" s="10"/>
      <c r="I54" s="16"/>
    </row>
    <row r="55" spans="1:9" ht="12.75">
      <c r="A55" s="2" t="s">
        <v>54</v>
      </c>
      <c r="G55" s="108">
        <v>-3108</v>
      </c>
      <c r="H55" s="10"/>
      <c r="I55" s="16">
        <v>-3552</v>
      </c>
    </row>
    <row r="56" spans="2:9" ht="4.5" customHeight="1">
      <c r="B56" s="3"/>
      <c r="G56" s="109"/>
      <c r="H56" s="10"/>
      <c r="I56" s="34"/>
    </row>
    <row r="57" spans="2:9" ht="4.5" customHeight="1">
      <c r="B57" s="3"/>
      <c r="G57" s="108"/>
      <c r="H57" s="10"/>
      <c r="I57" s="16"/>
    </row>
    <row r="58" spans="1:9" ht="12.75" customHeight="1">
      <c r="A58" s="2" t="s">
        <v>140</v>
      </c>
      <c r="G58" s="108">
        <f>SUM(G55:G57)</f>
        <v>-3108</v>
      </c>
      <c r="H58" s="10"/>
      <c r="I58" s="108">
        <f>SUM(I55:I57)</f>
        <v>-3552</v>
      </c>
    </row>
    <row r="59" spans="2:9" ht="4.5" customHeight="1">
      <c r="B59" s="3"/>
      <c r="G59" s="109"/>
      <c r="H59" s="10"/>
      <c r="I59" s="34"/>
    </row>
    <row r="60" spans="7:9" ht="12.75">
      <c r="G60" s="108"/>
      <c r="H60" s="10"/>
      <c r="I60" s="16"/>
    </row>
    <row r="61" spans="1:9" ht="12.75">
      <c r="A61" s="1" t="s">
        <v>104</v>
      </c>
      <c r="G61" s="108"/>
      <c r="H61" s="10"/>
      <c r="I61" s="17"/>
    </row>
    <row r="62" spans="1:9" ht="12.75">
      <c r="A62" s="1" t="s">
        <v>50</v>
      </c>
      <c r="G62" s="108">
        <f>+G51+G41+G58</f>
        <v>-31524</v>
      </c>
      <c r="H62" s="10"/>
      <c r="I62" s="16">
        <v>3384</v>
      </c>
    </row>
    <row r="63" spans="1:9" ht="12.75">
      <c r="A63" s="1" t="s">
        <v>55</v>
      </c>
      <c r="G63" s="108"/>
      <c r="H63" s="10"/>
      <c r="I63" s="17"/>
    </row>
    <row r="64" spans="1:9" ht="12.75">
      <c r="A64" s="1" t="s">
        <v>141</v>
      </c>
      <c r="G64" s="110">
        <v>35054</v>
      </c>
      <c r="H64" s="6"/>
      <c r="I64" s="35">
        <v>31670</v>
      </c>
    </row>
    <row r="65" spans="1:9" ht="12.75">
      <c r="A65" s="1" t="s">
        <v>51</v>
      </c>
      <c r="G65" s="111"/>
      <c r="H65" s="6"/>
      <c r="I65" s="9"/>
    </row>
    <row r="66" spans="1:9" ht="12.75">
      <c r="A66" s="1" t="s">
        <v>141</v>
      </c>
      <c r="G66" s="111">
        <f>SUM(G62:G64)</f>
        <v>3530</v>
      </c>
      <c r="H66" s="6"/>
      <c r="I66" s="9">
        <f>+I62+I64</f>
        <v>35054</v>
      </c>
    </row>
    <row r="67" spans="2:9" ht="4.5" customHeight="1" thickBot="1">
      <c r="B67" s="3"/>
      <c r="G67" s="112"/>
      <c r="H67" s="10"/>
      <c r="I67" s="54"/>
    </row>
    <row r="68" spans="2:9" ht="13.5" thickTop="1">
      <c r="B68" s="3"/>
      <c r="G68" s="108"/>
      <c r="H68" s="10"/>
      <c r="I68" s="16"/>
    </row>
    <row r="69" spans="1:9" ht="12.75">
      <c r="A69" s="135" t="s">
        <v>146</v>
      </c>
      <c r="B69" s="3"/>
      <c r="G69" s="108"/>
      <c r="H69" s="10"/>
      <c r="I69" s="16"/>
    </row>
    <row r="70" spans="1:9" ht="12.75">
      <c r="A70" s="135" t="s">
        <v>147</v>
      </c>
      <c r="B70" s="3"/>
      <c r="G70" s="108"/>
      <c r="H70" s="10"/>
      <c r="I70" s="16"/>
    </row>
    <row r="71" spans="7:9" ht="12.75">
      <c r="G71" s="111"/>
      <c r="H71" s="6"/>
      <c r="I71" s="9"/>
    </row>
    <row r="72" spans="1:9" ht="12.75">
      <c r="A72" s="136"/>
      <c r="B72" s="137"/>
      <c r="C72" s="137"/>
      <c r="D72" s="137"/>
      <c r="E72" s="137"/>
      <c r="F72" s="137"/>
      <c r="G72" s="137"/>
      <c r="H72" s="137"/>
      <c r="I72" s="137"/>
    </row>
    <row r="73" spans="1:9" ht="12.75">
      <c r="A73" s="137"/>
      <c r="B73" s="137"/>
      <c r="C73" s="137"/>
      <c r="D73" s="137"/>
      <c r="E73" s="137"/>
      <c r="F73" s="137"/>
      <c r="G73" s="137"/>
      <c r="H73" s="137"/>
      <c r="I73" s="137"/>
    </row>
  </sheetData>
  <sheetProtection/>
  <mergeCells count="11">
    <mergeCell ref="A16:E16"/>
    <mergeCell ref="A17:E17"/>
    <mergeCell ref="A47:F47"/>
    <mergeCell ref="A72:I73"/>
    <mergeCell ref="A48:F48"/>
    <mergeCell ref="A5:I5"/>
    <mergeCell ref="A6:I6"/>
    <mergeCell ref="A1:I1"/>
    <mergeCell ref="A2:I2"/>
    <mergeCell ref="A4:I4"/>
    <mergeCell ref="A3:I3"/>
  </mergeCells>
  <printOptions horizontalCentered="1"/>
  <pageMargins left="1.15" right="0.68" top="0.58" bottom="0.53" header="0.5" footer="0.37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YKW</cp:lastModifiedBy>
  <cp:lastPrinted>2007-12-08T05:12:50Z</cp:lastPrinted>
  <dcterms:created xsi:type="dcterms:W3CDTF">2005-04-05T09:22:45Z</dcterms:created>
  <dcterms:modified xsi:type="dcterms:W3CDTF">2007-12-08T05:19:28Z</dcterms:modified>
  <cp:category/>
  <cp:version/>
  <cp:contentType/>
  <cp:contentStatus/>
</cp:coreProperties>
</file>