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045" activeTab="0"/>
  </bookViews>
  <sheets>
    <sheet name="SC" sheetId="1" r:id="rId1"/>
  </sheets>
  <externalReferences>
    <externalReference r:id="rId4"/>
  </externalReferences>
  <definedNames>
    <definedName name="_xlnm.Print_Area" localSheetId="0">'SC'!$A$1:$I$59</definedName>
  </definedNames>
  <calcPr fullCalcOnLoad="1"/>
</workbook>
</file>

<file path=xl/sharedStrings.xml><?xml version="1.0" encoding="utf-8"?>
<sst xmlns="http://schemas.openxmlformats.org/spreadsheetml/2006/main" count="40" uniqueCount="40">
  <si>
    <t>Taxation</t>
  </si>
  <si>
    <t>6.</t>
  </si>
  <si>
    <t>CONSOLIDATED BALANCE SHEET</t>
  </si>
  <si>
    <t>At end of</t>
  </si>
  <si>
    <t>Preceeding</t>
  </si>
  <si>
    <t>current</t>
  </si>
  <si>
    <t>financial</t>
  </si>
  <si>
    <t>quarter</t>
  </si>
  <si>
    <t>year end</t>
  </si>
  <si>
    <t>ASSETS EMPLOYED</t>
  </si>
  <si>
    <t>28 Feb 99</t>
  </si>
  <si>
    <t>FIXED ASSETS</t>
  </si>
  <si>
    <t>DEVELOPMENT PROPERTIES</t>
  </si>
  <si>
    <t>INVESTMENT PROPERTIES</t>
  </si>
  <si>
    <t>LAND HELD FOR FUTURE DEVELOPMENT</t>
  </si>
  <si>
    <t>CURRENT ASSETS</t>
  </si>
  <si>
    <t>Development Properties</t>
  </si>
  <si>
    <t>Contract Work in Progress</t>
  </si>
  <si>
    <t>Stocks</t>
  </si>
  <si>
    <t>Trade Debtors</t>
  </si>
  <si>
    <t>Other Deposit, Debtors &amp; Prepayments</t>
  </si>
  <si>
    <t>Sinking &amp; Redemption Fund</t>
  </si>
  <si>
    <t>Fixed Deposit with Licensed Bank</t>
  </si>
  <si>
    <t>Cash &amp; Bank balances</t>
  </si>
  <si>
    <t>CURRENT LIABILITIES</t>
  </si>
  <si>
    <t>Trade Creditors</t>
  </si>
  <si>
    <t>Other Creditors  &amp; Accruals</t>
  </si>
  <si>
    <t>Borrowings (O/D + TL current)</t>
  </si>
  <si>
    <t>NET CURRENT ASSETS/LIABILITIES</t>
  </si>
  <si>
    <t>Preliminary &amp; preoperating Expenses</t>
  </si>
  <si>
    <t>FINANCED BY</t>
  </si>
  <si>
    <t>TOTAL SHAREHOLDERS FUNDS</t>
  </si>
  <si>
    <t>Share Capital</t>
  </si>
  <si>
    <t>Retained Earnings</t>
  </si>
  <si>
    <t>LONG TERM LIABILITIES</t>
  </si>
  <si>
    <t>Term loan</t>
  </si>
  <si>
    <t>Deferred Taxation</t>
  </si>
  <si>
    <t>NTA per share (RM)</t>
  </si>
  <si>
    <t>Share Premium Account</t>
  </si>
  <si>
    <t>Reserve on Consolidation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</si>
</sst>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0" fontId="0" fillId="0" borderId="3" xfId="0" applyNumberFormat="1" applyAlignment="1">
      <alignment/>
    </xf>
    <xf numFmtId="0" fontId="0" fillId="0" borderId="3" xfId="0" applyAlignment="1">
      <alignment/>
    </xf>
    <xf numFmtId="3" fontId="4" fillId="0" borderId="3" xfId="0" applyNumberFormat="1" applyFont="1" applyAlignment="1">
      <alignment/>
    </xf>
    <xf numFmtId="3" fontId="1" fillId="1" borderId="2" xfId="0" applyNumberFormat="1" applyFont="1" applyFill="1" applyAlignment="1">
      <alignment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Alignment="1">
      <alignment horizontal="right"/>
    </xf>
    <xf numFmtId="3" fontId="4" fillId="0" borderId="1" xfId="0" applyNumberFormat="1" applyFont="1" applyAlignment="1">
      <alignment horizontal="center"/>
    </xf>
    <xf numFmtId="3" fontId="4" fillId="0" borderId="5" xfId="0" applyNumberFormat="1" applyFont="1" applyAlignment="1">
      <alignment horizontal="left"/>
    </xf>
    <xf numFmtId="3" fontId="4" fillId="0" borderId="4" xfId="0" applyNumberFormat="1" applyFont="1" applyAlignment="1">
      <alignment horizontal="left"/>
    </xf>
    <xf numFmtId="3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pe11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MSB"/>
      <sheetName val="DESANI"/>
      <sheetName val="EHSB"/>
      <sheetName val="EGSB"/>
      <sheetName val="RPSB"/>
      <sheetName val="RFCSB"/>
      <sheetName val="PTRSB"/>
      <sheetName val="ERSB"/>
      <sheetName val="BMSB"/>
      <sheetName val="MOF"/>
      <sheetName val="EGMB"/>
      <sheetName val="EKSB"/>
      <sheetName val="EGRT"/>
      <sheetName val="RSB"/>
      <sheetName val="ECB"/>
      <sheetName val="INTERCO"/>
      <sheetName val="CONSOL"/>
      <sheetName val="SC"/>
      <sheetName val="MISC"/>
      <sheetName val="CONSOL ADJ"/>
    </sheetNames>
    <sheetDataSet>
      <sheetData sheetId="16">
        <row r="9">
          <cell r="AQ9">
            <v>80928144.23</v>
          </cell>
        </row>
        <row r="11">
          <cell r="AQ11">
            <v>71352307.43</v>
          </cell>
        </row>
        <row r="13">
          <cell r="AQ13">
            <v>16077000.46</v>
          </cell>
        </row>
        <row r="15">
          <cell r="AQ15">
            <v>2367174.5</v>
          </cell>
        </row>
        <row r="20">
          <cell r="AQ20">
            <v>23335150.78</v>
          </cell>
        </row>
        <row r="21">
          <cell r="AQ21">
            <v>436442.6799999997</v>
          </cell>
        </row>
        <row r="22">
          <cell r="S22">
            <v>508544.82</v>
          </cell>
        </row>
        <row r="23">
          <cell r="AQ23">
            <v>14646833.400000002</v>
          </cell>
        </row>
        <row r="24">
          <cell r="AQ24">
            <v>8782448.200000001</v>
          </cell>
        </row>
        <row r="25">
          <cell r="AQ25">
            <v>823005.53</v>
          </cell>
        </row>
        <row r="28">
          <cell r="AQ28">
            <v>410907.33</v>
          </cell>
        </row>
        <row r="29">
          <cell r="AQ29">
            <v>11734125.57</v>
          </cell>
        </row>
        <row r="31">
          <cell r="AQ31">
            <v>1202705.85</v>
          </cell>
        </row>
        <row r="35">
          <cell r="AQ35">
            <v>1829217.15</v>
          </cell>
        </row>
        <row r="36">
          <cell r="AQ36">
            <v>1964978</v>
          </cell>
        </row>
        <row r="37">
          <cell r="AQ37">
            <v>907941.4</v>
          </cell>
        </row>
        <row r="38">
          <cell r="AQ38">
            <v>705295.1799999999</v>
          </cell>
        </row>
        <row r="41">
          <cell r="AQ41">
            <v>2027835.81</v>
          </cell>
        </row>
        <row r="43">
          <cell r="AQ43">
            <v>1771689.4336599999</v>
          </cell>
        </row>
        <row r="44">
          <cell r="AQ44">
            <v>1681294</v>
          </cell>
        </row>
        <row r="45">
          <cell r="AQ45">
            <v>357550</v>
          </cell>
        </row>
        <row r="51">
          <cell r="AQ51">
            <v>1175</v>
          </cell>
        </row>
        <row r="52">
          <cell r="AQ52">
            <v>7684.17</v>
          </cell>
        </row>
        <row r="58">
          <cell r="AQ58">
            <v>128000000</v>
          </cell>
        </row>
        <row r="59">
          <cell r="AQ59">
            <v>5982397.12</v>
          </cell>
        </row>
        <row r="61">
          <cell r="AQ61">
            <v>51766894</v>
          </cell>
        </row>
        <row r="62">
          <cell r="AQ62">
            <v>8804246.579939995</v>
          </cell>
        </row>
        <row r="66">
          <cell r="AQ66">
            <v>10104807.94</v>
          </cell>
        </row>
        <row r="67">
          <cell r="AQ67">
            <v>16709503.34</v>
          </cell>
        </row>
      </sheetData>
      <sheetData sheetId="18">
        <row r="11">
          <cell r="C11" t="str">
            <v>30 Nov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showOutlineSymbols="0" zoomScale="87" zoomScaleNormal="87" workbookViewId="0" topLeftCell="A35">
      <selection activeCell="H49" sqref="H49"/>
    </sheetView>
  </sheetViews>
  <sheetFormatPr defaultColWidth="8.88671875" defaultRowHeight="15"/>
  <cols>
    <col min="1" max="1" width="3.6640625" style="0" customWidth="1"/>
    <col min="2" max="2" width="3.6640625" style="0" hidden="1" customWidth="1"/>
    <col min="3" max="3" width="3.6640625" style="0" customWidth="1"/>
    <col min="4" max="4" width="20.6640625" style="0" customWidth="1"/>
    <col min="5" max="5" width="9.6640625" style="0" customWidth="1"/>
    <col min="6" max="6" width="11.6640625" style="0" customWidth="1"/>
    <col min="7" max="7" width="9.77734375" style="0" customWidth="1"/>
    <col min="8" max="8" width="11.4453125" style="0" customWidth="1"/>
    <col min="9" max="16384" width="9.6640625" style="0" customWidth="1"/>
  </cols>
  <sheetData>
    <row r="1" spans="3:8" ht="15">
      <c r="C1" s="3"/>
      <c r="D1" s="5"/>
      <c r="E1" s="3"/>
      <c r="F1" s="5"/>
      <c r="G1" s="5"/>
      <c r="H1" s="5"/>
    </row>
    <row r="2" spans="1:8" ht="15">
      <c r="A2" s="1" t="s">
        <v>1</v>
      </c>
      <c r="C2" s="3" t="s">
        <v>2</v>
      </c>
      <c r="D2" s="5"/>
      <c r="E2" s="5"/>
      <c r="F2" s="5"/>
      <c r="G2" s="5"/>
      <c r="H2" s="5"/>
    </row>
    <row r="3" spans="4:8" ht="15">
      <c r="D3" s="5"/>
      <c r="E3" s="5"/>
      <c r="F3" s="5"/>
      <c r="G3" s="5"/>
      <c r="H3" s="5"/>
    </row>
    <row r="4" spans="4:8" ht="15">
      <c r="D4" s="5"/>
      <c r="F4" s="6" t="s">
        <v>3</v>
      </c>
      <c r="G4" s="5"/>
      <c r="H4" s="6" t="s">
        <v>4</v>
      </c>
    </row>
    <row r="5" spans="3:8" ht="15">
      <c r="C5" s="3"/>
      <c r="D5" s="5"/>
      <c r="F5" s="6" t="s">
        <v>5</v>
      </c>
      <c r="G5" s="5"/>
      <c r="H5" s="6" t="s">
        <v>6</v>
      </c>
    </row>
    <row r="6" spans="3:8" ht="15">
      <c r="C6" s="1"/>
      <c r="D6" s="5"/>
      <c r="F6" s="6" t="s">
        <v>7</v>
      </c>
      <c r="G6" s="2"/>
      <c r="H6" s="6" t="s">
        <v>8</v>
      </c>
    </row>
    <row r="7" spans="3:8" ht="15">
      <c r="C7" s="3" t="s">
        <v>9</v>
      </c>
      <c r="D7" s="1"/>
      <c r="F7" s="7" t="str">
        <f>'[1]MISC'!C11</f>
        <v>30 Nov 1999</v>
      </c>
      <c r="G7" s="7"/>
      <c r="H7" s="7" t="s">
        <v>10</v>
      </c>
    </row>
    <row r="8" spans="3:8" ht="15">
      <c r="C8" s="3"/>
      <c r="D8" s="1"/>
      <c r="F8" s="2"/>
      <c r="G8" s="2"/>
      <c r="H8" s="2"/>
    </row>
    <row r="9" spans="3:8" ht="15">
      <c r="C9" s="1" t="s">
        <v>11</v>
      </c>
      <c r="D9" s="1"/>
      <c r="F9" s="2">
        <f>'[1]CONSOL'!AQ9</f>
        <v>80928144.23</v>
      </c>
      <c r="G9" s="2"/>
      <c r="H9" s="2">
        <v>79536218</v>
      </c>
    </row>
    <row r="10" spans="3:8" ht="15">
      <c r="C10" s="1"/>
      <c r="D10" s="1"/>
      <c r="F10" s="2"/>
      <c r="G10" s="2"/>
      <c r="H10" s="2"/>
    </row>
    <row r="11" spans="3:8" ht="15">
      <c r="C11" s="1" t="s">
        <v>12</v>
      </c>
      <c r="D11" s="1"/>
      <c r="F11" s="2">
        <f>'[1]CONSOL'!AQ11</f>
        <v>71352307.43</v>
      </c>
      <c r="G11" s="2"/>
      <c r="H11" s="2">
        <v>64911748</v>
      </c>
    </row>
    <row r="12" spans="3:8" ht="15">
      <c r="C12" s="3"/>
      <c r="D12" s="1"/>
      <c r="F12" s="2"/>
      <c r="G12" s="2"/>
      <c r="H12" s="2"/>
    </row>
    <row r="13" spans="3:8" ht="15">
      <c r="C13" s="1" t="s">
        <v>13</v>
      </c>
      <c r="D13" s="1"/>
      <c r="F13" s="2">
        <f>'[1]CONSOL'!AQ13</f>
        <v>16077000.46</v>
      </c>
      <c r="G13" s="2"/>
      <c r="H13" s="2">
        <v>18637000</v>
      </c>
    </row>
    <row r="14" spans="3:8" ht="15">
      <c r="C14" s="3"/>
      <c r="D14" s="1"/>
      <c r="F14" s="2"/>
      <c r="H14" s="2"/>
    </row>
    <row r="15" spans="3:8" ht="15">
      <c r="C15" s="1" t="s">
        <v>14</v>
      </c>
      <c r="D15" s="1"/>
      <c r="F15" s="2">
        <f>'[1]CONSOL'!AQ15</f>
        <v>2367174.5</v>
      </c>
      <c r="H15" s="2">
        <v>2367174</v>
      </c>
    </row>
    <row r="16" spans="3:8" ht="15">
      <c r="C16" s="3"/>
      <c r="D16" s="1"/>
      <c r="F16" s="2"/>
      <c r="H16" s="2"/>
    </row>
    <row r="17" spans="3:8" ht="15">
      <c r="C17" s="8" t="s">
        <v>15</v>
      </c>
      <c r="D17" s="1"/>
      <c r="F17" s="2"/>
      <c r="H17" s="2"/>
    </row>
    <row r="18" spans="3:9" ht="15">
      <c r="C18" s="1"/>
      <c r="D18" s="1" t="s">
        <v>16</v>
      </c>
      <c r="F18" s="9">
        <f>'[1]CONSOL'!AQ20</f>
        <v>23335150.78</v>
      </c>
      <c r="G18" s="10"/>
      <c r="H18" s="9">
        <v>31109858</v>
      </c>
      <c r="I18" s="11"/>
    </row>
    <row r="19" spans="3:9" ht="15">
      <c r="C19" s="1"/>
      <c r="D19" s="1" t="s">
        <v>17</v>
      </c>
      <c r="F19" s="12">
        <f>'[1]CONSOL'!AQ21</f>
        <v>436442.6799999997</v>
      </c>
      <c r="G19" s="10"/>
      <c r="H19" s="12">
        <v>0</v>
      </c>
      <c r="I19" s="11"/>
    </row>
    <row r="20" spans="3:9" ht="15">
      <c r="C20" s="1"/>
      <c r="D20" s="1" t="s">
        <v>18</v>
      </c>
      <c r="F20" s="12">
        <f>'[1]CONSOL'!AQ23</f>
        <v>14646833.400000002</v>
      </c>
      <c r="G20" s="10"/>
      <c r="H20" s="12">
        <v>14586355</v>
      </c>
      <c r="I20" s="11"/>
    </row>
    <row r="21" spans="3:9" ht="15">
      <c r="C21" s="1"/>
      <c r="D21" s="1" t="s">
        <v>19</v>
      </c>
      <c r="F21" s="12">
        <f>'[1]CONSOL'!AQ24+'[1]CONSOL'!S22</f>
        <v>9290993.020000001</v>
      </c>
      <c r="G21" s="10"/>
      <c r="H21" s="12">
        <v>10790753</v>
      </c>
      <c r="I21" s="11"/>
    </row>
    <row r="22" spans="3:9" ht="15">
      <c r="C22" s="1"/>
      <c r="D22" s="1" t="s">
        <v>20</v>
      </c>
      <c r="F22" s="12">
        <f>'[1]CONSOL'!AQ25</f>
        <v>823005.53</v>
      </c>
      <c r="G22" s="10"/>
      <c r="H22" s="12">
        <v>767031</v>
      </c>
      <c r="I22" s="11"/>
    </row>
    <row r="23" spans="3:9" ht="15">
      <c r="C23" s="1"/>
      <c r="D23" s="1" t="s">
        <v>21</v>
      </c>
      <c r="F23" s="12">
        <f>'[1]CONSOL'!AQ28</f>
        <v>410907.33</v>
      </c>
      <c r="G23" s="10"/>
      <c r="H23" s="12">
        <v>279408</v>
      </c>
      <c r="I23" s="11"/>
    </row>
    <row r="24" spans="3:9" ht="15">
      <c r="C24" s="1"/>
      <c r="D24" s="1" t="s">
        <v>22</v>
      </c>
      <c r="F24" s="12">
        <f>'[1]CONSOL'!AQ29</f>
        <v>11734125.57</v>
      </c>
      <c r="G24" s="10"/>
      <c r="H24" s="12">
        <v>16694796</v>
      </c>
      <c r="I24" s="11"/>
    </row>
    <row r="25" spans="3:9" ht="15">
      <c r="C25" s="1"/>
      <c r="D25" s="1" t="s">
        <v>23</v>
      </c>
      <c r="F25" s="12">
        <f>'[1]CONSOL'!AQ31</f>
        <v>1202705.85</v>
      </c>
      <c r="G25" s="10"/>
      <c r="H25" s="12">
        <v>2241557</v>
      </c>
      <c r="I25" s="11"/>
    </row>
    <row r="26" spans="3:9" ht="15">
      <c r="C26" s="1"/>
      <c r="D26" s="1"/>
      <c r="F26" s="13">
        <v>61880165</v>
      </c>
      <c r="G26" s="10"/>
      <c r="H26" s="13">
        <f>SUM(H18:H25)</f>
        <v>76469758</v>
      </c>
      <c r="I26" s="11"/>
    </row>
    <row r="27" spans="3:8" ht="15">
      <c r="C27" s="1"/>
      <c r="D27" s="1"/>
      <c r="F27" s="14"/>
      <c r="H27" s="14"/>
    </row>
    <row r="28" spans="3:8" ht="15">
      <c r="C28" s="8" t="s">
        <v>24</v>
      </c>
      <c r="D28" s="1"/>
      <c r="F28" s="2"/>
      <c r="H28" s="2"/>
    </row>
    <row r="29" spans="3:9" ht="15">
      <c r="C29" s="1"/>
      <c r="D29" s="2" t="s">
        <v>25</v>
      </c>
      <c r="F29" s="9">
        <f>'[1]CONSOL'!AQ35</f>
        <v>1829217.15</v>
      </c>
      <c r="G29" s="10"/>
      <c r="H29" s="9">
        <v>4720554</v>
      </c>
      <c r="I29" s="11"/>
    </row>
    <row r="30" spans="3:9" ht="15">
      <c r="C30" s="1"/>
      <c r="D30" s="1" t="s">
        <v>26</v>
      </c>
      <c r="F30" s="12">
        <f>'[1]CONSOL'!AQ36+'[1]CONSOL'!AQ37+'[1]CONSOL'!AQ38+'[1]CONSOL'!AQ44+'[1]CONSOL'!AQ45</f>
        <v>5617058.58</v>
      </c>
      <c r="G30" s="10"/>
      <c r="H30" s="12">
        <v>6953753</v>
      </c>
      <c r="I30" s="11"/>
    </row>
    <row r="31" spans="3:9" ht="15">
      <c r="C31" s="1"/>
      <c r="D31" s="2" t="s">
        <v>27</v>
      </c>
      <c r="F31" s="12">
        <f>'[1]CONSOL'!AQ41</f>
        <v>2027835.81</v>
      </c>
      <c r="G31" s="10"/>
      <c r="H31" s="12">
        <v>2850347</v>
      </c>
      <c r="I31" s="11"/>
    </row>
    <row r="32" spans="4:9" ht="15">
      <c r="D32" s="1" t="s">
        <v>0</v>
      </c>
      <c r="F32" s="12">
        <f>'[1]CONSOL'!AQ43</f>
        <v>1771689.4336599999</v>
      </c>
      <c r="G32" s="10"/>
      <c r="H32" s="12">
        <v>3330429</v>
      </c>
      <c r="I32" s="11"/>
    </row>
    <row r="33" spans="3:9" ht="15">
      <c r="C33" s="1"/>
      <c r="D33" s="1"/>
      <c r="F33" s="13">
        <f>SUM(F29:F32)</f>
        <v>11245800.973660002</v>
      </c>
      <c r="G33" s="10"/>
      <c r="H33" s="13">
        <f>SUM(H29:H32)</f>
        <v>17855083</v>
      </c>
      <c r="I33" s="11"/>
    </row>
    <row r="34" spans="4:8" ht="15">
      <c r="D34" s="1"/>
      <c r="F34" s="14"/>
      <c r="H34" s="14"/>
    </row>
    <row r="35" spans="3:8" ht="15">
      <c r="C35" s="1" t="s">
        <v>28</v>
      </c>
      <c r="D35" s="1"/>
      <c r="F35" s="2">
        <f>F26-F33</f>
        <v>50634364.02634</v>
      </c>
      <c r="H35" s="2">
        <f>H26-H33</f>
        <v>58614675</v>
      </c>
    </row>
    <row r="36" spans="3:8" ht="15">
      <c r="C36" s="1"/>
      <c r="D36" s="1"/>
      <c r="F36" s="2"/>
      <c r="H36" s="2"/>
    </row>
    <row r="37" spans="3:8" ht="15">
      <c r="C37" s="1"/>
      <c r="D37" s="1" t="s">
        <v>29</v>
      </c>
      <c r="F37" s="2">
        <f>'[1]CONSOL'!AQ51+'[1]CONSOL'!AQ52</f>
        <v>8859.17</v>
      </c>
      <c r="H37" s="2">
        <v>8859</v>
      </c>
    </row>
    <row r="38" spans="3:8" ht="15">
      <c r="C38" s="1"/>
      <c r="D38" s="1"/>
      <c r="F38" s="2"/>
      <c r="H38" s="2"/>
    </row>
    <row r="39" spans="3:8" ht="15">
      <c r="C39" s="1"/>
      <c r="D39" s="1"/>
      <c r="F39" s="4">
        <v>221367849</v>
      </c>
      <c r="H39" s="4">
        <f>SUM(H9:H16)+H35+H37</f>
        <v>224075674</v>
      </c>
    </row>
    <row r="40" spans="3:8" ht="15">
      <c r="C40" s="1"/>
      <c r="D40" s="1"/>
      <c r="F40" s="15"/>
      <c r="H40" s="15"/>
    </row>
    <row r="41" ht="15">
      <c r="C41" s="3" t="s">
        <v>30</v>
      </c>
    </row>
    <row r="43" spans="4:8" ht="15">
      <c r="D43" s="1"/>
      <c r="F43" s="2"/>
      <c r="H43" s="2"/>
    </row>
    <row r="44" spans="3:8" ht="15">
      <c r="C44" s="8" t="s">
        <v>31</v>
      </c>
      <c r="D44" s="1"/>
      <c r="F44" s="2"/>
      <c r="H44" s="2"/>
    </row>
    <row r="45" spans="3:9" ht="15">
      <c r="C45" s="1"/>
      <c r="D45" s="1" t="s">
        <v>32</v>
      </c>
      <c r="F45" s="9">
        <f>'[1]CONSOL'!AQ58</f>
        <v>128000000</v>
      </c>
      <c r="G45" s="10"/>
      <c r="H45" s="9">
        <v>128000000</v>
      </c>
      <c r="I45" s="11"/>
    </row>
    <row r="46" spans="3:9" ht="15">
      <c r="C46" s="1"/>
      <c r="D46" s="1" t="s">
        <v>38</v>
      </c>
      <c r="F46" s="12">
        <f>'[1]CONSOL'!$AQ$59</f>
        <v>5982397.12</v>
      </c>
      <c r="G46" s="10"/>
      <c r="H46" s="12">
        <v>5982397</v>
      </c>
      <c r="I46" s="11"/>
    </row>
    <row r="47" spans="3:9" ht="15">
      <c r="C47" s="1"/>
      <c r="D47" s="1" t="s">
        <v>39</v>
      </c>
      <c r="F47" s="12">
        <f>'[1]CONSOL'!$AQ$61</f>
        <v>51766894</v>
      </c>
      <c r="G47" s="10"/>
      <c r="H47" s="12">
        <v>53907179</v>
      </c>
      <c r="I47" s="11"/>
    </row>
    <row r="48" spans="3:9" ht="15">
      <c r="C48" s="1"/>
      <c r="D48" s="1" t="s">
        <v>33</v>
      </c>
      <c r="F48" s="12">
        <f>'[1]CONSOL'!AQ62</f>
        <v>8804246.579939995</v>
      </c>
      <c r="G48" s="10"/>
      <c r="H48" s="12">
        <v>6394847</v>
      </c>
      <c r="I48" s="11"/>
    </row>
    <row r="49" spans="4:9" ht="15">
      <c r="D49" s="1"/>
      <c r="F49" s="13">
        <f>SUM(F45:F48)</f>
        <v>194553537.69994</v>
      </c>
      <c r="G49" s="10"/>
      <c r="H49" s="13">
        <f>SUM(H45:H48)</f>
        <v>194284423</v>
      </c>
      <c r="I49" s="11"/>
    </row>
    <row r="50" spans="3:8" ht="15">
      <c r="C50" s="1"/>
      <c r="D50" s="1"/>
      <c r="F50" s="14"/>
      <c r="H50" s="14"/>
    </row>
    <row r="51" spans="3:8" ht="15">
      <c r="C51" s="8" t="s">
        <v>34</v>
      </c>
      <c r="D51" s="5"/>
      <c r="F51" s="2"/>
      <c r="H51" s="2"/>
    </row>
    <row r="52" spans="3:8" ht="15">
      <c r="C52" s="1"/>
      <c r="D52" s="1" t="s">
        <v>35</v>
      </c>
      <c r="F52" s="2">
        <f>'[1]CONSOL'!AQ66</f>
        <v>10104807.94</v>
      </c>
      <c r="H52" s="2">
        <v>12419945</v>
      </c>
    </row>
    <row r="53" spans="3:8" ht="15">
      <c r="C53" s="1"/>
      <c r="D53" s="1" t="s">
        <v>36</v>
      </c>
      <c r="F53" s="2">
        <f>'[1]CONSOL'!AQ67</f>
        <v>16709503.34</v>
      </c>
      <c r="H53" s="2">
        <v>17371306</v>
      </c>
    </row>
    <row r="54" spans="3:8" ht="15">
      <c r="C54" s="1"/>
      <c r="D54" s="1"/>
      <c r="F54" s="2"/>
      <c r="H54" s="2"/>
    </row>
    <row r="55" spans="3:8" ht="15">
      <c r="C55" s="1"/>
      <c r="D55" s="1"/>
      <c r="F55" s="4">
        <f>F49+F52+F53</f>
        <v>221367848.97994</v>
      </c>
      <c r="H55" s="4">
        <f>H49+H52+H53</f>
        <v>224075674</v>
      </c>
    </row>
    <row r="56" spans="3:8" ht="15">
      <c r="C56" s="1"/>
      <c r="D56" s="1"/>
      <c r="F56" s="15"/>
      <c r="H56" s="15"/>
    </row>
    <row r="57" spans="4:8" ht="15">
      <c r="D57" s="27" t="s">
        <v>37</v>
      </c>
      <c r="E57" s="27"/>
      <c r="F57" s="28">
        <f>F49/128000000</f>
        <v>1.5199495132807812</v>
      </c>
      <c r="G57" s="29"/>
      <c r="H57" s="28">
        <f>H49/128000000</f>
        <v>1.5178470546875</v>
      </c>
    </row>
    <row r="60" spans="6:8" ht="15">
      <c r="F60" s="6"/>
      <c r="G60" s="5"/>
      <c r="H60" s="6"/>
    </row>
    <row r="61" spans="1:9" ht="15">
      <c r="A61" s="16"/>
      <c r="B61" s="16"/>
      <c r="C61" s="16"/>
      <c r="D61" s="16"/>
      <c r="E61" s="16"/>
      <c r="F61" s="6"/>
      <c r="G61" s="5"/>
      <c r="H61" s="6"/>
      <c r="I61" s="17"/>
    </row>
    <row r="62" spans="1:9" ht="15">
      <c r="A62" s="16"/>
      <c r="F62" s="6"/>
      <c r="G62" s="2"/>
      <c r="H62" s="6"/>
      <c r="I62" s="17"/>
    </row>
    <row r="63" spans="1:9" ht="15">
      <c r="A63" s="16"/>
      <c r="F63" s="7"/>
      <c r="G63" s="7"/>
      <c r="H63" s="7"/>
      <c r="I63" s="17"/>
    </row>
    <row r="64" spans="1:9" ht="15">
      <c r="A64" s="17"/>
      <c r="I64" s="17"/>
    </row>
    <row r="65" spans="1:9" ht="15">
      <c r="A65" s="18"/>
      <c r="B65" s="18"/>
      <c r="C65" s="18"/>
      <c r="D65" s="19"/>
      <c r="E65" s="18"/>
      <c r="F65" s="18"/>
      <c r="G65" s="18"/>
      <c r="H65" s="18"/>
      <c r="I65" s="17"/>
    </row>
    <row r="66" spans="1:9" ht="15">
      <c r="A66" s="18"/>
      <c r="B66" s="18"/>
      <c r="C66" s="18"/>
      <c r="D66" s="18"/>
      <c r="E66" s="18"/>
      <c r="F66" s="18"/>
      <c r="G66" s="18"/>
      <c r="H66" s="18"/>
      <c r="I66" s="17"/>
    </row>
    <row r="67" spans="1:9" ht="15">
      <c r="A67" s="18"/>
      <c r="B67" s="18"/>
      <c r="C67" s="18"/>
      <c r="D67" s="20"/>
      <c r="E67" s="18"/>
      <c r="F67" s="18"/>
      <c r="G67" s="18"/>
      <c r="H67" s="18"/>
      <c r="I67" s="17"/>
    </row>
    <row r="68" spans="1:9" ht="15">
      <c r="A68" s="18"/>
      <c r="B68" s="18"/>
      <c r="C68" s="18"/>
      <c r="D68" s="18"/>
      <c r="E68" s="18"/>
      <c r="F68" s="18"/>
      <c r="G68" s="18"/>
      <c r="H68" s="18"/>
      <c r="I68" s="17"/>
    </row>
    <row r="69" spans="1:9" ht="15">
      <c r="A69" s="18"/>
      <c r="B69" s="18"/>
      <c r="C69" s="18"/>
      <c r="D69" s="18"/>
      <c r="E69" s="18"/>
      <c r="F69" s="21"/>
      <c r="G69" s="18"/>
      <c r="H69" s="6"/>
      <c r="I69" s="17"/>
    </row>
    <row r="70" spans="1:9" ht="15">
      <c r="A70" s="18"/>
      <c r="B70" s="18"/>
      <c r="C70" s="18"/>
      <c r="D70" s="18"/>
      <c r="E70" s="18"/>
      <c r="F70" s="21"/>
      <c r="G70" s="18"/>
      <c r="H70" s="6"/>
      <c r="I70" s="17"/>
    </row>
    <row r="71" spans="1:9" ht="15">
      <c r="A71" s="18"/>
      <c r="B71" s="18"/>
      <c r="C71" s="18"/>
      <c r="D71" s="18"/>
      <c r="E71" s="18"/>
      <c r="F71" s="22"/>
      <c r="G71" s="18"/>
      <c r="H71" s="23"/>
      <c r="I71" s="17"/>
    </row>
    <row r="72" spans="1:9" ht="15">
      <c r="A72" s="18"/>
      <c r="B72" s="18"/>
      <c r="C72" s="18"/>
      <c r="D72" s="18"/>
      <c r="E72" s="18"/>
      <c r="F72" s="24"/>
      <c r="G72" s="18"/>
      <c r="H72" s="24"/>
      <c r="I72" s="17"/>
    </row>
    <row r="73" spans="1:9" ht="15">
      <c r="A73" s="18"/>
      <c r="B73" s="18"/>
      <c r="C73" s="18"/>
      <c r="D73" s="18"/>
      <c r="E73" s="18"/>
      <c r="F73" s="18"/>
      <c r="G73" s="18"/>
      <c r="H73" s="18"/>
      <c r="I73" s="17"/>
    </row>
    <row r="74" spans="1:9" ht="15">
      <c r="A74" s="18"/>
      <c r="B74" s="18"/>
      <c r="C74" s="18"/>
      <c r="D74" s="20"/>
      <c r="E74" s="18"/>
      <c r="F74" s="18"/>
      <c r="G74" s="18"/>
      <c r="H74" s="18"/>
      <c r="I74" s="17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7"/>
    </row>
    <row r="76" spans="1:9" ht="15">
      <c r="A76" s="18"/>
      <c r="B76" s="18"/>
      <c r="C76" s="18"/>
      <c r="D76" s="18"/>
      <c r="E76" s="18"/>
      <c r="F76" s="21"/>
      <c r="G76" s="18"/>
      <c r="H76" s="6"/>
      <c r="I76" s="17"/>
    </row>
    <row r="77" spans="1:9" ht="15">
      <c r="A77" s="18"/>
      <c r="B77" s="18"/>
      <c r="C77" s="18"/>
      <c r="D77" s="18"/>
      <c r="E77" s="18"/>
      <c r="F77" s="24"/>
      <c r="G77" s="18"/>
      <c r="H77" s="24"/>
      <c r="I77" s="17"/>
    </row>
    <row r="78" spans="1:9" ht="15">
      <c r="A78" s="18"/>
      <c r="B78" s="18"/>
      <c r="C78" s="18"/>
      <c r="D78" s="18"/>
      <c r="E78" s="18"/>
      <c r="F78" s="18"/>
      <c r="G78" s="18"/>
      <c r="H78" s="18"/>
      <c r="I78" s="17"/>
    </row>
    <row r="79" spans="1:9" ht="15">
      <c r="A79" s="18"/>
      <c r="B79" s="18"/>
      <c r="C79" s="18"/>
      <c r="D79" s="18"/>
      <c r="E79" s="18"/>
      <c r="F79" s="18"/>
      <c r="G79" s="18"/>
      <c r="H79" s="18"/>
      <c r="I79" s="17"/>
    </row>
    <row r="80" spans="1:9" ht="15">
      <c r="A80" s="18"/>
      <c r="B80" s="18"/>
      <c r="C80" s="18"/>
      <c r="D80" s="19"/>
      <c r="E80" s="18"/>
      <c r="F80" s="18"/>
      <c r="G80" s="18"/>
      <c r="H80" s="18"/>
      <c r="I80" s="17"/>
    </row>
    <row r="81" spans="1:9" ht="15">
      <c r="A81" s="18"/>
      <c r="B81" s="18"/>
      <c r="C81" s="18"/>
      <c r="D81" s="18"/>
      <c r="E81" s="18"/>
      <c r="F81" s="18"/>
      <c r="G81" s="18"/>
      <c r="H81" s="18"/>
      <c r="I81" s="17"/>
    </row>
    <row r="82" spans="1:9" ht="15">
      <c r="A82" s="18"/>
      <c r="B82" s="18"/>
      <c r="C82" s="18"/>
      <c r="D82" s="18"/>
      <c r="E82" s="18"/>
      <c r="F82" s="6"/>
      <c r="G82" s="6"/>
      <c r="H82" s="6"/>
      <c r="I82" s="17"/>
    </row>
    <row r="83" spans="1:9" ht="15">
      <c r="A83" s="18"/>
      <c r="B83" s="18"/>
      <c r="C83" s="18"/>
      <c r="D83" s="18"/>
      <c r="E83" s="18"/>
      <c r="F83" s="6"/>
      <c r="G83" s="6"/>
      <c r="H83" s="6"/>
      <c r="I83" s="17"/>
    </row>
    <row r="84" spans="1:9" ht="15">
      <c r="A84" s="18"/>
      <c r="B84" s="18"/>
      <c r="C84" s="18"/>
      <c r="D84" s="18"/>
      <c r="E84" s="18"/>
      <c r="F84" s="6"/>
      <c r="G84" s="6"/>
      <c r="H84" s="6"/>
      <c r="I84" s="17"/>
    </row>
    <row r="85" spans="1:9" ht="15">
      <c r="A85" s="18"/>
      <c r="B85" s="18"/>
      <c r="C85" s="18"/>
      <c r="D85" s="18"/>
      <c r="E85" s="18"/>
      <c r="F85" s="25"/>
      <c r="G85" s="25"/>
      <c r="H85" s="25"/>
      <c r="I85" s="17"/>
    </row>
    <row r="86" spans="1:9" ht="15">
      <c r="A86" s="18"/>
      <c r="B86" s="18"/>
      <c r="C86" s="18"/>
      <c r="D86" s="18"/>
      <c r="E86" s="18"/>
      <c r="F86" s="21"/>
      <c r="G86" s="21"/>
      <c r="H86" s="21"/>
      <c r="I86" s="17"/>
    </row>
    <row r="87" spans="1:9" ht="15">
      <c r="A87" s="18"/>
      <c r="B87" s="18"/>
      <c r="C87" s="18"/>
      <c r="D87" s="18"/>
      <c r="E87" s="18"/>
      <c r="F87" s="21"/>
      <c r="G87" s="21"/>
      <c r="H87" s="21"/>
      <c r="I87" s="17"/>
    </row>
    <row r="88" spans="1:9" ht="15">
      <c r="A88" s="18"/>
      <c r="B88" s="18"/>
      <c r="C88" s="18"/>
      <c r="D88" s="18"/>
      <c r="E88" s="18"/>
      <c r="F88" s="21"/>
      <c r="G88" s="21"/>
      <c r="H88" s="21"/>
      <c r="I88" s="17"/>
    </row>
    <row r="89" spans="1:9" ht="15">
      <c r="A89" s="18"/>
      <c r="B89" s="18"/>
      <c r="C89" s="18"/>
      <c r="D89" s="18"/>
      <c r="E89" s="18"/>
      <c r="F89" s="21"/>
      <c r="G89" s="21"/>
      <c r="H89" s="21"/>
      <c r="I89" s="17"/>
    </row>
    <row r="90" spans="1:9" ht="15">
      <c r="A90" s="18"/>
      <c r="B90" s="18"/>
      <c r="C90" s="18"/>
      <c r="D90" s="18"/>
      <c r="E90" s="18"/>
      <c r="F90" s="26"/>
      <c r="G90" s="26"/>
      <c r="H90" s="26"/>
      <c r="I90" s="17"/>
    </row>
    <row r="91" spans="1:8" ht="15">
      <c r="A91" s="18"/>
      <c r="B91" s="18"/>
      <c r="C91" s="18"/>
      <c r="D91" s="18"/>
      <c r="E91" s="18"/>
      <c r="F91" s="18"/>
      <c r="G91" s="18"/>
      <c r="H91" s="18"/>
    </row>
    <row r="92" spans="1:8" ht="15">
      <c r="A92" s="18"/>
      <c r="B92" s="18"/>
      <c r="C92" s="18"/>
      <c r="D92" s="18"/>
      <c r="E92" s="18"/>
      <c r="F92" s="18"/>
      <c r="G92" s="18"/>
      <c r="H92" s="18"/>
    </row>
    <row r="93" spans="1:8" ht="15">
      <c r="A93" s="18"/>
      <c r="B93" s="18"/>
      <c r="C93" s="18"/>
      <c r="D93" s="18"/>
      <c r="E93" s="18"/>
      <c r="F93" s="18"/>
      <c r="G93" s="18"/>
      <c r="H93" s="18"/>
    </row>
    <row r="94" spans="1:8" ht="15">
      <c r="A94" s="18"/>
      <c r="B94" s="18"/>
      <c r="C94" s="18"/>
      <c r="D94" s="18"/>
      <c r="E94" s="18"/>
      <c r="F94" s="18"/>
      <c r="G94" s="18"/>
      <c r="H94" s="18"/>
    </row>
    <row r="95" spans="1:8" ht="15">
      <c r="A95" s="18"/>
      <c r="B95" s="18"/>
      <c r="C95" s="18"/>
      <c r="D95" s="18"/>
      <c r="E95" s="18"/>
      <c r="F95" s="18"/>
      <c r="G95" s="18"/>
      <c r="H95" s="18"/>
    </row>
    <row r="96" spans="1:8" ht="15">
      <c r="A96" s="18"/>
      <c r="B96" s="18"/>
      <c r="C96" s="18"/>
      <c r="D96" s="18"/>
      <c r="E96" s="18"/>
      <c r="F96" s="18"/>
      <c r="G96" s="18"/>
      <c r="H96" s="18"/>
    </row>
    <row r="97" spans="1:8" ht="15">
      <c r="A97" s="18"/>
      <c r="B97" s="18"/>
      <c r="C97" s="18"/>
      <c r="D97" s="18"/>
      <c r="E97" s="18"/>
      <c r="F97" s="18"/>
      <c r="G97" s="18"/>
      <c r="H97" s="18"/>
    </row>
    <row r="98" spans="1:8" ht="15">
      <c r="A98" s="18"/>
      <c r="B98" s="18"/>
      <c r="C98" s="18"/>
      <c r="D98" s="18"/>
      <c r="E98" s="18"/>
      <c r="F98" s="18"/>
      <c r="G98" s="18"/>
      <c r="H98" s="18"/>
    </row>
    <row r="99" spans="1:8" ht="15">
      <c r="A99" s="18"/>
      <c r="B99" s="18"/>
      <c r="C99" s="18"/>
      <c r="D99" s="18"/>
      <c r="E99" s="18"/>
      <c r="F99" s="18"/>
      <c r="G99" s="18"/>
      <c r="H99" s="18"/>
    </row>
    <row r="100" spans="1:8" ht="15">
      <c r="A100" s="18"/>
      <c r="B100" s="18"/>
      <c r="C100" s="18"/>
      <c r="D100" s="18"/>
      <c r="E100" s="18"/>
      <c r="F100" s="18"/>
      <c r="G100" s="18"/>
      <c r="H100" s="18"/>
    </row>
    <row r="101" spans="1:8" ht="15">
      <c r="A101" s="18"/>
      <c r="B101" s="18"/>
      <c r="C101" s="18"/>
      <c r="D101" s="18"/>
      <c r="E101" s="18"/>
      <c r="F101" s="18"/>
      <c r="G101" s="18"/>
      <c r="H101" s="18"/>
    </row>
    <row r="102" spans="1:8" ht="15">
      <c r="A102" s="18"/>
      <c r="B102" s="18"/>
      <c r="C102" s="18"/>
      <c r="D102" s="18"/>
      <c r="E102" s="18"/>
      <c r="F102" s="18"/>
      <c r="G102" s="18"/>
      <c r="H102" s="18"/>
    </row>
    <row r="103" spans="1:8" ht="15">
      <c r="A103" s="6"/>
      <c r="B103" s="6"/>
      <c r="C103" s="6"/>
      <c r="D103" s="6"/>
      <c r="E103" s="6"/>
      <c r="F103" s="6"/>
      <c r="G103" s="6"/>
      <c r="H103" s="6"/>
    </row>
  </sheetData>
  <printOptions/>
  <pageMargins left="0.75" right="0.25" top="0.25" bottom="0.25" header="0.27" footer="0.3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EUPE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2000-01-19T08:51:20Z</cp:lastPrinted>
  <dcterms:created xsi:type="dcterms:W3CDTF">2000-01-19T03:29:21Z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