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'Cashflow'!$A$1:$F$63</definedName>
    <definedName name="_xlnm.Print_Area" localSheetId="2">'Equity'!$A$1:$J$40</definedName>
    <definedName name="_xlnm.Print_Area" localSheetId="0">'P&amp;L'!$A$1:$G$51</definedName>
  </definedNames>
  <calcPr fullCalcOnLoad="1"/>
</workbook>
</file>

<file path=xl/sharedStrings.xml><?xml version="1.0" encoding="utf-8"?>
<sst xmlns="http://schemas.openxmlformats.org/spreadsheetml/2006/main" count="151" uniqueCount="110">
  <si>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</si>
  <si>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</si>
  <si>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</si>
  <si>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</si>
  <si>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</si>
  <si>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</si>
  <si>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</si>
  <si>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</si>
  <si>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</si>
  <si>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</si>
  <si>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</si>
  <si>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</si>
  <si>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</si>
  <si>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</si>
  <si>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</si>
  <si>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</si>
  <si>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</si>
  <si>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</si>
  <si>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</si>
  <si>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</si>
  <si>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</si>
  <si>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</si>
  <si>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</si>
  <si>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</si>
  <si>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</si>
  <si>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</si>
  <si>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</si>
  <si>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</si>
  <si>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</si>
  <si>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</si>
  <si>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>Adjustments for:</t>
  </si>
  <si>
    <t>Receivables</t>
  </si>
  <si>
    <t>Payables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</si>
  <si>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</si>
  <si>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</si>
  <si>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</si>
  <si>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</si>
  <si>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</si>
  <si>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</si>
  <si>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</si>
  <si>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</si>
  <si>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</si>
  <si>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</si>
  <si>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items - investing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</si>
  <si>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</si>
  <si>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</si>
  <si>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</si>
  <si>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</si>
  <si>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</si>
  <si>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</si>
  <si>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</si>
  <si>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</si>
  <si>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</si>
  <si>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</si>
  <si>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</si>
  <si>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</si>
  <si>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</si>
  <si>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</si>
  <si>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</si>
  <si>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</si>
  <si>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</si>
  <si>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</si>
  <si>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</si>
  <si>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</si>
  <si>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</si>
  <si>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</si>
  <si>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</si>
  <si>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</si>
  <si>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</si>
  <si>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</si>
  <si>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Short Term Investments</t>
  </si>
  <si>
    <t>Bank Borrowings</t>
  </si>
  <si>
    <t xml:space="preserve"> Bank overdraft </t>
  </si>
  <si>
    <t>(The figures have not been audited)</t>
  </si>
  <si>
    <t>Profit from operations</t>
  </si>
  <si>
    <t>Shares repurchased held as treasury</t>
  </si>
  <si>
    <t xml:space="preserve">   shares at cost</t>
  </si>
  <si>
    <t>Shares repurchased</t>
  </si>
  <si>
    <t>Earnings per share (sen)</t>
  </si>
  <si>
    <t>Profit before taxation</t>
  </si>
  <si>
    <t>Profit after taxation</t>
  </si>
  <si>
    <t>Short term investments and Funds under management</t>
  </si>
  <si>
    <t>Finance costs</t>
  </si>
  <si>
    <t>financial report for the year ended 31 July 2004.</t>
  </si>
  <si>
    <t>As at 1 August 2003</t>
  </si>
  <si>
    <t>As at 1 August 2004</t>
  </si>
  <si>
    <t>annual financial report for the year ended 31 July 2004.</t>
  </si>
  <si>
    <t>The condensed consolidated statements of changes in equity are to be read in conjunction with the most recent annual financial report for the year ended 31 July 2004.</t>
  </si>
  <si>
    <t>Net profit for the financial period</t>
  </si>
  <si>
    <t>Condensed Consolidated Balance Sheets</t>
  </si>
  <si>
    <t>Cash and cash equivalents at end of financial period</t>
  </si>
  <si>
    <t>Net (repayment)/proceeds from bank borrowings</t>
  </si>
  <si>
    <t>Balance payment of acquisition of business of Thong &amp; Kay</t>
  </si>
  <si>
    <t xml:space="preserve">    Hian Securities Sdn. Bhd.</t>
  </si>
  <si>
    <t>Dividend</t>
  </si>
  <si>
    <t>Dividend paid</t>
  </si>
  <si>
    <t>Cash and cash equivalents at beginning of financial period</t>
  </si>
  <si>
    <t>Cash and cash equivalents at end of financial period comprise:</t>
  </si>
  <si>
    <t>Non-operating items - financing</t>
  </si>
  <si>
    <t>9 months</t>
  </si>
  <si>
    <t>as at 30 April 2005</t>
  </si>
  <si>
    <t>for the nine months ended 30 April 2005</t>
  </si>
  <si>
    <t>As at 30 April 2005</t>
  </si>
  <si>
    <t>As at 30 April 2004</t>
  </si>
  <si>
    <t>for the third quarter ended 30 April 2005</t>
  </si>
  <si>
    <t>Options exercised</t>
  </si>
  <si>
    <t>Dividend Payable</t>
  </si>
  <si>
    <t>Proceeds from issue of shares (ESOS)</t>
  </si>
  <si>
    <t>Other investments</t>
  </si>
  <si>
    <t>Agenda 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</si>
</sst>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65" fontId="0" fillId="2" borderId="2" xfId="15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43" fontId="0" fillId="2" borderId="2" xfId="15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3"/>
  <sheetViews>
    <sheetView tabSelected="1" workbookViewId="0" topLeftCell="A1">
      <selection activeCell="F6" sqref="F6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spans="2:7" ht="15">
      <c r="B1" s="1" t="s">
        <v>109</v>
      </c>
      <c r="G1" s="1"/>
    </row>
    <row r="2" spans="2:7" ht="15">
      <c r="B2" s="1" t="s">
        <v>0</v>
      </c>
      <c r="D2" s="2"/>
      <c r="G2" s="8"/>
    </row>
    <row r="3" ht="12.75">
      <c r="B3" s="3" t="s">
        <v>54</v>
      </c>
    </row>
    <row r="5" ht="12.75">
      <c r="B5" s="4" t="s">
        <v>23</v>
      </c>
    </row>
    <row r="6" ht="12.75">
      <c r="B6" s="4" t="s">
        <v>104</v>
      </c>
    </row>
    <row r="7" ht="12.75">
      <c r="B7" s="5" t="s">
        <v>73</v>
      </c>
    </row>
    <row r="8" ht="12.75">
      <c r="B8" s="4"/>
    </row>
    <row r="9" spans="3:7" ht="12.75">
      <c r="C9" s="41" t="s">
        <v>18</v>
      </c>
      <c r="D9" s="41"/>
      <c r="F9" s="41" t="s">
        <v>19</v>
      </c>
      <c r="G9" s="41"/>
    </row>
    <row r="10" spans="3:7" ht="12.75">
      <c r="C10" s="8" t="s">
        <v>45</v>
      </c>
      <c r="D10" s="8" t="s">
        <v>45</v>
      </c>
      <c r="E10" s="8"/>
      <c r="F10" s="8" t="s">
        <v>99</v>
      </c>
      <c r="G10" s="8" t="s">
        <v>99</v>
      </c>
    </row>
    <row r="11" spans="3:7" ht="12.75">
      <c r="C11" s="8" t="s">
        <v>46</v>
      </c>
      <c r="D11" s="8" t="s">
        <v>46</v>
      </c>
      <c r="E11" s="8"/>
      <c r="F11" s="8" t="s">
        <v>46</v>
      </c>
      <c r="G11" s="8" t="s">
        <v>46</v>
      </c>
    </row>
    <row r="12" spans="3:7" ht="12.75">
      <c r="C12" s="9">
        <v>38472</v>
      </c>
      <c r="D12" s="9">
        <v>38107</v>
      </c>
      <c r="E12" s="10"/>
      <c r="F12" s="9">
        <v>38472</v>
      </c>
      <c r="G12" s="9">
        <v>38107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49</v>
      </c>
      <c r="C15" s="12">
        <v>34107</v>
      </c>
      <c r="D15" s="12">
        <v>64747</v>
      </c>
      <c r="E15" s="12"/>
      <c r="F15" s="12">
        <v>113504</v>
      </c>
      <c r="G15" s="12">
        <v>169751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20</v>
      </c>
      <c r="C17" s="12">
        <v>8415</v>
      </c>
      <c r="D17" s="12">
        <v>13492</v>
      </c>
      <c r="E17" s="12"/>
      <c r="F17" s="12">
        <v>24362</v>
      </c>
      <c r="G17" s="12">
        <v>28184</v>
      </c>
    </row>
    <row r="18" spans="2:7" ht="12.75">
      <c r="B18" s="11"/>
      <c r="C18" s="12"/>
      <c r="D18" s="12"/>
      <c r="E18" s="12"/>
      <c r="F18" s="12"/>
      <c r="G18" s="12"/>
    </row>
    <row r="19" spans="2:7" ht="12.75">
      <c r="B19" s="11" t="s">
        <v>57</v>
      </c>
      <c r="C19" s="13">
        <f>-30865-510</f>
        <v>-31375</v>
      </c>
      <c r="D19" s="13">
        <v>-60214</v>
      </c>
      <c r="E19" s="12"/>
      <c r="F19" s="13">
        <f>-96808+1224</f>
        <v>-95584</v>
      </c>
      <c r="G19" s="13">
        <v>-133636</v>
      </c>
    </row>
    <row r="20" spans="2:7" ht="12.75">
      <c r="B20" s="11"/>
      <c r="C20" s="12"/>
      <c r="D20" s="12"/>
      <c r="E20" s="12"/>
      <c r="F20" s="12"/>
      <c r="G20" s="12"/>
    </row>
    <row r="21" spans="2:7" ht="12.75">
      <c r="B21" s="14" t="s">
        <v>74</v>
      </c>
      <c r="C21" s="12">
        <f>SUM(C15:C19)</f>
        <v>11147</v>
      </c>
      <c r="D21" s="12">
        <f>SUM(D15:D19)</f>
        <v>18025</v>
      </c>
      <c r="E21" s="12"/>
      <c r="F21" s="12">
        <f>SUM(F15:F19)</f>
        <v>42282</v>
      </c>
      <c r="G21" s="12">
        <f>SUM(G15:G19)</f>
        <v>64299</v>
      </c>
    </row>
    <row r="22" spans="2:7" ht="12.75">
      <c r="B22" s="11"/>
      <c r="C22" s="12"/>
      <c r="D22" s="12"/>
      <c r="E22" s="12"/>
      <c r="F22" s="12"/>
      <c r="G22" s="12"/>
    </row>
    <row r="23" spans="2:7" ht="12.75">
      <c r="B23" s="11" t="s">
        <v>82</v>
      </c>
      <c r="C23" s="13">
        <v>-2331</v>
      </c>
      <c r="D23" s="13">
        <v>-2604</v>
      </c>
      <c r="E23" s="12"/>
      <c r="F23" s="13">
        <v>-6329</v>
      </c>
      <c r="G23" s="13">
        <v>-8303</v>
      </c>
    </row>
    <row r="24" spans="2:7" ht="12.75">
      <c r="B24" s="11"/>
      <c r="C24" s="12"/>
      <c r="D24" s="12"/>
      <c r="E24" s="12"/>
      <c r="F24" s="12"/>
      <c r="G24" s="12"/>
    </row>
    <row r="25" spans="2:9" ht="12.75">
      <c r="B25" s="14" t="s">
        <v>79</v>
      </c>
      <c r="C25" s="12">
        <f>SUM(C21:C23)</f>
        <v>8816</v>
      </c>
      <c r="D25" s="12">
        <f>SUM(D21:D23)</f>
        <v>15421</v>
      </c>
      <c r="E25" s="12"/>
      <c r="F25" s="12">
        <f>SUM(F21:F23)</f>
        <v>35953</v>
      </c>
      <c r="G25" s="12">
        <f>SUM(G21:G23)</f>
        <v>55996</v>
      </c>
      <c r="I25" s="19"/>
    </row>
    <row r="26" spans="2:7" ht="12.75">
      <c r="B26" s="11"/>
      <c r="C26" s="12"/>
      <c r="D26" s="12"/>
      <c r="E26" s="12"/>
      <c r="F26" s="12"/>
      <c r="G26" s="12"/>
    </row>
    <row r="27" spans="2:7" ht="12.75">
      <c r="B27" s="14" t="s">
        <v>21</v>
      </c>
      <c r="C27" s="13">
        <v>-2775</v>
      </c>
      <c r="D27" s="13">
        <v>-5388</v>
      </c>
      <c r="E27" s="12"/>
      <c r="F27" s="13">
        <v>-12124</v>
      </c>
      <c r="G27" s="13">
        <v>-17895</v>
      </c>
    </row>
    <row r="28" spans="2:7" ht="12.75">
      <c r="B28" s="14"/>
      <c r="C28" s="12"/>
      <c r="D28" s="12"/>
      <c r="E28" s="12"/>
      <c r="F28" s="12"/>
      <c r="G28" s="12"/>
    </row>
    <row r="29" spans="2:9" ht="12.75">
      <c r="B29" s="14" t="s">
        <v>80</v>
      </c>
      <c r="C29" s="12">
        <f>SUM(C25:C27)</f>
        <v>6041</v>
      </c>
      <c r="D29" s="12">
        <f>SUM(D25:D27)</f>
        <v>10033</v>
      </c>
      <c r="E29" s="12"/>
      <c r="F29" s="12">
        <f>SUM(F25:F27)</f>
        <v>23829</v>
      </c>
      <c r="G29" s="12">
        <f>SUM(G25:G27)</f>
        <v>38101</v>
      </c>
      <c r="I29" s="19"/>
    </row>
    <row r="30" spans="2:7" ht="12.75">
      <c r="B30" s="14"/>
      <c r="C30" s="12"/>
      <c r="D30" s="12"/>
      <c r="E30" s="12"/>
      <c r="F30" s="12"/>
      <c r="G30" s="12"/>
    </row>
    <row r="31" spans="2:7" ht="12.75">
      <c r="B31" s="14" t="s">
        <v>22</v>
      </c>
      <c r="C31" s="13">
        <v>-385</v>
      </c>
      <c r="D31" s="13">
        <v>-695</v>
      </c>
      <c r="E31" s="12"/>
      <c r="F31" s="13">
        <v>-1015</v>
      </c>
      <c r="G31" s="13">
        <v>-1636</v>
      </c>
    </row>
    <row r="32" spans="2:7" ht="12.75">
      <c r="B32" s="14"/>
      <c r="C32" s="12"/>
      <c r="D32" s="12"/>
      <c r="E32" s="12"/>
      <c r="F32" s="12"/>
      <c r="G32" s="12"/>
    </row>
    <row r="33" spans="2:37" ht="13.5" thickBot="1">
      <c r="B33" s="14" t="s">
        <v>88</v>
      </c>
      <c r="C33" s="38">
        <f>SUM(C29:C31)</f>
        <v>5656</v>
      </c>
      <c r="D33" s="38">
        <f>SUM(D29:D31)</f>
        <v>9338</v>
      </c>
      <c r="E33" s="12"/>
      <c r="F33" s="38">
        <f>SUM(F29:F31)</f>
        <v>22814</v>
      </c>
      <c r="G33" s="38">
        <f>SUM(G29:G31)</f>
        <v>36465</v>
      </c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3.5" thickTop="1">
      <c r="B34" s="14"/>
      <c r="C34" s="12"/>
      <c r="D34" s="12"/>
      <c r="E34" s="12"/>
      <c r="F34" s="12"/>
      <c r="G34" s="12"/>
      <c r="I34" s="12"/>
      <c r="J34" s="12"/>
      <c r="K34" s="11"/>
      <c r="L34" s="12"/>
      <c r="M34" s="12"/>
      <c r="N34" s="12"/>
      <c r="O34" s="12"/>
      <c r="P34" s="12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4"/>
      <c r="C35" s="12"/>
      <c r="D35" s="12"/>
      <c r="E35" s="12"/>
      <c r="F35" s="12"/>
      <c r="G35" s="12"/>
      <c r="I35" s="12"/>
      <c r="J35" s="12"/>
      <c r="K35" s="11"/>
      <c r="L35" s="12"/>
      <c r="M35" s="12"/>
      <c r="N35" s="12"/>
      <c r="O35" s="12"/>
      <c r="P35" s="12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2.75">
      <c r="B36" s="14" t="s">
        <v>78</v>
      </c>
      <c r="C36" s="12"/>
      <c r="D36" s="12"/>
      <c r="E36" s="12"/>
      <c r="F36" s="15"/>
      <c r="I36" s="15"/>
      <c r="J36" s="11"/>
      <c r="K36" s="11"/>
      <c r="L36" s="15"/>
      <c r="M36" s="11"/>
      <c r="N36" s="11"/>
      <c r="O36" s="15"/>
      <c r="P36" s="11"/>
      <c r="Q36" s="11"/>
      <c r="R36" s="15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2.75">
      <c r="B37" s="14" t="s">
        <v>37</v>
      </c>
      <c r="C37" s="15">
        <v>2.17</v>
      </c>
      <c r="D37" s="15">
        <v>3.54</v>
      </c>
      <c r="E37" s="15"/>
      <c r="F37" s="15">
        <v>8.71</v>
      </c>
      <c r="G37" s="15">
        <v>13.84</v>
      </c>
      <c r="I37" s="15"/>
      <c r="J37" s="15"/>
      <c r="K37" s="11"/>
      <c r="L37" s="15"/>
      <c r="M37" s="15"/>
      <c r="N37" s="15"/>
      <c r="O37" s="15"/>
      <c r="P37" s="15"/>
      <c r="Q37" s="11"/>
      <c r="R37" s="15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 thickBot="1">
      <c r="B38" s="14" t="s">
        <v>38</v>
      </c>
      <c r="C38" s="40">
        <v>2.17</v>
      </c>
      <c r="D38" s="40">
        <v>3.54</v>
      </c>
      <c r="E38" s="15"/>
      <c r="F38" s="40">
        <v>8.71</v>
      </c>
      <c r="G38" s="40">
        <v>13.84</v>
      </c>
      <c r="I38" s="15"/>
      <c r="J38" s="15"/>
      <c r="K38" s="11"/>
      <c r="L38" s="15"/>
      <c r="M38" s="15"/>
      <c r="N38" s="15"/>
      <c r="O38" s="15"/>
      <c r="P38" s="15"/>
      <c r="Q38" s="11"/>
      <c r="R38" s="15"/>
      <c r="S38" s="1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5"/>
      <c r="D39" s="15"/>
      <c r="E39" s="15"/>
      <c r="F39" s="16"/>
      <c r="G39" s="16"/>
      <c r="I39" s="15"/>
      <c r="J39" s="15"/>
      <c r="K39" s="11"/>
      <c r="L39" s="15"/>
      <c r="M39" s="15"/>
      <c r="N39" s="15"/>
      <c r="O39" s="15"/>
      <c r="P39" s="15"/>
      <c r="Q39" s="11"/>
      <c r="R39" s="15"/>
      <c r="S39" s="1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19" ht="12.75">
      <c r="B40" s="14"/>
      <c r="C40" s="15"/>
      <c r="D40" s="15"/>
      <c r="E40" s="15"/>
      <c r="F40" s="16"/>
      <c r="G40" s="16"/>
      <c r="I40" s="16"/>
      <c r="J40" s="16"/>
      <c r="L40" s="16"/>
      <c r="M40" s="16"/>
      <c r="N40" s="16"/>
      <c r="O40" s="16"/>
      <c r="P40" s="16"/>
      <c r="R40" s="16"/>
      <c r="S40" s="16"/>
    </row>
    <row r="41" spans="2:5" ht="12.75">
      <c r="B41" s="14"/>
      <c r="C41" s="12"/>
      <c r="D41" s="12"/>
      <c r="E41" s="12"/>
    </row>
    <row r="42" spans="2:5" ht="12.75">
      <c r="B42" s="11" t="s">
        <v>61</v>
      </c>
      <c r="C42" s="12"/>
      <c r="D42" s="12"/>
      <c r="E42" s="12"/>
    </row>
    <row r="43" spans="2:5" ht="12.75">
      <c r="B43" s="11" t="s">
        <v>83</v>
      </c>
      <c r="C43" s="12"/>
      <c r="D43" s="12"/>
      <c r="E43" s="12"/>
    </row>
    <row r="44" spans="2:5" ht="12.75">
      <c r="B44" s="11"/>
      <c r="C44" s="12"/>
      <c r="D44" s="12"/>
      <c r="E44" s="12"/>
    </row>
    <row r="45" spans="3:5" ht="12.75">
      <c r="C45" s="12"/>
      <c r="D45" s="12"/>
      <c r="E45" s="12"/>
    </row>
    <row r="46" spans="3:5" ht="12.75">
      <c r="C46" s="12"/>
      <c r="D46" s="12"/>
      <c r="E46" s="12"/>
    </row>
    <row r="47" spans="3:5" ht="12.75">
      <c r="C47" s="12"/>
      <c r="D47" s="12"/>
      <c r="E47" s="12"/>
    </row>
    <row r="48" spans="2:5" ht="12.75">
      <c r="B48" s="14"/>
      <c r="C48" s="12"/>
      <c r="D48" s="12"/>
      <c r="E48" s="12"/>
    </row>
    <row r="49" spans="2:5" ht="12.75">
      <c r="B49" s="11"/>
      <c r="C49" s="12"/>
      <c r="D49" s="12"/>
      <c r="E49" s="12"/>
    </row>
    <row r="50" spans="2:5" ht="12.75">
      <c r="B50" s="11"/>
      <c r="C50" s="12"/>
      <c r="D50" s="12"/>
      <c r="E50" s="12"/>
    </row>
    <row r="51" spans="2:5" ht="12.75">
      <c r="B51" s="11"/>
      <c r="C51" s="12"/>
      <c r="D51" s="12"/>
      <c r="E51" s="12"/>
    </row>
    <row r="52" spans="2:5" ht="12.75">
      <c r="B52" s="11"/>
      <c r="C52" s="11"/>
      <c r="D52" s="11"/>
      <c r="E52" s="11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</sheetData>
  <sheetProtection password="CC5C" sheet="1" objects="1" scenarios="1"/>
  <mergeCells count="2">
    <mergeCell ref="C9:D9"/>
    <mergeCell ref="F9:G9"/>
  </mergeCells>
  <printOptions/>
  <pageMargins left="0.33" right="0.28" top="0.63" bottom="0.7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8"/>
  <sheetViews>
    <sheetView workbookViewId="0" topLeftCell="B28">
      <selection activeCell="C46" sqref="C46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54</v>
      </c>
      <c r="E4" s="11"/>
    </row>
    <row r="5" ht="12.75">
      <c r="E5" s="11"/>
    </row>
    <row r="6" spans="3:5" ht="12.75">
      <c r="C6" s="4" t="s">
        <v>89</v>
      </c>
      <c r="E6" s="11"/>
    </row>
    <row r="7" spans="3:5" ht="12.75">
      <c r="C7" s="4" t="s">
        <v>100</v>
      </c>
      <c r="E7" s="11"/>
    </row>
    <row r="8" spans="3:5" ht="12.75">
      <c r="C8" s="5" t="s">
        <v>73</v>
      </c>
      <c r="E8" s="11"/>
    </row>
    <row r="9" spans="4:6" ht="12.75">
      <c r="D9" s="8" t="s">
        <v>4</v>
      </c>
      <c r="E9" s="17"/>
      <c r="F9" s="8" t="s">
        <v>4</v>
      </c>
    </row>
    <row r="10" spans="4:6" ht="12.75">
      <c r="D10" s="9">
        <v>38472</v>
      </c>
      <c r="E10" s="18"/>
      <c r="F10" s="9">
        <v>38199</v>
      </c>
    </row>
    <row r="11" spans="4:6" ht="12.75">
      <c r="D11" s="9" t="s">
        <v>6</v>
      </c>
      <c r="E11" s="18"/>
      <c r="F11" s="9" t="s">
        <v>6</v>
      </c>
    </row>
    <row r="12" spans="4:6" ht="12.75">
      <c r="D12" s="9"/>
      <c r="E12" s="18"/>
      <c r="F12" s="9"/>
    </row>
    <row r="13" spans="3:6" ht="12.75">
      <c r="C13" s="3" t="s">
        <v>39</v>
      </c>
      <c r="D13" s="12">
        <f>Equity!D24</f>
        <v>264034</v>
      </c>
      <c r="E13" s="12"/>
      <c r="F13" s="12">
        <v>264034</v>
      </c>
    </row>
    <row r="14" spans="3:6" ht="12.75">
      <c r="C14" s="3" t="s">
        <v>24</v>
      </c>
      <c r="D14" s="12">
        <f>SUM(Equity!F24:H24)</f>
        <v>389512</v>
      </c>
      <c r="E14" s="12"/>
      <c r="F14" s="12">
        <v>381116</v>
      </c>
    </row>
    <row r="15" spans="3:6" ht="12.75">
      <c r="C15" s="3" t="s">
        <v>51</v>
      </c>
      <c r="D15" s="13">
        <f>Equity!E24</f>
        <v>-5793</v>
      </c>
      <c r="E15" s="12"/>
      <c r="F15" s="13">
        <v>-1434</v>
      </c>
    </row>
    <row r="16" spans="4:6" ht="12.75">
      <c r="D16" s="12"/>
      <c r="E16" s="12"/>
      <c r="F16" s="12"/>
    </row>
    <row r="17" spans="3:6" ht="12.75">
      <c r="C17" s="4" t="s">
        <v>50</v>
      </c>
      <c r="D17" s="12">
        <f>SUM(D13:D15)</f>
        <v>647753</v>
      </c>
      <c r="E17" s="12"/>
      <c r="F17" s="12">
        <f>SUM(F13:F15)</f>
        <v>643716</v>
      </c>
    </row>
    <row r="18" spans="3:6" ht="12.75">
      <c r="C18" s="3" t="s">
        <v>1</v>
      </c>
      <c r="D18" s="19">
        <v>7274</v>
      </c>
      <c r="E18" s="12"/>
      <c r="F18" s="19">
        <v>6260</v>
      </c>
    </row>
    <row r="19" spans="3:6" ht="12.75">
      <c r="C19" s="4" t="s">
        <v>33</v>
      </c>
      <c r="D19" s="19"/>
      <c r="E19" s="12"/>
      <c r="F19" s="19"/>
    </row>
    <row r="20" spans="3:6" ht="12.75">
      <c r="C20" s="3" t="s">
        <v>40</v>
      </c>
      <c r="D20" s="13">
        <v>1854</v>
      </c>
      <c r="E20" s="12"/>
      <c r="F20" s="13">
        <v>1394</v>
      </c>
    </row>
    <row r="21" spans="4:6" ht="12.75">
      <c r="D21" s="12"/>
      <c r="E21" s="12"/>
      <c r="F21" s="12"/>
    </row>
    <row r="22" spans="4:6" ht="13.5" thickBot="1">
      <c r="D22" s="38">
        <f>SUM(D17:D20)</f>
        <v>656881</v>
      </c>
      <c r="E22" s="12"/>
      <c r="F22" s="38">
        <f>SUM(F17:F20)</f>
        <v>651370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19"/>
      <c r="E24" s="12"/>
      <c r="F24" s="19"/>
    </row>
    <row r="25" spans="3:6" ht="12.75">
      <c r="C25" s="4" t="s">
        <v>62</v>
      </c>
      <c r="D25" s="19"/>
      <c r="E25" s="12"/>
      <c r="F25" s="19"/>
    </row>
    <row r="26" spans="3:6" ht="12.75">
      <c r="C26" s="3" t="s">
        <v>48</v>
      </c>
      <c r="D26" s="19">
        <v>81202</v>
      </c>
      <c r="E26" s="12"/>
      <c r="F26" s="19">
        <v>82082</v>
      </c>
    </row>
    <row r="27" spans="3:6" ht="12.75">
      <c r="C27" s="3" t="s">
        <v>25</v>
      </c>
      <c r="D27" s="19">
        <v>18465</v>
      </c>
      <c r="E27" s="12"/>
      <c r="F27" s="19">
        <v>18465</v>
      </c>
    </row>
    <row r="28" spans="3:6" ht="12.75">
      <c r="C28" s="3" t="s">
        <v>27</v>
      </c>
      <c r="D28" s="19">
        <v>68708</v>
      </c>
      <c r="E28" s="12"/>
      <c r="F28" s="19">
        <v>91011</v>
      </c>
    </row>
    <row r="29" spans="3:6" ht="12.75">
      <c r="C29" s="3" t="s">
        <v>26</v>
      </c>
      <c r="D29" s="13">
        <v>126498</v>
      </c>
      <c r="E29" s="12"/>
      <c r="F29" s="13">
        <v>125502</v>
      </c>
    </row>
    <row r="30" spans="4:6" ht="12.75">
      <c r="D30" s="19"/>
      <c r="E30" s="12"/>
      <c r="F30" s="19"/>
    </row>
    <row r="31" spans="4:6" ht="12.75">
      <c r="D31" s="13">
        <f>SUM(D26:D30)</f>
        <v>294873</v>
      </c>
      <c r="E31" s="12"/>
      <c r="F31" s="13">
        <f>SUM(F26:F30)</f>
        <v>317060</v>
      </c>
    </row>
    <row r="32" spans="3:6" ht="12.75">
      <c r="C32" s="4" t="s">
        <v>2</v>
      </c>
      <c r="D32" s="19"/>
      <c r="E32" s="12"/>
      <c r="F32" s="19"/>
    </row>
    <row r="33" spans="3:6" ht="12.75">
      <c r="C33" s="3" t="s">
        <v>59</v>
      </c>
      <c r="D33" s="19">
        <v>21178</v>
      </c>
      <c r="E33" s="12"/>
      <c r="F33" s="19">
        <v>19066</v>
      </c>
    </row>
    <row r="34" spans="3:6" ht="12.75">
      <c r="C34" s="3" t="s">
        <v>70</v>
      </c>
      <c r="D34" s="19">
        <v>49108</v>
      </c>
      <c r="E34" s="12"/>
      <c r="F34" s="19">
        <v>36519</v>
      </c>
    </row>
    <row r="35" spans="3:6" ht="12.75">
      <c r="C35" s="3" t="s">
        <v>41</v>
      </c>
      <c r="D35" s="19">
        <v>599183</v>
      </c>
      <c r="E35" s="12"/>
      <c r="F35" s="19">
        <v>382411</v>
      </c>
    </row>
    <row r="36" spans="3:6" ht="12.75">
      <c r="C36" s="3" t="s">
        <v>28</v>
      </c>
      <c r="D36" s="19">
        <v>153984</v>
      </c>
      <c r="E36" s="12"/>
      <c r="F36" s="19">
        <v>134448</v>
      </c>
    </row>
    <row r="37" spans="3:6" ht="12.75">
      <c r="C37" s="3" t="s">
        <v>44</v>
      </c>
      <c r="D37" s="19">
        <v>111343</v>
      </c>
      <c r="E37" s="12"/>
      <c r="F37" s="19">
        <v>115591</v>
      </c>
    </row>
    <row r="38" spans="3:6" ht="12.75">
      <c r="C38" s="3" t="s">
        <v>36</v>
      </c>
      <c r="D38" s="13">
        <v>53113</v>
      </c>
      <c r="E38" s="12"/>
      <c r="F38" s="13">
        <v>95908</v>
      </c>
    </row>
    <row r="39" spans="4:6" ht="12.75">
      <c r="D39" s="12"/>
      <c r="E39" s="12"/>
      <c r="F39" s="12"/>
    </row>
    <row r="40" spans="4:6" ht="12.75">
      <c r="D40" s="13">
        <f>SUM(D33:D38)</f>
        <v>987909</v>
      </c>
      <c r="E40" s="12"/>
      <c r="F40" s="13">
        <f>SUM(F33:F38)</f>
        <v>783943</v>
      </c>
    </row>
    <row r="41" spans="4:6" ht="12.75">
      <c r="D41" s="19"/>
      <c r="E41" s="12"/>
      <c r="F41" s="19"/>
    </row>
    <row r="42" spans="3:6" ht="12.75">
      <c r="C42" s="4" t="s">
        <v>3</v>
      </c>
      <c r="D42" s="19"/>
      <c r="E42" s="12"/>
      <c r="F42" s="19"/>
    </row>
    <row r="43" spans="3:6" ht="12.75">
      <c r="C43" s="3" t="s">
        <v>41</v>
      </c>
      <c r="D43" s="19">
        <v>349095</v>
      </c>
      <c r="E43" s="12"/>
      <c r="F43" s="19">
        <v>132349</v>
      </c>
    </row>
    <row r="44" spans="3:6" ht="12.75">
      <c r="C44" s="3" t="s">
        <v>29</v>
      </c>
      <c r="D44" s="19">
        <v>105722</v>
      </c>
      <c r="E44" s="12"/>
      <c r="F44" s="19">
        <v>119349</v>
      </c>
    </row>
    <row r="45" spans="3:6" ht="12.75">
      <c r="C45" s="3" t="s">
        <v>71</v>
      </c>
      <c r="D45" s="19">
        <v>166345</v>
      </c>
      <c r="E45" s="12"/>
      <c r="F45" s="19">
        <v>196000</v>
      </c>
    </row>
    <row r="46" spans="3:6" ht="12.75">
      <c r="C46" s="3" t="s">
        <v>106</v>
      </c>
      <c r="D46" s="19">
        <v>4689</v>
      </c>
      <c r="E46" s="12"/>
      <c r="F46" s="19">
        <v>0</v>
      </c>
    </row>
    <row r="47" spans="3:6" ht="12.75">
      <c r="C47" s="3" t="s">
        <v>21</v>
      </c>
      <c r="D47" s="13">
        <v>50</v>
      </c>
      <c r="E47" s="12"/>
      <c r="F47" s="13">
        <v>1935</v>
      </c>
    </row>
    <row r="48" spans="4:6" ht="12.75">
      <c r="D48" s="12"/>
      <c r="E48" s="12"/>
      <c r="F48" s="12"/>
    </row>
    <row r="49" spans="4:6" ht="12.75">
      <c r="D49" s="13">
        <f>SUM(D43:D47)</f>
        <v>625901</v>
      </c>
      <c r="E49" s="12"/>
      <c r="F49" s="13">
        <f>SUM(F43:F47)</f>
        <v>449633</v>
      </c>
    </row>
    <row r="50" spans="4:6" ht="12.75">
      <c r="D50" s="19"/>
      <c r="E50" s="12"/>
      <c r="F50" s="19"/>
    </row>
    <row r="51" spans="3:6" ht="12.75">
      <c r="C51" s="4" t="s">
        <v>52</v>
      </c>
      <c r="D51" s="13">
        <f>+D40-D49</f>
        <v>362008</v>
      </c>
      <c r="E51" s="12"/>
      <c r="F51" s="13">
        <f>+F40-F49</f>
        <v>334310</v>
      </c>
    </row>
    <row r="52" spans="4:6" ht="12.75">
      <c r="D52" s="12"/>
      <c r="E52" s="12"/>
      <c r="F52" s="12"/>
    </row>
    <row r="53" spans="4:6" ht="13.5" thickBot="1">
      <c r="D53" s="38">
        <f>SUM(D26:D29)+D51</f>
        <v>656881</v>
      </c>
      <c r="E53" s="12"/>
      <c r="F53" s="38">
        <f>SUM(F26:F29)+F51</f>
        <v>651370</v>
      </c>
    </row>
    <row r="54" spans="4:6" ht="13.5" thickTop="1">
      <c r="D54" s="19"/>
      <c r="E54" s="12"/>
      <c r="F54" s="19"/>
    </row>
    <row r="55" spans="4:6" ht="12.75">
      <c r="D55" s="19"/>
      <c r="E55" s="12"/>
      <c r="F55" s="19"/>
    </row>
    <row r="56" spans="4:6" ht="12.75">
      <c r="D56" s="19"/>
      <c r="E56" s="12"/>
      <c r="F56" s="19"/>
    </row>
    <row r="57" spans="3:6" ht="12.75">
      <c r="C57" s="3" t="s">
        <v>60</v>
      </c>
      <c r="D57" s="19"/>
      <c r="E57" s="12"/>
      <c r="F57" s="19"/>
    </row>
    <row r="58" spans="3:6" ht="12.75">
      <c r="C58" s="3" t="s">
        <v>83</v>
      </c>
      <c r="D58" s="19"/>
      <c r="E58" s="12"/>
      <c r="F58" s="19"/>
    </row>
  </sheetData>
  <sheetProtection password="CC5C" sheet="1" objects="1" scenarios="1"/>
  <printOptions/>
  <pageMargins left="0.33" right="0.28" top="0.39" bottom="0.2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3">
      <selection activeCell="B3" sqref="B3"/>
    </sheetView>
  </sheetViews>
  <sheetFormatPr defaultColWidth="9.140625" defaultRowHeight="12.75"/>
  <cols>
    <col min="1" max="1" width="2.140625" style="3" customWidth="1"/>
    <col min="2" max="2" width="31.85156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2" ht="12.75">
      <c r="B2" s="4"/>
    </row>
    <row r="3" ht="15">
      <c r="B3" s="1" t="s">
        <v>0</v>
      </c>
    </row>
    <row r="4" ht="12.75">
      <c r="B4" s="3" t="s">
        <v>54</v>
      </c>
    </row>
    <row r="6" ht="12.75">
      <c r="B6" s="4" t="s">
        <v>69</v>
      </c>
    </row>
    <row r="7" ht="12.75">
      <c r="B7" s="4" t="s">
        <v>101</v>
      </c>
    </row>
    <row r="8" ht="12.75">
      <c r="B8" s="5" t="s">
        <v>73</v>
      </c>
    </row>
    <row r="9" ht="12.75">
      <c r="B9" s="5"/>
    </row>
    <row r="10" ht="12.75">
      <c r="B10" s="5"/>
    </row>
    <row r="11" spans="3:8" ht="12.75">
      <c r="C11" s="4" t="s">
        <v>34</v>
      </c>
      <c r="D11" s="4"/>
      <c r="F11" s="6" t="s">
        <v>14</v>
      </c>
      <c r="G11" s="7"/>
      <c r="H11" s="20" t="s">
        <v>11</v>
      </c>
    </row>
    <row r="12" spans="2:4" ht="12.75">
      <c r="B12" s="5"/>
      <c r="C12" s="41" t="s">
        <v>35</v>
      </c>
      <c r="D12" s="41"/>
    </row>
    <row r="13" spans="1:9" ht="12.75">
      <c r="A13" s="37"/>
      <c r="B13" s="37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1" t="s">
        <v>63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2"/>
      <c r="D16" s="22"/>
      <c r="E16" s="19"/>
      <c r="F16" s="19"/>
      <c r="G16" s="19"/>
      <c r="H16" s="19"/>
      <c r="I16" s="19"/>
    </row>
    <row r="17" spans="2:9" ht="12.75">
      <c r="B17" s="11" t="s">
        <v>85</v>
      </c>
      <c r="C17" s="12">
        <v>263299</v>
      </c>
      <c r="D17" s="12">
        <v>264034</v>
      </c>
      <c r="E17" s="19">
        <v>-1434</v>
      </c>
      <c r="F17" s="19">
        <v>31959</v>
      </c>
      <c r="G17" s="19"/>
      <c r="H17" s="19">
        <v>349157</v>
      </c>
      <c r="I17" s="19">
        <f>SUM(D17:H17)</f>
        <v>643716</v>
      </c>
    </row>
    <row r="18" spans="2:9" ht="12.75">
      <c r="B18" s="11" t="s">
        <v>75</v>
      </c>
      <c r="C18" s="12"/>
      <c r="D18" s="12"/>
      <c r="E18" s="19"/>
      <c r="F18" s="19"/>
      <c r="G18" s="19"/>
      <c r="H18" s="19"/>
      <c r="I18" s="19"/>
    </row>
    <row r="19" spans="2:9" ht="12.75">
      <c r="B19" s="11" t="s">
        <v>76</v>
      </c>
      <c r="C19" s="12">
        <v>-2854</v>
      </c>
      <c r="D19" s="12">
        <v>0</v>
      </c>
      <c r="E19" s="19">
        <v>-4359</v>
      </c>
      <c r="F19" s="19">
        <v>0</v>
      </c>
      <c r="G19" s="19"/>
      <c r="H19" s="19">
        <v>0</v>
      </c>
      <c r="I19" s="19">
        <f>SUM(D19:H19)</f>
        <v>-4359</v>
      </c>
    </row>
    <row r="20" spans="2:9" ht="12.75">
      <c r="B20" s="11" t="s">
        <v>88</v>
      </c>
      <c r="C20" s="12">
        <v>0</v>
      </c>
      <c r="D20" s="12">
        <v>0</v>
      </c>
      <c r="E20" s="12">
        <v>0</v>
      </c>
      <c r="F20" s="12">
        <v>0</v>
      </c>
      <c r="G20" s="12"/>
      <c r="H20" s="19">
        <f>'P&amp;L'!F33</f>
        <v>22814</v>
      </c>
      <c r="I20" s="19">
        <f>SUM(D20:H20)</f>
        <v>22814</v>
      </c>
    </row>
    <row r="21" spans="2:9" ht="12.75">
      <c r="B21" s="11" t="s">
        <v>94</v>
      </c>
      <c r="C21" s="12">
        <v>0</v>
      </c>
      <c r="D21" s="12">
        <v>0</v>
      </c>
      <c r="E21" s="12">
        <v>0</v>
      </c>
      <c r="F21" s="12">
        <v>0</v>
      </c>
      <c r="G21" s="12"/>
      <c r="H21" s="19">
        <v>-14418</v>
      </c>
      <c r="I21" s="19">
        <f>SUM(D21:H21)</f>
        <v>-14418</v>
      </c>
    </row>
    <row r="22" spans="3:9" ht="12.75">
      <c r="C22" s="13"/>
      <c r="D22" s="13"/>
      <c r="E22" s="13"/>
      <c r="F22" s="13"/>
      <c r="G22" s="13"/>
      <c r="H22" s="13"/>
      <c r="I22" s="13"/>
    </row>
    <row r="23" spans="2:10" ht="12.75">
      <c r="B23" s="14"/>
      <c r="C23" s="12"/>
      <c r="D23" s="12"/>
      <c r="E23" s="12"/>
      <c r="F23" s="12"/>
      <c r="G23" s="12"/>
      <c r="H23" s="12"/>
      <c r="I23" s="12"/>
      <c r="J23" s="11"/>
    </row>
    <row r="24" spans="2:9" ht="13.5" thickBot="1">
      <c r="B24" s="14" t="s">
        <v>102</v>
      </c>
      <c r="C24" s="23">
        <f>SUM(C17:C21)</f>
        <v>260445</v>
      </c>
      <c r="D24" s="23">
        <f>SUM(D17:D21)</f>
        <v>264034</v>
      </c>
      <c r="E24" s="23">
        <f>SUM(E17:E21)</f>
        <v>-5793</v>
      </c>
      <c r="F24" s="23">
        <f>SUM(F17:F21)</f>
        <v>31959</v>
      </c>
      <c r="G24" s="23"/>
      <c r="H24" s="23">
        <f>SUM(H17:H21)</f>
        <v>357553</v>
      </c>
      <c r="I24" s="23">
        <f>SUM(I17:I21)</f>
        <v>647753</v>
      </c>
    </row>
    <row r="25" spans="2:9" ht="13.5" thickTop="1">
      <c r="B25" s="11"/>
      <c r="C25" s="19"/>
      <c r="D25" s="19"/>
      <c r="E25" s="19"/>
      <c r="F25" s="19"/>
      <c r="G25" s="19"/>
      <c r="H25" s="19"/>
      <c r="I25" s="19"/>
    </row>
    <row r="26" spans="5:9" ht="12.75">
      <c r="E26" s="19"/>
      <c r="F26" s="19"/>
      <c r="G26" s="19"/>
      <c r="H26" s="19"/>
      <c r="I26" s="19"/>
    </row>
    <row r="27" spans="2:9" ht="12.75">
      <c r="B27" s="11"/>
      <c r="C27" s="12"/>
      <c r="D27" s="12"/>
      <c r="E27" s="19"/>
      <c r="F27" s="19"/>
      <c r="G27" s="19"/>
      <c r="H27" s="19"/>
      <c r="I27" s="19"/>
    </row>
    <row r="28" spans="2:9" ht="12.75">
      <c r="B28" s="11" t="s">
        <v>84</v>
      </c>
      <c r="C28" s="12">
        <v>263464</v>
      </c>
      <c r="D28" s="12">
        <v>263984</v>
      </c>
      <c r="E28" s="19">
        <v>-1078</v>
      </c>
      <c r="F28" s="19">
        <v>31914</v>
      </c>
      <c r="G28" s="19"/>
      <c r="H28" s="19">
        <v>313759</v>
      </c>
      <c r="I28" s="19">
        <f>SUM(D28:H28)</f>
        <v>608579</v>
      </c>
    </row>
    <row r="29" spans="2:9" ht="12.75">
      <c r="B29" s="11" t="s">
        <v>75</v>
      </c>
      <c r="C29" s="12"/>
      <c r="D29" s="12"/>
      <c r="E29" s="19"/>
      <c r="F29" s="19"/>
      <c r="G29" s="19"/>
      <c r="H29" s="19"/>
      <c r="I29" s="19"/>
    </row>
    <row r="30" spans="2:9" ht="12.75">
      <c r="B30" s="11" t="s">
        <v>76</v>
      </c>
      <c r="C30" s="12">
        <v>-25</v>
      </c>
      <c r="D30" s="12">
        <v>0</v>
      </c>
      <c r="E30" s="19">
        <v>-49</v>
      </c>
      <c r="F30" s="19">
        <v>0</v>
      </c>
      <c r="G30" s="19"/>
      <c r="H30" s="19">
        <v>0</v>
      </c>
      <c r="I30" s="19">
        <f>SUM(D30:H30)</f>
        <v>-49</v>
      </c>
    </row>
    <row r="31" spans="2:9" ht="12.75">
      <c r="B31" s="11" t="s">
        <v>88</v>
      </c>
      <c r="C31" s="12">
        <v>0</v>
      </c>
      <c r="D31" s="12">
        <v>0</v>
      </c>
      <c r="E31" s="19">
        <v>0</v>
      </c>
      <c r="F31" s="19">
        <v>0</v>
      </c>
      <c r="G31" s="19"/>
      <c r="H31" s="19">
        <v>36465</v>
      </c>
      <c r="I31" s="19">
        <f>SUM(D31:H31)</f>
        <v>36465</v>
      </c>
    </row>
    <row r="32" spans="2:9" ht="12.75">
      <c r="B32" s="11" t="s">
        <v>94</v>
      </c>
      <c r="C32" s="12">
        <v>0</v>
      </c>
      <c r="D32" s="12">
        <v>0</v>
      </c>
      <c r="E32" s="19">
        <v>0</v>
      </c>
      <c r="F32" s="19">
        <v>0</v>
      </c>
      <c r="G32" s="19"/>
      <c r="H32" s="19">
        <v>-9485</v>
      </c>
      <c r="I32" s="19">
        <f>SUM(D32:H32)</f>
        <v>-9485</v>
      </c>
    </row>
    <row r="33" spans="2:9" ht="12.75">
      <c r="B33" s="11" t="s">
        <v>105</v>
      </c>
      <c r="C33" s="12">
        <v>50</v>
      </c>
      <c r="D33" s="12">
        <v>50</v>
      </c>
      <c r="E33" s="19">
        <v>0</v>
      </c>
      <c r="F33" s="19">
        <v>45</v>
      </c>
      <c r="G33" s="19"/>
      <c r="H33" s="19">
        <v>0</v>
      </c>
      <c r="I33" s="19">
        <f>SUM(D33:H33)</f>
        <v>95</v>
      </c>
    </row>
    <row r="34" spans="2:9" ht="12.75">
      <c r="B34" s="11"/>
      <c r="C34" s="13"/>
      <c r="D34" s="13"/>
      <c r="E34" s="13"/>
      <c r="F34" s="13"/>
      <c r="G34" s="13"/>
      <c r="H34" s="13"/>
      <c r="I34" s="13"/>
    </row>
    <row r="35" spans="2:9" ht="12.75">
      <c r="B35" s="11"/>
      <c r="C35" s="12"/>
      <c r="D35" s="12"/>
      <c r="E35" s="12"/>
      <c r="F35" s="12"/>
      <c r="G35" s="12"/>
      <c r="H35" s="12"/>
      <c r="I35" s="12"/>
    </row>
    <row r="36" spans="2:9" ht="13.5" thickBot="1">
      <c r="B36" s="14" t="s">
        <v>103</v>
      </c>
      <c r="C36" s="23">
        <f>SUM(C27:C33)</f>
        <v>263489</v>
      </c>
      <c r="D36" s="23">
        <f>SUM(D27:D33)</f>
        <v>264034</v>
      </c>
      <c r="E36" s="23">
        <f>SUM(E27:E33)</f>
        <v>-1127</v>
      </c>
      <c r="F36" s="23">
        <f>SUM(F27:F33)</f>
        <v>31959</v>
      </c>
      <c r="G36" s="23"/>
      <c r="H36" s="23">
        <f>SUM(H27:H33)</f>
        <v>340739</v>
      </c>
      <c r="I36" s="23">
        <f>SUM(I28:I33)</f>
        <v>635605</v>
      </c>
    </row>
    <row r="37" spans="2:9" ht="13.5" thickTop="1">
      <c r="B37" s="14"/>
      <c r="C37" s="12"/>
      <c r="D37" s="12"/>
      <c r="E37" s="19"/>
      <c r="F37" s="19"/>
      <c r="G37" s="19"/>
      <c r="H37" s="19"/>
      <c r="I37" s="19"/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 t="s">
        <v>87</v>
      </c>
      <c r="C40" s="12"/>
      <c r="D40" s="12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54" spans="2:4" ht="12.75">
      <c r="B54" s="11"/>
      <c r="C54" s="11"/>
      <c r="D54" s="11"/>
    </row>
  </sheetData>
  <sheetProtection password="CC5C" sheet="1" objects="1" scenarios="1"/>
  <mergeCells count="1">
    <mergeCell ref="C12:D12"/>
  </mergeCells>
  <printOptions/>
  <pageMargins left="0.52" right="0.2" top="0.26" bottom="0.33" header="0.18" footer="0.25"/>
  <pageSetup horizontalDpi="600" verticalDpi="600" orientation="landscape" paperSize="9" scale="90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G64"/>
  <sheetViews>
    <sheetView workbookViewId="0" topLeftCell="A1">
      <selection activeCell="B36" sqref="B36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54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64</v>
      </c>
      <c r="C6" s="4"/>
      <c r="D6" s="4"/>
    </row>
    <row r="7" spans="2:4" ht="12.75" customHeight="1">
      <c r="B7" s="4" t="s">
        <v>101</v>
      </c>
      <c r="C7" s="4"/>
      <c r="D7" s="4"/>
    </row>
    <row r="8" ht="12.75" customHeight="1">
      <c r="B8" s="5" t="s">
        <v>73</v>
      </c>
    </row>
    <row r="9" spans="3:5" ht="12.75" customHeight="1">
      <c r="C9" s="8" t="s">
        <v>99</v>
      </c>
      <c r="D9" s="24"/>
      <c r="E9" s="8" t="s">
        <v>99</v>
      </c>
    </row>
    <row r="10" spans="3:5" ht="12.75" customHeight="1">
      <c r="C10" s="8" t="s">
        <v>46</v>
      </c>
      <c r="D10" s="24"/>
      <c r="E10" s="8" t="s">
        <v>46</v>
      </c>
    </row>
    <row r="11" spans="3:5" ht="12.75" customHeight="1">
      <c r="C11" s="9">
        <v>38472</v>
      </c>
      <c r="D11" s="25"/>
      <c r="E11" s="9">
        <v>38107</v>
      </c>
    </row>
    <row r="12" spans="3:5" ht="12.75" customHeight="1">
      <c r="C12" s="9" t="s">
        <v>6</v>
      </c>
      <c r="D12" s="26"/>
      <c r="E12" s="9" t="s">
        <v>6</v>
      </c>
    </row>
    <row r="13" spans="2:5" ht="12.75" customHeight="1">
      <c r="B13" s="27"/>
      <c r="C13" s="27"/>
      <c r="D13" s="28"/>
      <c r="E13" s="29"/>
    </row>
    <row r="14" spans="2:5" ht="12.75" customHeight="1">
      <c r="B14" s="16" t="s">
        <v>80</v>
      </c>
      <c r="C14" s="19">
        <f>'P&amp;L'!F29</f>
        <v>23829</v>
      </c>
      <c r="D14" s="30"/>
      <c r="E14" s="19">
        <v>38101</v>
      </c>
    </row>
    <row r="15" spans="2:5" ht="12.75" customHeight="1">
      <c r="B15" s="16"/>
      <c r="C15" s="16"/>
      <c r="D15" s="30"/>
      <c r="E15" s="19"/>
    </row>
    <row r="16" spans="2:5" ht="12.75" customHeight="1">
      <c r="B16" s="27" t="s">
        <v>30</v>
      </c>
      <c r="C16" s="16"/>
      <c r="D16" s="30"/>
      <c r="E16" s="19"/>
    </row>
    <row r="17" spans="2:5" ht="12.75" customHeight="1">
      <c r="B17" s="16" t="s">
        <v>42</v>
      </c>
      <c r="C17" s="19">
        <v>27154</v>
      </c>
      <c r="D17" s="30"/>
      <c r="E17" s="19">
        <v>30732</v>
      </c>
    </row>
    <row r="18" spans="2:5" ht="12.75" customHeight="1">
      <c r="B18" s="16" t="s">
        <v>43</v>
      </c>
      <c r="C18" s="19">
        <v>-5477</v>
      </c>
      <c r="D18" s="30"/>
      <c r="E18" s="19">
        <v>-5956</v>
      </c>
    </row>
    <row r="19" spans="2:5" ht="12.75" customHeight="1">
      <c r="B19" s="16" t="s">
        <v>98</v>
      </c>
      <c r="C19" s="13">
        <v>5516</v>
      </c>
      <c r="D19" s="30"/>
      <c r="E19" s="13">
        <v>7678</v>
      </c>
    </row>
    <row r="20" spans="3:5" ht="6.75" customHeight="1">
      <c r="C20" s="12"/>
      <c r="E20" s="12"/>
    </row>
    <row r="21" spans="2:5" ht="12.75" customHeight="1">
      <c r="B21" s="16"/>
      <c r="C21" s="19">
        <f>SUM(C14:C19)</f>
        <v>51022</v>
      </c>
      <c r="E21" s="19">
        <f>SUM(E14:E19)</f>
        <v>70555</v>
      </c>
    </row>
    <row r="22" spans="2:5" ht="12.75" customHeight="1">
      <c r="B22" s="27" t="s">
        <v>58</v>
      </c>
      <c r="C22" s="27"/>
      <c r="D22" s="31"/>
      <c r="E22" s="29"/>
    </row>
    <row r="23" spans="2:5" ht="12.75" customHeight="1">
      <c r="B23" s="16" t="s">
        <v>31</v>
      </c>
      <c r="C23" s="19">
        <v>-11060</v>
      </c>
      <c r="D23" s="32"/>
      <c r="E23" s="19">
        <v>-57039</v>
      </c>
    </row>
    <row r="24" spans="2:5" ht="12.75" customHeight="1">
      <c r="B24" s="16" t="s">
        <v>32</v>
      </c>
      <c r="C24" s="19">
        <v>-12925</v>
      </c>
      <c r="D24" s="32"/>
      <c r="E24" s="19">
        <v>-26388</v>
      </c>
    </row>
    <row r="25" spans="2:5" ht="12.75" customHeight="1">
      <c r="B25" s="16" t="s">
        <v>81</v>
      </c>
      <c r="C25" s="13">
        <v>-12589</v>
      </c>
      <c r="D25" s="33"/>
      <c r="E25" s="13">
        <v>-15419</v>
      </c>
    </row>
    <row r="26" spans="2:5" ht="6.75" customHeight="1">
      <c r="B26" s="16"/>
      <c r="C26" s="12"/>
      <c r="D26" s="33"/>
      <c r="E26" s="12"/>
    </row>
    <row r="27" spans="2:5" ht="12.75" customHeight="1">
      <c r="B27" s="16"/>
      <c r="C27" s="19">
        <f>SUM(C21:C25)</f>
        <v>14448</v>
      </c>
      <c r="D27" s="33"/>
      <c r="E27" s="19">
        <f>SUM(E21:E25)</f>
        <v>-28291</v>
      </c>
    </row>
    <row r="28" spans="2:5" ht="12.75" customHeight="1">
      <c r="B28" s="16"/>
      <c r="C28" s="16"/>
      <c r="D28" s="32"/>
      <c r="E28" s="19"/>
    </row>
    <row r="29" spans="2:5" ht="12.75" customHeight="1">
      <c r="B29" s="16" t="s">
        <v>55</v>
      </c>
      <c r="C29" s="13">
        <v>-19669</v>
      </c>
      <c r="D29" s="32"/>
      <c r="E29" s="13">
        <v>-20057</v>
      </c>
    </row>
    <row r="30" spans="2:5" ht="9" customHeight="1">
      <c r="B30" s="16"/>
      <c r="C30" s="15"/>
      <c r="D30" s="32"/>
      <c r="E30" s="12"/>
    </row>
    <row r="31" spans="2:5" ht="12.75" customHeight="1">
      <c r="B31" s="27" t="s">
        <v>65</v>
      </c>
      <c r="C31" s="34">
        <f>SUM(C27:C29)</f>
        <v>-5221</v>
      </c>
      <c r="D31" s="35"/>
      <c r="E31" s="34">
        <f>SUM(E27:E29)</f>
        <v>-48348</v>
      </c>
    </row>
    <row r="32" spans="2:5" ht="12.75" customHeight="1">
      <c r="B32" s="16"/>
      <c r="C32" s="16"/>
      <c r="D32" s="32"/>
      <c r="E32" s="19"/>
    </row>
    <row r="33" spans="2:5" ht="12.75" customHeight="1">
      <c r="B33" s="27" t="s">
        <v>15</v>
      </c>
      <c r="C33" s="27"/>
      <c r="D33" s="31"/>
      <c r="E33" s="29"/>
    </row>
    <row r="34" spans="2:5" ht="12.75" customHeight="1">
      <c r="B34" s="16" t="s">
        <v>108</v>
      </c>
      <c r="C34" s="19">
        <v>25606</v>
      </c>
      <c r="D34" s="32"/>
      <c r="E34" s="19">
        <v>851</v>
      </c>
    </row>
    <row r="35" spans="2:4" ht="12.75" customHeight="1">
      <c r="B35" s="16" t="s">
        <v>92</v>
      </c>
      <c r="C35" s="19"/>
      <c r="D35" s="32"/>
    </row>
    <row r="36" spans="2:5" ht="12.75" customHeight="1">
      <c r="B36" s="16" t="s">
        <v>93</v>
      </c>
      <c r="C36" s="19">
        <v>-9000</v>
      </c>
      <c r="D36" s="32"/>
      <c r="E36" s="19">
        <v>0</v>
      </c>
    </row>
    <row r="37" spans="2:5" ht="12.75" customHeight="1">
      <c r="B37" s="16" t="s">
        <v>47</v>
      </c>
      <c r="C37" s="13">
        <v>-4921</v>
      </c>
      <c r="D37" s="32"/>
      <c r="E37" s="13">
        <v>-5087</v>
      </c>
    </row>
    <row r="38" spans="2:5" ht="6.75" customHeight="1">
      <c r="B38" s="16"/>
      <c r="C38" s="12"/>
      <c r="D38" s="32"/>
      <c r="E38" s="12"/>
    </row>
    <row r="39" spans="2:5" ht="12.75" customHeight="1">
      <c r="B39" s="27" t="s">
        <v>68</v>
      </c>
      <c r="C39" s="34">
        <f>SUM(C34:C37)</f>
        <v>11685</v>
      </c>
      <c r="D39" s="35"/>
      <c r="E39" s="34">
        <f>SUM(E34:E37)</f>
        <v>-4236</v>
      </c>
    </row>
    <row r="40" spans="2:5" ht="12.75" customHeight="1">
      <c r="B40" s="16"/>
      <c r="C40" s="16"/>
      <c r="D40" s="32"/>
      <c r="E40" s="19"/>
    </row>
    <row r="41" spans="2:5" ht="12.75" customHeight="1">
      <c r="B41" s="27" t="s">
        <v>16</v>
      </c>
      <c r="C41" s="27"/>
      <c r="D41" s="31"/>
      <c r="E41" s="29"/>
    </row>
    <row r="42" spans="2:5" ht="12.75" customHeight="1">
      <c r="B42" s="16" t="s">
        <v>95</v>
      </c>
      <c r="C42" s="19">
        <v>-9729</v>
      </c>
      <c r="D42" s="32"/>
      <c r="E42" s="19">
        <v>-4742</v>
      </c>
    </row>
    <row r="43" spans="2:5" ht="12.75" customHeight="1">
      <c r="B43" s="16" t="s">
        <v>17</v>
      </c>
      <c r="C43" s="19">
        <v>-5516</v>
      </c>
      <c r="D43" s="33"/>
      <c r="E43" s="19">
        <v>-7678</v>
      </c>
    </row>
    <row r="44" spans="2:5" ht="12.75" customHeight="1">
      <c r="B44" s="16" t="s">
        <v>91</v>
      </c>
      <c r="C44" s="19">
        <v>-30000</v>
      </c>
      <c r="D44" s="33"/>
      <c r="E44" s="19">
        <v>75000</v>
      </c>
    </row>
    <row r="45" spans="2:5" ht="12.75" customHeight="1">
      <c r="B45" s="16" t="s">
        <v>107</v>
      </c>
      <c r="C45" s="19">
        <v>0</v>
      </c>
      <c r="D45" s="33"/>
      <c r="E45" s="19">
        <v>95</v>
      </c>
    </row>
    <row r="46" spans="2:5" ht="12.75" customHeight="1">
      <c r="B46" s="16" t="s">
        <v>77</v>
      </c>
      <c r="C46" s="13">
        <v>-4359</v>
      </c>
      <c r="D46" s="32"/>
      <c r="E46" s="13">
        <v>-49</v>
      </c>
    </row>
    <row r="47" spans="2:5" ht="6" customHeight="1">
      <c r="B47" s="16"/>
      <c r="C47" s="12"/>
      <c r="D47" s="32"/>
      <c r="E47" s="12"/>
    </row>
    <row r="48" spans="2:5" ht="12.75" customHeight="1">
      <c r="B48" s="27" t="s">
        <v>66</v>
      </c>
      <c r="C48" s="34">
        <f>SUM(C42:C46)</f>
        <v>-49604</v>
      </c>
      <c r="D48" s="35"/>
      <c r="E48" s="34">
        <f>SUM(E42:E46)</f>
        <v>62626</v>
      </c>
    </row>
    <row r="49" spans="2:5" ht="12.75" customHeight="1">
      <c r="B49" s="16"/>
      <c r="C49" s="16"/>
      <c r="D49" s="32"/>
      <c r="E49" s="16"/>
    </row>
    <row r="50" spans="2:5" ht="12.75" customHeight="1">
      <c r="B50" s="27" t="s">
        <v>56</v>
      </c>
      <c r="C50" s="19">
        <f>+C31+C39+C48</f>
        <v>-43140</v>
      </c>
      <c r="D50" s="31"/>
      <c r="E50" s="19">
        <f>+E31+E39+E48</f>
        <v>10042</v>
      </c>
    </row>
    <row r="51" spans="2:5" ht="12.75" customHeight="1">
      <c r="B51" s="27"/>
      <c r="C51" s="19"/>
      <c r="D51" s="31"/>
      <c r="E51" s="19"/>
    </row>
    <row r="52" spans="2:5" ht="12.75" customHeight="1">
      <c r="B52" s="27" t="s">
        <v>96</v>
      </c>
      <c r="C52" s="13">
        <f>'BS'!F38</f>
        <v>95908</v>
      </c>
      <c r="D52" s="33"/>
      <c r="E52" s="13">
        <v>72440</v>
      </c>
    </row>
    <row r="53" spans="2:5" ht="8.25" customHeight="1">
      <c r="B53" s="27"/>
      <c r="C53" s="12"/>
      <c r="D53" s="33"/>
      <c r="E53" s="12"/>
    </row>
    <row r="54" spans="2:5" ht="12.75" customHeight="1" thickBot="1">
      <c r="B54" s="27" t="s">
        <v>90</v>
      </c>
      <c r="C54" s="23">
        <f>SUM(C50:C52)</f>
        <v>52768</v>
      </c>
      <c r="D54" s="33"/>
      <c r="E54" s="23">
        <f>SUM(E50:E52)</f>
        <v>82482</v>
      </c>
    </row>
    <row r="55" ht="12.75" customHeight="1" thickTop="1">
      <c r="D55" s="11"/>
    </row>
    <row r="56" spans="2:5" ht="12.75" customHeight="1">
      <c r="B56" s="16" t="s">
        <v>97</v>
      </c>
      <c r="C56" s="16"/>
      <c r="D56" s="32"/>
      <c r="E56" s="16"/>
    </row>
    <row r="57" spans="2:5" ht="12.75" customHeight="1">
      <c r="B57" s="3" t="s">
        <v>53</v>
      </c>
      <c r="C57" s="19">
        <f>SUM('BS'!D38)</f>
        <v>53113</v>
      </c>
      <c r="D57" s="36"/>
      <c r="E57" s="19">
        <v>83826</v>
      </c>
    </row>
    <row r="58" spans="2:5" ht="12.75" customHeight="1">
      <c r="B58" s="3" t="s">
        <v>72</v>
      </c>
      <c r="C58" s="13">
        <v>-345</v>
      </c>
      <c r="D58" s="36"/>
      <c r="E58" s="13">
        <v>-1344</v>
      </c>
    </row>
    <row r="59" spans="3:5" ht="7.5" customHeight="1">
      <c r="C59" s="12"/>
      <c r="D59" s="36"/>
      <c r="E59" s="12"/>
    </row>
    <row r="60" spans="3:7" ht="12.75" customHeight="1" thickBot="1">
      <c r="C60" s="23">
        <f>SUM(C57:C58)</f>
        <v>52768</v>
      </c>
      <c r="D60" s="36"/>
      <c r="E60" s="23">
        <f>SUM(E57:E58)</f>
        <v>82482</v>
      </c>
      <c r="G60" s="39"/>
    </row>
    <row r="61" spans="4:5" ht="12.75" customHeight="1" thickTop="1">
      <c r="D61" s="36"/>
      <c r="E61" s="30"/>
    </row>
    <row r="62" spans="2:5" ht="12.75" customHeight="1">
      <c r="B62" s="3" t="s">
        <v>67</v>
      </c>
      <c r="C62" s="16"/>
      <c r="D62" s="32"/>
      <c r="E62" s="30"/>
    </row>
    <row r="63" spans="2:5" ht="12.75" customHeight="1">
      <c r="B63" s="3" t="s">
        <v>86</v>
      </c>
      <c r="C63" s="16"/>
      <c r="D63" s="32"/>
      <c r="E63" s="30"/>
    </row>
    <row r="64" spans="2:5" ht="12.75" customHeight="1">
      <c r="B64" s="16"/>
      <c r="C64" s="16"/>
      <c r="D64" s="32"/>
      <c r="E64" s="30"/>
    </row>
  </sheetData>
  <sheetProtection password="CC5C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Sec. Bhd.</cp:lastModifiedBy>
  <cp:lastPrinted>2005-05-31T04:25:09Z</cp:lastPrinted>
  <dcterms:created xsi:type="dcterms:W3CDTF">2002-07-24T06:27:36Z</dcterms:created>
  <dcterms:modified xsi:type="dcterms:W3CDTF">2005-06-09T06:37:25Z</dcterms:modified>
  <cp:category/>
  <cp:version/>
  <cp:contentType/>
  <cp:contentStatus/>
</cp:coreProperties>
</file>