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<sst xmlns="http://schemas.openxmlformats.org/spreadsheetml/2006/main" count="159" uniqueCount="158">
  <si>
    <t>Current</t>
  </si>
  <si>
    <t>Comparative</t>
  </si>
  <si>
    <t>6 months</t>
  </si>
  <si>
    <t>6 months</t>
  </si>
  <si>
    <t>Quarter Ended</t>
  </si>
  <si>
    <t>Quarter Ended</t>
  </si>
  <si>
    <t>Cummulative Todate</t>
  </si>
  <si>
    <t>Cummulative Todate</t>
  </si>
  <si>
    <t xml:space="preserve"> </t>
  </si>
  <si>
    <t>30/06/2003</t>
  </si>
  <si>
    <t>30/06/2002</t>
  </si>
  <si>
    <t>30/06/2003</t>
  </si>
  <si>
    <t>30/06/2002</t>
  </si>
  <si>
    <t>RM'000</t>
  </si>
  <si>
    <t>RM'000</t>
  </si>
  <si>
    <t>RM'000</t>
  </si>
  <si>
    <t>RM'000</t>
  </si>
  <si>
    <t>Revenue</t>
  </si>
  <si>
    <t>Operating Expenses</t>
  </si>
  <si>
    <t>Other Operating Income</t>
  </si>
  <si>
    <t>Profit from Operations</t>
  </si>
  <si>
    <t>Share of Profits from Associated Company</t>
  </si>
  <si>
    <t>Other investment income</t>
  </si>
  <si>
    <t>Finance Costs</t>
  </si>
  <si>
    <t>Profit Before Taxation</t>
  </si>
  <si>
    <t>Taxation</t>
  </si>
  <si>
    <t>Share of Associated Company's Taxation</t>
  </si>
  <si>
    <t>Profit After Taxation</t>
  </si>
  <si>
    <t>Minority Interests</t>
  </si>
  <si>
    <t>Net Profit For The Period</t>
  </si>
  <si>
    <t>Earnings Per Share</t>
  </si>
  <si>
    <t xml:space="preserve">        - Basic (sen)</t>
  </si>
  <si>
    <t xml:space="preserve">        - Diluted (sen)</t>
  </si>
  <si>
    <t>(The Condensed Consolidated Income Statements should be read in conjunction with the Annual Financial Report</t>
  </si>
  <si>
    <t>for the year ended 31 December 2002)</t>
  </si>
  <si>
    <t>UNAUDITED</t>
  </si>
  <si>
    <t>AUDITED</t>
  </si>
  <si>
    <t>AS AT</t>
  </si>
  <si>
    <t>AS AT</t>
  </si>
  <si>
    <t>30/06/2003</t>
  </si>
  <si>
    <t>31/12/2002</t>
  </si>
  <si>
    <t>RM'000</t>
  </si>
  <si>
    <t>RM'000</t>
  </si>
  <si>
    <t>Property, Plant &amp; Equipment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</si>
  <si>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</si>
  <si>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</si>
  <si>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</si>
  <si>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</si>
  <si>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</si>
  <si>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</si>
  <si>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Cash and bank balances</t>
  </si>
  <si>
    <t>Short term investments</t>
  </si>
  <si>
    <t>Current Liabilities</t>
  </si>
  <si>
    <t>Trade Creditors</t>
  </si>
  <si>
    <t>Other creditors and accruals</t>
  </si>
  <si>
    <t>Overdraft and short term borrowings</t>
  </si>
  <si>
    <t>Taxation</t>
  </si>
  <si>
    <t>Dividend payable</t>
  </si>
  <si>
    <t xml:space="preserve">-    </t>
  </si>
  <si>
    <t>NET CURRENT ASSETS</t>
  </si>
  <si>
    <t>FINANCED BY</t>
  </si>
  <si>
    <t>Share Capital</t>
  </si>
  <si>
    <t>Reserves</t>
  </si>
  <si>
    <t>Dividend proposed</t>
  </si>
  <si>
    <t>Minority Interests</t>
  </si>
  <si>
    <t>Long Term Borrowings</t>
  </si>
  <si>
    <t>Deferred Taxation</t>
  </si>
  <si>
    <t>Net Tangible Assets Per Share (sen)</t>
  </si>
  <si>
    <t xml:space="preserve">(The Condensed Consolidated Balance Sheets should be read in conjunction with the Annual </t>
  </si>
  <si>
    <t>Financial Report for the year ended 31 December 2002)</t>
  </si>
  <si>
    <t>6 MONTHS</t>
  </si>
  <si>
    <t>ENDED 30/06/2003</t>
  </si>
  <si>
    <t>RM'000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</si>
  <si>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</si>
  <si>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</si>
  <si>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</si>
  <si>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</si>
  <si>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</si>
  <si>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operating activities</t>
  </si>
  <si>
    <t>CASH FLOWS FROM INVESTING ACTIVITIES</t>
  </si>
  <si>
    <t>Investment in associated company</t>
  </si>
  <si>
    <t>Purchase of property, plant and equipment</t>
  </si>
  <si>
    <t>Short term investments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</si>
  <si>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</si>
  <si>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</si>
  <si>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</si>
  <si>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</si>
  <si>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</si>
  <si>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Proceeds from term loan</t>
  </si>
  <si>
    <t>Repayment of term loans</t>
  </si>
  <si>
    <t>Proceeds from bills negotiated</t>
  </si>
  <si>
    <t>Repayment of revolving credit</t>
  </si>
  <si>
    <t xml:space="preserve">Net payment of hire purchase creditors </t>
  </si>
  <si>
    <t>Term loan interest paid</t>
  </si>
  <si>
    <t>Dividends paid</t>
  </si>
  <si>
    <t>Proceeds from issue of shares</t>
  </si>
  <si>
    <t>Net cash outflow from financing activities</t>
  </si>
  <si>
    <t>Net change in cash and cash equivalents</t>
  </si>
  <si>
    <t>Cash and cash equivalents as at 1 January 2003</t>
  </si>
  <si>
    <t>Cash and cash equivalents as at 30 June 2003</t>
  </si>
  <si>
    <t>Note 1  :   For the purpose of the condensed consolidated cash flow statement,</t>
  </si>
  <si>
    <t xml:space="preserve">                  cash and cash equivalents comprises the following :</t>
  </si>
  <si>
    <t xml:space="preserve">                                                </t>
  </si>
  <si>
    <t xml:space="preserve">                 Cash and bank balances</t>
  </si>
  <si>
    <t xml:space="preserve">                 Bank overdraft (included in overdraft and short term borrowings</t>
  </si>
  <si>
    <t>Note 2  :  There are no comparative figures for the period ended 30 June 2002 as there were no</t>
  </si>
  <si>
    <t xml:space="preserve">                 interim financial report prepared in accordance with MASB 26 - Interim Financial Reporting.</t>
  </si>
  <si>
    <t xml:space="preserve">(The Condensed Consolidated Cash Flow Statement should be read in conjunction with the </t>
  </si>
  <si>
    <t>Annual Financial Report for the year ended 31 December 2002)</t>
  </si>
  <si>
    <t xml:space="preserve">Share </t>
  </si>
  <si>
    <t>Share</t>
  </si>
  <si>
    <t>Capital</t>
  </si>
  <si>
    <t>Retained</t>
  </si>
  <si>
    <t>Dividend</t>
  </si>
  <si>
    <t>Capital</t>
  </si>
  <si>
    <t>Premium</t>
  </si>
  <si>
    <t>Reserve</t>
  </si>
  <si>
    <t>Profits</t>
  </si>
  <si>
    <t>Proposed</t>
  </si>
  <si>
    <t>Total</t>
  </si>
  <si>
    <t>RM'000</t>
  </si>
  <si>
    <t>RM'000</t>
  </si>
  <si>
    <t>RM'000</t>
  </si>
  <si>
    <t>RM'000</t>
  </si>
  <si>
    <t>RM'000</t>
  </si>
  <si>
    <t>RM'000</t>
  </si>
  <si>
    <t>6 months period ended 30 June 2003</t>
  </si>
  <si>
    <t>Balance as at 1 January 2003</t>
  </si>
  <si>
    <t>Exercise of share options</t>
  </si>
  <si>
    <t>-</t>
  </si>
  <si>
    <t>-</t>
  </si>
  <si>
    <t>-</t>
  </si>
  <si>
    <t>Net profits for the period</t>
  </si>
  <si>
    <t>-</t>
  </si>
  <si>
    <t>-</t>
  </si>
  <si>
    <t>-</t>
  </si>
  <si>
    <t>-</t>
  </si>
  <si>
    <t>Balance as at 30 June 2003</t>
  </si>
  <si>
    <t>There are no comparative figures for the period ended 30 June 2002 as there were no interim financial report</t>
  </si>
  <si>
    <t>prepared in accordance with MASB Standard NO. 26 - Interim Financial Reporting</t>
  </si>
  <si>
    <t xml:space="preserve">(The Condensed Consolidated Statement of Changes in Equity should be read in conjunction with the Annual </t>
  </si>
  <si>
    <t>Financial Report for the year ended 31 December 2002)</t>
  </si>
  <si>
    <t>N/A</t>
  </si>
  <si>
    <r>
      <t xml:space="preserve">                                    </t>
    </r>
    <r>
      <rPr>
        <b/>
        <u val="single"/>
        <sz val="10"/>
        <color indexed="8"/>
        <rFont val="Book Antiqua"/>
        <family val="1"/>
      </rPr>
      <t>Cummulative Quarter</t>
    </r>
  </si>
  <si>
    <r>
      <t xml:space="preserve">                                </t>
    </r>
    <r>
      <rPr>
        <b/>
        <u val="single"/>
        <sz val="10"/>
        <color indexed="8"/>
        <rFont val="Book Antiqua"/>
        <family val="1"/>
      </rPr>
      <t>Individual Quarter</t>
    </r>
  </si>
  <si>
    <t xml:space="preserve">                                        DELLOYD VENTURES BERHAD</t>
  </si>
  <si>
    <t xml:space="preserve">                    </t>
  </si>
  <si>
    <t xml:space="preserve">                                           DELLOYD VENTURES BERHAD</t>
  </si>
  <si>
    <t xml:space="preserve">                            CONDENSED CONSOLIDATED BALANCE SHEETS</t>
  </si>
  <si>
    <t xml:space="preserve">               CONDENSED CONSOLIDATED CASH FLOW STATEMENT</t>
  </si>
  <si>
    <t xml:space="preserve">                                       For the period ended 30 June 2003</t>
  </si>
  <si>
    <t xml:space="preserve">                                                                           DELLOYD VENTURES BERHAD</t>
  </si>
  <si>
    <t xml:space="preserve">                               CONDENSED CONSOLIDATED STATEMENT OF CHANGES IN EQUITY</t>
  </si>
  <si>
    <t xml:space="preserve">                                                                           For the period ended 30 June 2003</t>
  </si>
  <si>
    <t xml:space="preserve">                                                                                  CONDENSED CONSOLIDATED INCOME STATEMENT</t>
  </si>
  <si>
    <t xml:space="preserve">                                                                                               (The figures have not been audited)</t>
  </si>
  <si>
    <t xml:space="preserve">                                                          Interim financial report on consolidated results for the financial quarter ended 30 June 2003</t>
  </si>
  <si>
    <t xml:space="preserve">                                                                                                DELLOYD VENTURES BERHAD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</si>
</sst>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_(* #,##0_);_(* \(#,##0\);_(* &quot;-&quot;??_);_(@_)"/>
    <numFmt numFmtId="185" formatCode="#,##0.0000"/>
    <numFmt numFmtId="186" formatCode="#,##0\ _$;\-#,##0\ _$"/>
  </numFmts>
  <fonts count="10">
    <font>
      <sz val="10"/>
      <name val="Arial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i/>
      <u val="single"/>
      <sz val="10"/>
      <color indexed="8"/>
      <name val="Book Antiqua"/>
      <family val="1"/>
    </font>
    <font>
      <b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Alignment="1">
      <alignment horizontal="right"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184" fontId="3" fillId="0" borderId="0" xfId="0" applyAlignment="1">
      <alignment horizontal="right" vertical="center"/>
    </xf>
    <xf numFmtId="184" fontId="3" fillId="0" borderId="0" xfId="0" applyAlignment="1">
      <alignment horizontal="right"/>
    </xf>
    <xf numFmtId="184" fontId="3" fillId="0" borderId="1" xfId="0" applyAlignment="1">
      <alignment horizontal="right"/>
    </xf>
    <xf numFmtId="184" fontId="3" fillId="0" borderId="0" xfId="0" applyAlignment="1">
      <alignment horizontal="center"/>
    </xf>
    <xf numFmtId="184" fontId="3" fillId="0" borderId="0" xfId="0" applyAlignment="1">
      <alignment/>
    </xf>
    <xf numFmtId="4" fontId="3" fillId="0" borderId="0" xfId="0" applyAlignment="1">
      <alignment horizontal="right"/>
    </xf>
    <xf numFmtId="4" fontId="3" fillId="0" borderId="0" xfId="0" applyAlignment="1">
      <alignment/>
    </xf>
    <xf numFmtId="4" fontId="3" fillId="0" borderId="0" xfId="0" applyAlignment="1">
      <alignment/>
    </xf>
    <xf numFmtId="0" fontId="3" fillId="0" borderId="0" xfId="0" applyAlignment="1">
      <alignment horizontal="right"/>
    </xf>
    <xf numFmtId="0" fontId="6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 horizontal="center"/>
    </xf>
    <xf numFmtId="184" fontId="3" fillId="0" borderId="2" xfId="0" applyAlignment="1">
      <alignment horizontal="right"/>
    </xf>
    <xf numFmtId="184" fontId="3" fillId="0" borderId="0" xfId="0" applyAlignment="1">
      <alignment horizontal="right"/>
    </xf>
    <xf numFmtId="184" fontId="3" fillId="0" borderId="3" xfId="0" applyAlignment="1">
      <alignment horizontal="right"/>
    </xf>
    <xf numFmtId="184" fontId="3" fillId="0" borderId="4" xfId="0" applyAlignment="1">
      <alignment horizontal="right"/>
    </xf>
    <xf numFmtId="184" fontId="3" fillId="0" borderId="5" xfId="0" applyAlignment="1">
      <alignment horizontal="right"/>
    </xf>
    <xf numFmtId="3" fontId="3" fillId="0" borderId="0" xfId="0" applyAlignment="1">
      <alignment horizontal="center"/>
    </xf>
    <xf numFmtId="0" fontId="6" fillId="0" borderId="0" xfId="0" applyAlignment="1">
      <alignment horizontal="right"/>
    </xf>
    <xf numFmtId="0" fontId="8" fillId="0" borderId="0" xfId="0" applyAlignment="1">
      <alignment horizontal="center"/>
    </xf>
    <xf numFmtId="186" fontId="3" fillId="0" borderId="0" xfId="0" applyAlignment="1">
      <alignment horizontal="right"/>
    </xf>
    <xf numFmtId="0" fontId="3" fillId="0" borderId="1" xfId="0" applyAlignment="1">
      <alignment horizontal="right"/>
    </xf>
    <xf numFmtId="186" fontId="3" fillId="0" borderId="1" xfId="0" applyAlignment="1">
      <alignment horizontal="right"/>
    </xf>
    <xf numFmtId="184" fontId="6" fillId="0" borderId="0" xfId="0" applyAlignment="1">
      <alignment/>
    </xf>
    <xf numFmtId="3" fontId="3" fillId="0" borderId="1" xfId="0" applyAlignment="1">
      <alignment horizontal="right"/>
    </xf>
    <xf numFmtId="186" fontId="3" fillId="0" borderId="5" xfId="0" applyAlignment="1">
      <alignment horizontal="right"/>
    </xf>
    <xf numFmtId="3" fontId="3" fillId="0" borderId="0" xfId="0" applyAlignment="1">
      <alignment/>
    </xf>
    <xf numFmtId="184" fontId="3" fillId="0" borderId="6" xfId="0" applyAlignment="1">
      <alignment/>
    </xf>
    <xf numFmtId="186" fontId="3" fillId="0" borderId="6" xfId="0" applyAlignment="1">
      <alignment horizontal="right"/>
    </xf>
    <xf numFmtId="184" fontId="3" fillId="0" borderId="1" xfId="0" applyAlignment="1">
      <alignment/>
    </xf>
    <xf numFmtId="184" fontId="3" fillId="0" borderId="6" xfId="0" applyAlignment="1">
      <alignment horizontal="right"/>
    </xf>
    <xf numFmtId="4" fontId="3" fillId="0" borderId="0" xfId="0" applyFont="1" applyAlignment="1">
      <alignment horizontal="right"/>
    </xf>
    <xf numFmtId="184" fontId="3" fillId="0" borderId="0" xfId="0" applyAlignment="1">
      <alignment horizontal="right"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Alignment="1">
      <alignment horizontal="center"/>
    </xf>
    <xf numFmtId="43" fontId="3" fillId="0" borderId="0" xfId="0" applyAlignment="1">
      <alignment horizontal="center"/>
    </xf>
    <xf numFmtId="0" fontId="2" fillId="0" borderId="0" xfId="0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B8" sqref="B8"/>
    </sheetView>
  </sheetViews>
  <sheetFormatPr defaultColWidth="9.140625" defaultRowHeight="12.75"/>
  <cols>
    <col min="1" max="1" width="35.8515625" style="0" customWidth="1"/>
    <col min="2" max="2" width="10.421875" style="0" customWidth="1"/>
    <col min="3" max="3" width="2.00390625" style="0" customWidth="1"/>
    <col min="4" max="4" width="2.140625" style="0" customWidth="1"/>
    <col min="5" max="5" width="11.7109375" style="0" customWidth="1"/>
    <col min="6" max="6" width="2.421875" style="0" customWidth="1"/>
    <col min="7" max="7" width="2.00390625" style="0" customWidth="1"/>
    <col min="8" max="8" width="14.28125" style="0" customWidth="1"/>
    <col min="9" max="9" width="2.421875" style="0" customWidth="1"/>
    <col min="10" max="10" width="2.57421875" style="0" customWidth="1"/>
    <col min="11" max="11" width="14.28125" style="0" customWidth="1"/>
    <col min="12" max="12" width="2.28125" style="0" customWidth="1"/>
    <col min="13" max="16384" width="11.421875" style="0" customWidth="1"/>
  </cols>
  <sheetData>
    <row r="1" spans="1:12" s="47" customFormat="1" ht="15.75" customHeight="1">
      <c r="A1" s="44"/>
      <c r="B1" s="39"/>
      <c r="C1" s="39"/>
      <c r="D1" s="39"/>
      <c r="E1" s="39"/>
      <c r="F1" s="39"/>
      <c r="G1" s="39"/>
      <c r="H1" s="39"/>
      <c r="I1" s="39"/>
      <c r="J1" s="39"/>
      <c r="K1" s="46"/>
      <c r="L1" s="39"/>
    </row>
    <row r="2" spans="1:12" s="55" customFormat="1" ht="15">
      <c r="A2" s="45" t="s">
        <v>157</v>
      </c>
      <c r="B2" s="43"/>
      <c r="C2" s="43"/>
      <c r="D2" s="54"/>
      <c r="E2" s="54"/>
      <c r="F2" s="54"/>
      <c r="G2" s="54"/>
      <c r="H2" s="54"/>
      <c r="I2" s="54"/>
      <c r="J2" s="54"/>
      <c r="K2" s="54"/>
      <c r="L2" s="54"/>
    </row>
    <row r="3" spans="1:12" s="55" customFormat="1" ht="15">
      <c r="A3" s="45" t="s">
        <v>156</v>
      </c>
      <c r="B3" s="45"/>
      <c r="C3" s="43"/>
      <c r="D3" s="54"/>
      <c r="E3" s="54"/>
      <c r="F3" s="54"/>
      <c r="G3" s="54"/>
      <c r="H3" s="54"/>
      <c r="I3" s="54"/>
      <c r="J3" s="54"/>
      <c r="K3" s="54"/>
      <c r="L3" s="54"/>
    </row>
    <row r="4" spans="1:12" s="55" customFormat="1" ht="15">
      <c r="A4" s="45" t="s">
        <v>155</v>
      </c>
      <c r="B4" s="43"/>
      <c r="C4" s="43"/>
      <c r="D4" s="54"/>
      <c r="E4" s="54"/>
      <c r="F4" s="54"/>
      <c r="G4" s="54"/>
      <c r="H4" s="54"/>
      <c r="I4" s="54"/>
      <c r="J4" s="54"/>
      <c r="K4" s="54"/>
      <c r="L4" s="54"/>
    </row>
    <row r="5" spans="1:12" s="47" customFormat="1" ht="16.5">
      <c r="A5" s="5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47" customFormat="1" ht="15">
      <c r="A6" s="45" t="s">
        <v>154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47" customFormat="1" ht="13.5">
      <c r="A7" s="48"/>
      <c r="B7" s="49"/>
      <c r="C7" s="49"/>
      <c r="D7" s="48"/>
      <c r="E7" s="48"/>
      <c r="F7" s="48"/>
      <c r="G7" s="48"/>
      <c r="H7" s="48"/>
      <c r="I7" s="48"/>
      <c r="J7" s="48"/>
      <c r="K7" s="48"/>
      <c r="L7" s="48"/>
    </row>
    <row r="8" spans="1:12" s="47" customFormat="1" ht="15">
      <c r="A8" s="48"/>
      <c r="B8" s="50" t="s">
        <v>144</v>
      </c>
      <c r="C8" s="51"/>
      <c r="D8" s="51"/>
      <c r="E8" s="51"/>
      <c r="F8" s="51"/>
      <c r="G8" s="51"/>
      <c r="H8" s="50" t="s">
        <v>143</v>
      </c>
      <c r="I8" s="51"/>
      <c r="J8" s="51"/>
      <c r="K8" s="51"/>
      <c r="L8" s="51"/>
    </row>
    <row r="9" spans="1:12" s="47" customFormat="1" ht="13.5">
      <c r="A9" s="52"/>
      <c r="B9" s="49"/>
      <c r="C9" s="49"/>
      <c r="D9" s="48"/>
      <c r="E9" s="48"/>
      <c r="F9" s="48"/>
      <c r="G9" s="48"/>
      <c r="H9" s="48"/>
      <c r="I9" s="48"/>
      <c r="J9" s="48"/>
      <c r="K9" s="48"/>
      <c r="L9" s="48"/>
    </row>
    <row r="10" spans="1:12" ht="13.5">
      <c r="A10" s="2"/>
      <c r="B10" s="3" t="s">
        <v>0</v>
      </c>
      <c r="C10" s="3"/>
      <c r="D10" s="3"/>
      <c r="E10" s="3" t="s">
        <v>1</v>
      </c>
      <c r="F10" s="3"/>
      <c r="G10" s="3"/>
      <c r="H10" s="3" t="s">
        <v>2</v>
      </c>
      <c r="I10" s="3"/>
      <c r="J10" s="3"/>
      <c r="K10" s="3" t="s">
        <v>3</v>
      </c>
      <c r="L10" s="3"/>
    </row>
    <row r="11" spans="1:12" ht="13.5">
      <c r="A11" s="2"/>
      <c r="B11" s="3" t="s">
        <v>4</v>
      </c>
      <c r="C11" s="3"/>
      <c r="D11" s="3"/>
      <c r="E11" s="3" t="s">
        <v>5</v>
      </c>
      <c r="F11" s="3"/>
      <c r="G11" s="3"/>
      <c r="H11" s="3" t="s">
        <v>6</v>
      </c>
      <c r="I11" s="3"/>
      <c r="J11" s="3"/>
      <c r="K11" s="3" t="s">
        <v>7</v>
      </c>
      <c r="L11" s="3"/>
    </row>
    <row r="12" spans="1:12" ht="13.5">
      <c r="A12" s="2"/>
      <c r="B12" s="3"/>
      <c r="C12" s="3"/>
      <c r="D12" s="3"/>
      <c r="E12" s="3"/>
      <c r="F12" s="3"/>
      <c r="G12" s="3"/>
      <c r="H12" s="3" t="s">
        <v>8</v>
      </c>
      <c r="I12" s="3"/>
      <c r="J12" s="2"/>
      <c r="K12" s="2"/>
      <c r="L12" s="3"/>
    </row>
    <row r="13" spans="1:12" ht="13.5">
      <c r="A13" s="2"/>
      <c r="B13" s="3" t="s">
        <v>9</v>
      </c>
      <c r="C13" s="3"/>
      <c r="D13" s="3"/>
      <c r="E13" s="3" t="s">
        <v>10</v>
      </c>
      <c r="F13" s="3"/>
      <c r="G13" s="3"/>
      <c r="H13" s="3" t="s">
        <v>11</v>
      </c>
      <c r="I13" s="3"/>
      <c r="J13" s="3"/>
      <c r="K13" s="3" t="s">
        <v>12</v>
      </c>
      <c r="L13" s="3"/>
    </row>
    <row r="14" spans="1:12" ht="15">
      <c r="A14" s="2"/>
      <c r="B14" s="5" t="s">
        <v>13</v>
      </c>
      <c r="C14" s="5"/>
      <c r="D14" s="5"/>
      <c r="E14" s="5" t="s">
        <v>14</v>
      </c>
      <c r="F14" s="5"/>
      <c r="G14" s="5"/>
      <c r="H14" s="5" t="s">
        <v>15</v>
      </c>
      <c r="I14" s="5"/>
      <c r="J14" s="5"/>
      <c r="K14" s="5" t="s">
        <v>16</v>
      </c>
      <c r="L14" s="5"/>
    </row>
    <row r="15" spans="1:12" ht="13.5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</row>
    <row r="16" spans="1:12" ht="13.5">
      <c r="A16" s="2" t="s">
        <v>17</v>
      </c>
      <c r="B16" s="6">
        <v>56312</v>
      </c>
      <c r="C16" s="6"/>
      <c r="D16" s="7"/>
      <c r="E16" s="7">
        <v>63989</v>
      </c>
      <c r="F16" s="7"/>
      <c r="G16" s="7"/>
      <c r="H16" s="6">
        <v>109349</v>
      </c>
      <c r="I16" s="7"/>
      <c r="J16" s="7"/>
      <c r="K16" s="7">
        <v>114722</v>
      </c>
      <c r="L16" s="7"/>
    </row>
    <row r="17" spans="1:12" ht="13.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2" t="s">
        <v>18</v>
      </c>
      <c r="B18" s="7">
        <v>-43436</v>
      </c>
      <c r="C18" s="7"/>
      <c r="D18" s="7"/>
      <c r="E18" s="7">
        <v>-49136</v>
      </c>
      <c r="F18" s="7"/>
      <c r="G18" s="7"/>
      <c r="H18" s="7">
        <v>-84038</v>
      </c>
      <c r="I18" s="7"/>
      <c r="J18" s="7"/>
      <c r="K18" s="7">
        <v>-88184</v>
      </c>
      <c r="L18" s="7"/>
    </row>
    <row r="19" spans="1:12" ht="13.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3.5">
      <c r="A20" s="2" t="s">
        <v>19</v>
      </c>
      <c r="B20" s="7">
        <v>472</v>
      </c>
      <c r="C20" s="7"/>
      <c r="D20" s="7"/>
      <c r="E20" s="7">
        <v>390</v>
      </c>
      <c r="F20" s="7"/>
      <c r="G20" s="7"/>
      <c r="H20" s="7">
        <v>1079</v>
      </c>
      <c r="I20" s="7"/>
      <c r="J20" s="7"/>
      <c r="K20" s="7">
        <v>775</v>
      </c>
      <c r="L20" s="7"/>
    </row>
    <row r="21" spans="1:12" ht="13.5">
      <c r="A21" s="2"/>
      <c r="B21" s="8"/>
      <c r="C21" s="8"/>
      <c r="D21" s="7"/>
      <c r="E21" s="8"/>
      <c r="F21" s="8"/>
      <c r="G21" s="7"/>
      <c r="H21" s="8"/>
      <c r="I21" s="8"/>
      <c r="J21" s="7"/>
      <c r="K21" s="8"/>
      <c r="L21" s="8"/>
    </row>
    <row r="22" spans="1:12" ht="13.5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2" t="s">
        <v>20</v>
      </c>
      <c r="B23" s="7">
        <f>SUM(B16:B21)</f>
        <v>13348</v>
      </c>
      <c r="C23" s="7"/>
      <c r="D23" s="7"/>
      <c r="E23" s="7">
        <f>SUM(E16:E21)</f>
        <v>15243</v>
      </c>
      <c r="F23" s="7"/>
      <c r="G23" s="7"/>
      <c r="H23" s="7">
        <f>SUM(H16:H21)</f>
        <v>26390</v>
      </c>
      <c r="I23" s="7"/>
      <c r="J23" s="7"/>
      <c r="K23" s="7">
        <f>SUM(K16:K21)</f>
        <v>27313</v>
      </c>
      <c r="L23" s="7"/>
    </row>
    <row r="24" spans="1:12" ht="13.5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2" t="s">
        <v>21</v>
      </c>
      <c r="B25" s="7">
        <v>359</v>
      </c>
      <c r="C25" s="7"/>
      <c r="D25" s="7"/>
      <c r="E25" s="7">
        <v>0</v>
      </c>
      <c r="F25" s="7"/>
      <c r="G25" s="7"/>
      <c r="H25" s="7">
        <v>359</v>
      </c>
      <c r="I25" s="7"/>
      <c r="J25" s="7"/>
      <c r="K25" s="7">
        <v>0</v>
      </c>
      <c r="L25" s="7"/>
    </row>
    <row r="26" spans="1:12" ht="13.5">
      <c r="A26" s="2" t="s">
        <v>22</v>
      </c>
      <c r="B26" s="7">
        <v>53</v>
      </c>
      <c r="C26" s="7"/>
      <c r="D26" s="7"/>
      <c r="E26" s="7">
        <v>35</v>
      </c>
      <c r="F26" s="7"/>
      <c r="G26" s="7"/>
      <c r="H26" s="7">
        <v>105</v>
      </c>
      <c r="I26" s="7"/>
      <c r="J26" s="7"/>
      <c r="K26" s="7">
        <v>87</v>
      </c>
      <c r="L26" s="7"/>
    </row>
    <row r="27" spans="1:12" ht="13.5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3.5">
      <c r="A28" s="2" t="s">
        <v>23</v>
      </c>
      <c r="B28" s="8">
        <v>-131</v>
      </c>
      <c r="C28" s="8"/>
      <c r="D28" s="7"/>
      <c r="E28" s="8">
        <v>-150</v>
      </c>
      <c r="F28" s="8"/>
      <c r="G28" s="7"/>
      <c r="H28" s="8">
        <v>-206</v>
      </c>
      <c r="I28" s="8"/>
      <c r="J28" s="7"/>
      <c r="K28" s="8">
        <v>-730</v>
      </c>
      <c r="L28" s="8"/>
    </row>
    <row r="29" spans="1:12" ht="13.5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.5">
      <c r="A30" s="2" t="s">
        <v>24</v>
      </c>
      <c r="B30" s="7">
        <f>SUM(B23:B28)</f>
        <v>13629</v>
      </c>
      <c r="C30" s="7"/>
      <c r="D30" s="7"/>
      <c r="E30" s="7">
        <f>SUM(E23:E28)</f>
        <v>15128</v>
      </c>
      <c r="F30" s="7"/>
      <c r="G30" s="7"/>
      <c r="H30" s="7">
        <f>SUM(H23:H28)</f>
        <v>26648</v>
      </c>
      <c r="I30" s="7"/>
      <c r="J30" s="7"/>
      <c r="K30" s="7">
        <f>SUM(K23:K28)</f>
        <v>26670</v>
      </c>
      <c r="L30" s="7"/>
    </row>
    <row r="31" spans="1:12" ht="13.5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3.5">
      <c r="A32" s="2" t="s">
        <v>25</v>
      </c>
      <c r="B32" s="7">
        <v>-3923</v>
      </c>
      <c r="C32" s="7"/>
      <c r="D32" s="7"/>
      <c r="E32" s="7">
        <v>-4329</v>
      </c>
      <c r="F32" s="7"/>
      <c r="G32" s="7"/>
      <c r="H32" s="7">
        <v>-7782</v>
      </c>
      <c r="I32" s="7"/>
      <c r="J32" s="7"/>
      <c r="K32" s="7">
        <v>-7687</v>
      </c>
      <c r="L32" s="7"/>
    </row>
    <row r="33" spans="1:12" ht="13.5">
      <c r="A33" s="2" t="s">
        <v>26</v>
      </c>
      <c r="B33" s="8">
        <v>-100</v>
      </c>
      <c r="C33" s="8"/>
      <c r="D33" s="7"/>
      <c r="E33" s="8">
        <v>0</v>
      </c>
      <c r="F33" s="8"/>
      <c r="G33" s="7"/>
      <c r="H33" s="8">
        <v>-100</v>
      </c>
      <c r="I33" s="8"/>
      <c r="J33" s="7"/>
      <c r="K33" s="8">
        <v>0</v>
      </c>
      <c r="L33" s="8"/>
    </row>
    <row r="34" spans="1:12" ht="13.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3.5">
      <c r="A35" s="2" t="s">
        <v>27</v>
      </c>
      <c r="B35" s="7">
        <f>SUM(B30:B33)</f>
        <v>9606</v>
      </c>
      <c r="C35" s="7"/>
      <c r="D35" s="7"/>
      <c r="E35" s="7">
        <f>SUM(E30:E33)</f>
        <v>10799</v>
      </c>
      <c r="F35" s="7"/>
      <c r="G35" s="7"/>
      <c r="H35" s="7">
        <f>SUM(H30:H33)</f>
        <v>18766</v>
      </c>
      <c r="I35" s="7"/>
      <c r="J35" s="7"/>
      <c r="K35" s="7">
        <f>SUM(K30:K33)</f>
        <v>18983</v>
      </c>
      <c r="L35" s="7"/>
    </row>
    <row r="36" spans="1:12" ht="13.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3.5">
      <c r="A37" s="2" t="s">
        <v>28</v>
      </c>
      <c r="B37" s="8">
        <v>-356</v>
      </c>
      <c r="C37" s="8"/>
      <c r="D37" s="7"/>
      <c r="E37" s="8">
        <v>-305</v>
      </c>
      <c r="F37" s="8"/>
      <c r="G37" s="7"/>
      <c r="H37" s="8">
        <v>-636</v>
      </c>
      <c r="I37" s="8"/>
      <c r="J37" s="7"/>
      <c r="K37" s="8">
        <v>-425</v>
      </c>
      <c r="L37" s="8"/>
    </row>
    <row r="38" spans="1:12" ht="13.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3.5">
      <c r="A39" s="2" t="s">
        <v>29</v>
      </c>
      <c r="B39" s="8">
        <f>SUM(B35:B37)</f>
        <v>9250</v>
      </c>
      <c r="C39" s="8"/>
      <c r="D39" s="7"/>
      <c r="E39" s="8">
        <f>SUM(E35:E37)</f>
        <v>10494</v>
      </c>
      <c r="F39" s="8"/>
      <c r="G39" s="7"/>
      <c r="H39" s="8">
        <f>SUM(H35:H37)</f>
        <v>18130</v>
      </c>
      <c r="I39" s="8"/>
      <c r="J39" s="7"/>
      <c r="K39" s="8">
        <f>SUM(K35:K37)</f>
        <v>18558</v>
      </c>
      <c r="L39" s="8"/>
    </row>
    <row r="40" spans="1:12" ht="13.5">
      <c r="A40" s="2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3.5">
      <c r="A41" s="2" t="s">
        <v>30</v>
      </c>
      <c r="B41" s="7"/>
      <c r="C41" s="9"/>
      <c r="D41" s="10"/>
      <c r="E41" s="7"/>
      <c r="F41" s="7"/>
      <c r="G41" s="10"/>
      <c r="H41" s="10"/>
      <c r="I41" s="10"/>
      <c r="J41" s="10"/>
      <c r="K41" s="7"/>
      <c r="L41" s="10"/>
    </row>
    <row r="42" spans="1:12" ht="13.5">
      <c r="A42" s="2" t="s">
        <v>31</v>
      </c>
      <c r="B42" s="11">
        <v>10.4</v>
      </c>
      <c r="C42" s="9"/>
      <c r="D42" s="10"/>
      <c r="E42" s="12">
        <v>15.22</v>
      </c>
      <c r="F42" s="10"/>
      <c r="G42" s="10"/>
      <c r="H42" s="13">
        <v>20.5</v>
      </c>
      <c r="I42" s="10"/>
      <c r="J42" s="10"/>
      <c r="K42" s="12">
        <v>26.92</v>
      </c>
      <c r="L42" s="7"/>
    </row>
    <row r="43" spans="1:12" ht="13.5">
      <c r="A43" s="2" t="s">
        <v>32</v>
      </c>
      <c r="B43" s="37" t="s">
        <v>142</v>
      </c>
      <c r="C43" s="38"/>
      <c r="D43" s="38"/>
      <c r="E43" s="37">
        <v>15.1</v>
      </c>
      <c r="F43" s="38"/>
      <c r="G43" s="38"/>
      <c r="H43" s="37" t="s">
        <v>142</v>
      </c>
      <c r="I43" s="7"/>
      <c r="J43" s="7"/>
      <c r="K43" s="12">
        <v>26.49</v>
      </c>
      <c r="L43" s="7"/>
    </row>
    <row r="44" spans="1:12" ht="13.5">
      <c r="A44" s="2"/>
      <c r="B44" s="9"/>
      <c r="C44" s="9"/>
      <c r="D44" s="10"/>
      <c r="E44" s="10"/>
      <c r="F44" s="10"/>
      <c r="G44" s="10"/>
      <c r="H44" s="9"/>
      <c r="I44" s="9"/>
      <c r="J44" s="9"/>
      <c r="K44" s="10"/>
      <c r="L44" s="10"/>
    </row>
    <row r="45" spans="1:12" ht="13.5">
      <c r="A45" s="2" t="s">
        <v>33</v>
      </c>
      <c r="B45" s="3"/>
      <c r="C45" s="3"/>
      <c r="D45" s="14"/>
      <c r="E45" s="14"/>
      <c r="F45" s="14"/>
      <c r="G45" s="14"/>
      <c r="H45" s="14"/>
      <c r="I45" s="3"/>
      <c r="J45" s="7"/>
      <c r="K45" s="10"/>
      <c r="L45" s="2"/>
    </row>
    <row r="46" spans="1:12" ht="13.5">
      <c r="A46" s="2" t="s">
        <v>34</v>
      </c>
      <c r="B46" s="3"/>
      <c r="C46" s="3"/>
      <c r="D46" s="14"/>
      <c r="E46" s="14"/>
      <c r="F46" s="14"/>
      <c r="G46" s="14"/>
      <c r="H46" s="14"/>
      <c r="I46" s="3"/>
      <c r="J46" s="3"/>
      <c r="K46" s="2"/>
      <c r="L46" s="2"/>
    </row>
  </sheetData>
  <printOptions/>
  <pageMargins left="0.34" right="0.25" top="0.43" bottom="0.64" header="0.25" footer="0.51181102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3" sqref="A3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6.57421875" style="0" customWidth="1"/>
    <col min="4" max="4" width="13.00390625" style="0" customWidth="1"/>
    <col min="5" max="16384" width="11.421875" style="0" customWidth="1"/>
  </cols>
  <sheetData>
    <row r="1" spans="1:4" ht="18" customHeight="1">
      <c r="A1" s="45" t="s">
        <v>146</v>
      </c>
      <c r="B1" s="39"/>
      <c r="C1" s="39"/>
      <c r="D1" s="39"/>
    </row>
    <row r="2" spans="1:4" ht="18" customHeight="1">
      <c r="A2" s="45" t="s">
        <v>147</v>
      </c>
      <c r="B2" s="39"/>
      <c r="C2" s="39"/>
      <c r="D2" s="39"/>
    </row>
    <row r="3" spans="1:4" ht="18" customHeight="1">
      <c r="A3" s="45" t="s">
        <v>148</v>
      </c>
      <c r="B3" s="39"/>
      <c r="C3" s="39"/>
      <c r="D3" s="39"/>
    </row>
    <row r="4" spans="1:4" ht="25.5" customHeight="1">
      <c r="A4" s="2"/>
      <c r="B4" s="15" t="s">
        <v>35</v>
      </c>
      <c r="C4" s="16"/>
      <c r="D4" s="15" t="s">
        <v>36</v>
      </c>
    </row>
    <row r="5" spans="1:4" ht="15">
      <c r="A5" s="2"/>
      <c r="B5" s="15" t="s">
        <v>37</v>
      </c>
      <c r="C5" s="16"/>
      <c r="D5" s="15" t="s">
        <v>38</v>
      </c>
    </row>
    <row r="6" spans="1:4" ht="15">
      <c r="A6" s="2"/>
      <c r="B6" s="4" t="s">
        <v>39</v>
      </c>
      <c r="C6" s="16"/>
      <c r="D6" s="4" t="s">
        <v>40</v>
      </c>
    </row>
    <row r="7" spans="1:4" ht="20.25" customHeight="1">
      <c r="A7" s="2"/>
      <c r="B7" s="17" t="s">
        <v>41</v>
      </c>
      <c r="C7" s="17"/>
      <c r="D7" s="17" t="s">
        <v>42</v>
      </c>
    </row>
    <row r="8" spans="1:4" ht="18.75" customHeight="1">
      <c r="A8" s="2" t="s">
        <v>43</v>
      </c>
      <c r="B8" s="7">
        <v>124242</v>
      </c>
      <c r="C8" s="10"/>
      <c r="D8" s="7">
        <v>118386</v>
      </c>
    </row>
    <row r="9" spans="1:4" ht="8.25" customHeight="1">
      <c r="A9" s="2"/>
      <c r="B9" s="7"/>
      <c r="C9" s="10"/>
      <c r="D9" s="7"/>
    </row>
    <row r="10" spans="1:4" ht="13.5">
      <c r="A10" s="2" t="s">
        <v>44</v>
      </c>
      <c r="B10" s="7">
        <v>7368</v>
      </c>
      <c r="C10" s="10"/>
      <c r="D10" s="7">
        <v>42</v>
      </c>
    </row>
    <row r="11" spans="1:4" ht="7.5" customHeight="1">
      <c r="A11" s="2"/>
      <c r="B11" s="7"/>
      <c r="C11" s="10"/>
      <c r="D11" s="7"/>
    </row>
    <row r="12" spans="1:4" ht="13.5">
      <c r="A12" s="2" t="s">
        <v>45</v>
      </c>
      <c r="B12" s="7">
        <v>1977</v>
      </c>
      <c r="C12" s="10"/>
      <c r="D12" s="7">
        <v>1977</v>
      </c>
    </row>
    <row r="13" spans="1:4" ht="10.5" customHeight="1">
      <c r="A13" s="2"/>
      <c r="B13" s="7"/>
      <c r="C13" s="10"/>
      <c r="D13" s="7"/>
    </row>
    <row r="14" spans="1:4" ht="14.25" customHeight="1">
      <c r="A14" s="16" t="s">
        <v>46</v>
      </c>
      <c r="B14" s="7"/>
      <c r="C14" s="10"/>
      <c r="D14" s="7"/>
    </row>
    <row r="15" spans="1:4" ht="16.5" customHeight="1">
      <c r="A15" s="2" t="s">
        <v>47</v>
      </c>
      <c r="B15" s="7">
        <v>29098</v>
      </c>
      <c r="C15" s="10"/>
      <c r="D15" s="7">
        <v>29407</v>
      </c>
    </row>
    <row r="16" spans="1:4" ht="16.5" customHeight="1">
      <c r="A16" s="2" t="s">
        <v>48</v>
      </c>
      <c r="B16" s="7">
        <v>45159</v>
      </c>
      <c r="C16" s="10"/>
      <c r="D16" s="7">
        <v>36779</v>
      </c>
    </row>
    <row r="17" spans="1:4" ht="16.5" customHeight="1">
      <c r="A17" s="2" t="s">
        <v>49</v>
      </c>
      <c r="B17" s="7">
        <v>4760</v>
      </c>
      <c r="C17" s="10"/>
      <c r="D17" s="7">
        <v>3266</v>
      </c>
    </row>
    <row r="18" spans="1:4" ht="16.5" customHeight="1">
      <c r="A18" s="2" t="s">
        <v>50</v>
      </c>
      <c r="B18" s="7">
        <f>49274+12550</f>
        <v>61824</v>
      </c>
      <c r="C18" s="10"/>
      <c r="D18" s="7">
        <v>70386</v>
      </c>
    </row>
    <row r="19" spans="1:4" ht="16.5" customHeight="1">
      <c r="A19" s="2" t="s">
        <v>51</v>
      </c>
      <c r="B19" s="8">
        <v>5000</v>
      </c>
      <c r="C19" s="10"/>
      <c r="D19" s="8">
        <v>0</v>
      </c>
    </row>
    <row r="20" spans="1:4" ht="15" customHeight="1">
      <c r="A20" s="2"/>
      <c r="B20" s="18">
        <f>SUM(B15:B19)</f>
        <v>145841</v>
      </c>
      <c r="C20" s="10"/>
      <c r="D20" s="18">
        <f>SUM(D15:D19)</f>
        <v>139838</v>
      </c>
    </row>
    <row r="21" spans="1:4" ht="10.5" customHeight="1">
      <c r="A21" s="2"/>
      <c r="B21" s="7"/>
      <c r="C21" s="10"/>
      <c r="D21" s="7"/>
    </row>
    <row r="22" spans="1:4" ht="13.5" customHeight="1">
      <c r="A22" s="16" t="s">
        <v>52</v>
      </c>
      <c r="B22" s="7"/>
      <c r="C22" s="10"/>
      <c r="D22" s="7"/>
    </row>
    <row r="23" spans="1:4" ht="15.75" customHeight="1">
      <c r="A23" s="2" t="s">
        <v>53</v>
      </c>
      <c r="B23" s="7">
        <f>14102</f>
        <v>14102</v>
      </c>
      <c r="C23" s="10"/>
      <c r="D23" s="7">
        <v>13790</v>
      </c>
    </row>
    <row r="24" spans="1:4" ht="15.75" customHeight="1">
      <c r="A24" s="2" t="s">
        <v>54</v>
      </c>
      <c r="B24" s="7">
        <f>31366+4924+53</f>
        <v>36343</v>
      </c>
      <c r="C24" s="10"/>
      <c r="D24" s="7">
        <v>38039</v>
      </c>
    </row>
    <row r="25" spans="1:4" ht="15.75" customHeight="1">
      <c r="A25" s="2" t="s">
        <v>55</v>
      </c>
      <c r="B25" s="7">
        <v>11016</v>
      </c>
      <c r="C25" s="10"/>
      <c r="D25" s="7">
        <v>8617</v>
      </c>
    </row>
    <row r="26" spans="1:4" ht="15.75" customHeight="1">
      <c r="A26" s="2" t="s">
        <v>56</v>
      </c>
      <c r="B26" s="19">
        <v>3517</v>
      </c>
      <c r="C26" s="10"/>
      <c r="D26" s="7">
        <v>1223</v>
      </c>
    </row>
    <row r="27" spans="1:4" ht="15.75" customHeight="1">
      <c r="A27" s="2" t="s">
        <v>57</v>
      </c>
      <c r="B27" s="7" t="s">
        <v>58</v>
      </c>
      <c r="C27" s="10"/>
      <c r="D27" s="7">
        <v>4390</v>
      </c>
    </row>
    <row r="28" spans="1:4" ht="15" customHeight="1">
      <c r="A28" s="2"/>
      <c r="B28" s="18">
        <f>SUM(B23:B27)</f>
        <v>64978</v>
      </c>
      <c r="C28" s="10"/>
      <c r="D28" s="18">
        <f>SUM(D23:D27)</f>
        <v>66059</v>
      </c>
    </row>
    <row r="29" spans="1:4" ht="9.75" customHeight="1">
      <c r="A29" s="2"/>
      <c r="B29" s="7"/>
      <c r="C29" s="10"/>
      <c r="D29" s="7"/>
    </row>
    <row r="30" spans="1:4" ht="13.5" customHeight="1">
      <c r="A30" s="16" t="s">
        <v>59</v>
      </c>
      <c r="B30" s="7">
        <f>B20-B28</f>
        <v>80863</v>
      </c>
      <c r="C30" s="10"/>
      <c r="D30" s="7">
        <f>D20-D28</f>
        <v>73779</v>
      </c>
    </row>
    <row r="31" spans="1:4" ht="10.5" customHeight="1">
      <c r="A31" s="2"/>
      <c r="B31" s="7"/>
      <c r="C31" s="10"/>
      <c r="D31" s="7"/>
    </row>
    <row r="32" spans="1:4" ht="16.5" customHeight="1">
      <c r="A32" s="2"/>
      <c r="B32" s="20">
        <f>SUM(B8:B12)+B30</f>
        <v>214450</v>
      </c>
      <c r="C32" s="10"/>
      <c r="D32" s="20">
        <f>SUM(D8:D12)+D30</f>
        <v>194184</v>
      </c>
    </row>
    <row r="33" spans="1:4" ht="17.25" customHeight="1">
      <c r="A33" s="2"/>
      <c r="B33" s="7"/>
      <c r="C33" s="10"/>
      <c r="D33" s="7"/>
    </row>
    <row r="34" spans="1:4" ht="14.25" customHeight="1">
      <c r="A34" s="16" t="s">
        <v>60</v>
      </c>
      <c r="B34" s="7"/>
      <c r="C34" s="10"/>
      <c r="D34" s="7"/>
    </row>
    <row r="35" spans="1:4" ht="13.5" customHeight="1">
      <c r="A35" s="2" t="s">
        <v>61</v>
      </c>
      <c r="B35" s="7">
        <v>88858</v>
      </c>
      <c r="C35" s="10"/>
      <c r="D35" s="7">
        <v>87804</v>
      </c>
    </row>
    <row r="36" spans="1:4" ht="8.25" customHeight="1">
      <c r="A36" s="2"/>
      <c r="B36" s="7"/>
      <c r="C36" s="10"/>
      <c r="D36" s="7"/>
    </row>
    <row r="37" spans="1:4" ht="14.25" customHeight="1">
      <c r="A37" s="2" t="s">
        <v>62</v>
      </c>
      <c r="B37" s="19">
        <f>688+3202+107758</f>
        <v>111648</v>
      </c>
      <c r="C37" s="10"/>
      <c r="D37" s="7">
        <v>93094</v>
      </c>
    </row>
    <row r="38" spans="1:4" ht="8.25" customHeight="1">
      <c r="A38" s="2"/>
      <c r="B38" s="7"/>
      <c r="C38" s="10"/>
      <c r="D38" s="7"/>
    </row>
    <row r="39" spans="1:4" ht="13.5" customHeight="1">
      <c r="A39" s="2" t="s">
        <v>63</v>
      </c>
      <c r="B39" s="7">
        <v>6146</v>
      </c>
      <c r="C39" s="10"/>
      <c r="D39" s="7">
        <v>6146</v>
      </c>
    </row>
    <row r="40" spans="1:4" ht="7.5" customHeight="1">
      <c r="A40" s="2"/>
      <c r="B40" s="7"/>
      <c r="C40" s="10"/>
      <c r="D40" s="7"/>
    </row>
    <row r="41" spans="1:4" ht="16.5" customHeight="1">
      <c r="A41" s="2"/>
      <c r="B41" s="21">
        <f>SUM(B35:B39)</f>
        <v>206652</v>
      </c>
      <c r="C41" s="10"/>
      <c r="D41" s="21">
        <f>SUM(D35:D39)</f>
        <v>187044</v>
      </c>
    </row>
    <row r="42" spans="1:4" ht="4.5" customHeight="1">
      <c r="A42" s="2"/>
      <c r="B42" s="7"/>
      <c r="C42" s="10"/>
      <c r="D42" s="7"/>
    </row>
    <row r="43" spans="1:4" ht="14.25" customHeight="1">
      <c r="A43" s="2" t="s">
        <v>64</v>
      </c>
      <c r="B43" s="7">
        <v>7123</v>
      </c>
      <c r="C43" s="10"/>
      <c r="D43" s="7">
        <v>6486</v>
      </c>
    </row>
    <row r="44" spans="1:4" ht="5.25" customHeight="1">
      <c r="A44" s="2"/>
      <c r="B44" s="7"/>
      <c r="C44" s="10"/>
      <c r="D44" s="7"/>
    </row>
    <row r="45" spans="1:4" ht="13.5" customHeight="1">
      <c r="A45" s="2" t="s">
        <v>65</v>
      </c>
      <c r="B45" s="7">
        <v>280</v>
      </c>
      <c r="C45" s="10"/>
      <c r="D45" s="7">
        <v>259</v>
      </c>
    </row>
    <row r="46" spans="1:4" ht="6" customHeight="1">
      <c r="A46" s="2"/>
      <c r="B46" s="7"/>
      <c r="C46" s="10"/>
      <c r="D46" s="7"/>
    </row>
    <row r="47" spans="1:4" ht="14.25" customHeight="1">
      <c r="A47" s="2" t="s">
        <v>66</v>
      </c>
      <c r="B47" s="7">
        <v>395</v>
      </c>
      <c r="C47" s="10"/>
      <c r="D47" s="7">
        <v>395</v>
      </c>
    </row>
    <row r="48" spans="1:4" ht="10.5" customHeight="1">
      <c r="A48" s="2"/>
      <c r="B48" s="7"/>
      <c r="C48" s="10"/>
      <c r="D48" s="7"/>
    </row>
    <row r="49" spans="1:4" ht="16.5" customHeight="1">
      <c r="A49" s="2"/>
      <c r="B49" s="20">
        <f>SUM(B41:B47)</f>
        <v>214450</v>
      </c>
      <c r="C49" s="10"/>
      <c r="D49" s="20">
        <f>SUM(D41:D47)</f>
        <v>194184</v>
      </c>
    </row>
    <row r="50" spans="1:4" ht="10.5" customHeight="1">
      <c r="A50" s="2"/>
      <c r="B50" s="7"/>
      <c r="C50" s="10"/>
      <c r="D50" s="7"/>
    </row>
    <row r="51" spans="1:4" ht="16.5" customHeight="1">
      <c r="A51" s="2" t="s">
        <v>67</v>
      </c>
      <c r="B51" s="22">
        <f>ROUND(((B41/B35)*100),0)-1</f>
        <v>232</v>
      </c>
      <c r="C51" s="9"/>
      <c r="D51" s="22">
        <f>ROUND(((D41/D35)*100),0)</f>
        <v>213</v>
      </c>
    </row>
    <row r="52" spans="1:4" ht="13.5" customHeight="1" thickTop="1">
      <c r="A52" s="2"/>
      <c r="B52" s="3"/>
      <c r="C52" s="3"/>
      <c r="D52" s="23"/>
    </row>
    <row r="53" spans="1:4" ht="13.5">
      <c r="A53" s="2" t="s">
        <v>68</v>
      </c>
      <c r="B53" s="2"/>
      <c r="C53" s="2"/>
      <c r="D53" s="2"/>
    </row>
    <row r="54" spans="1:4" ht="13.5">
      <c r="A54" s="2" t="s">
        <v>69</v>
      </c>
      <c r="B54" s="2"/>
      <c r="C54" s="2"/>
      <c r="D54" s="2"/>
    </row>
  </sheetData>
  <printOptions/>
  <pageMargins left="0.75" right="0.75" top="0.25" bottom="0.2" header="0.32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A8" sqref="A8"/>
    </sheetView>
  </sheetViews>
  <sheetFormatPr defaultColWidth="9.140625" defaultRowHeight="12.75"/>
  <cols>
    <col min="1" max="1" width="65.140625" style="0" customWidth="1"/>
    <col min="2" max="2" width="13.00390625" style="0" customWidth="1"/>
    <col min="3" max="3" width="4.57421875" style="0" customWidth="1"/>
    <col min="4" max="16384" width="11.421875" style="0" customWidth="1"/>
  </cols>
  <sheetData>
    <row r="1" spans="1:3" ht="15">
      <c r="A1" s="45" t="s">
        <v>145</v>
      </c>
      <c r="B1" s="39"/>
      <c r="C1" s="39"/>
    </row>
    <row r="2" spans="1:3" ht="15">
      <c r="A2" s="45" t="s">
        <v>149</v>
      </c>
      <c r="B2" s="39"/>
      <c r="C2" s="39"/>
    </row>
    <row r="3" spans="1:3" ht="15">
      <c r="A3" s="45" t="s">
        <v>150</v>
      </c>
      <c r="B3" s="39"/>
      <c r="C3" s="39"/>
    </row>
    <row r="4" spans="1:3" ht="9" customHeight="1">
      <c r="A4" s="56"/>
      <c r="B4" s="2"/>
      <c r="C4" s="2"/>
    </row>
    <row r="5" spans="1:3" ht="15">
      <c r="A5" s="16"/>
      <c r="B5" s="15" t="s">
        <v>70</v>
      </c>
      <c r="C5" s="16"/>
    </row>
    <row r="6" spans="1:3" ht="15">
      <c r="A6" s="24"/>
      <c r="B6" s="15" t="s">
        <v>71</v>
      </c>
      <c r="C6" s="24"/>
    </row>
    <row r="7" spans="1:3" ht="12.75" customHeight="1">
      <c r="A7" s="2"/>
      <c r="B7" s="25" t="s">
        <v>72</v>
      </c>
      <c r="C7" s="25"/>
    </row>
    <row r="8" spans="1:3" ht="16.5" customHeight="1">
      <c r="A8" s="16" t="s">
        <v>73</v>
      </c>
      <c r="B8" s="15"/>
      <c r="C8" s="2"/>
    </row>
    <row r="9" spans="1:3" ht="15" customHeight="1">
      <c r="A9" s="2" t="s">
        <v>74</v>
      </c>
      <c r="B9" s="7">
        <v>104235</v>
      </c>
      <c r="C9" s="26"/>
    </row>
    <row r="10" spans="1:3" ht="15" customHeight="1">
      <c r="A10" s="2" t="s">
        <v>75</v>
      </c>
      <c r="B10" s="7">
        <v>-88584</v>
      </c>
      <c r="C10" s="26"/>
    </row>
    <row r="11" spans="1:3" ht="5.25" customHeight="1">
      <c r="A11" s="2"/>
      <c r="B11" s="8"/>
      <c r="C11" s="27"/>
    </row>
    <row r="12" spans="1:3" ht="13.5">
      <c r="A12" s="2" t="s">
        <v>76</v>
      </c>
      <c r="B12" s="7">
        <f>SUM(B9:B10)</f>
        <v>15651</v>
      </c>
      <c r="C12" s="26"/>
    </row>
    <row r="13" spans="1:3" ht="9.75" customHeight="1">
      <c r="A13" s="2"/>
      <c r="B13" s="7"/>
      <c r="C13" s="14"/>
    </row>
    <row r="14" spans="1:3" ht="13.5">
      <c r="A14" s="2" t="s">
        <v>77</v>
      </c>
      <c r="B14" s="7">
        <v>-5488</v>
      </c>
      <c r="C14" s="26"/>
    </row>
    <row r="15" spans="1:3" ht="5.25" customHeight="1" thickBot="1">
      <c r="A15" s="2"/>
      <c r="B15" s="8"/>
      <c r="C15" s="27"/>
    </row>
    <row r="16" spans="1:3" ht="14.25" thickBot="1">
      <c r="A16" s="2" t="s">
        <v>78</v>
      </c>
      <c r="B16" s="8">
        <f>SUM(B12:B14)</f>
        <v>10163</v>
      </c>
      <c r="C16" s="28"/>
    </row>
    <row r="17" spans="1:3" ht="12" customHeight="1">
      <c r="A17" s="2"/>
      <c r="B17" s="10"/>
      <c r="C17" s="2"/>
    </row>
    <row r="18" spans="1:3" ht="15">
      <c r="A18" s="16" t="s">
        <v>79</v>
      </c>
      <c r="B18" s="29"/>
      <c r="C18" s="16"/>
    </row>
    <row r="19" spans="1:3" ht="15" customHeight="1">
      <c r="A19" s="2" t="s">
        <v>80</v>
      </c>
      <c r="B19" s="10">
        <v>-7067</v>
      </c>
      <c r="C19" s="16"/>
    </row>
    <row r="20" spans="1:3" ht="15" customHeight="1">
      <c r="A20" s="2" t="s">
        <v>81</v>
      </c>
      <c r="B20" s="7">
        <v>-8261</v>
      </c>
      <c r="C20" s="26"/>
    </row>
    <row r="21" spans="1:3" ht="15" customHeight="1">
      <c r="A21" s="2" t="s">
        <v>82</v>
      </c>
      <c r="B21" s="7">
        <v>-5000</v>
      </c>
      <c r="C21" s="26"/>
    </row>
    <row r="22" spans="1:3" ht="15" customHeight="1">
      <c r="A22" s="2" t="s">
        <v>83</v>
      </c>
      <c r="B22" s="7">
        <v>131</v>
      </c>
      <c r="C22" s="14"/>
    </row>
    <row r="23" spans="1:3" ht="15" customHeight="1">
      <c r="A23" s="2" t="s">
        <v>84</v>
      </c>
      <c r="B23" s="7">
        <v>105</v>
      </c>
      <c r="C23" s="14"/>
    </row>
    <row r="24" spans="1:3" ht="15" customHeight="1">
      <c r="A24" s="2" t="s">
        <v>85</v>
      </c>
      <c r="B24" s="8">
        <v>876</v>
      </c>
      <c r="C24" s="27"/>
    </row>
    <row r="25" spans="1:3" ht="13.5">
      <c r="A25" s="2" t="s">
        <v>86</v>
      </c>
      <c r="B25" s="8">
        <f>SUM(B18:B24)</f>
        <v>-19216</v>
      </c>
      <c r="C25" s="28"/>
    </row>
    <row r="26" spans="1:3" ht="12" customHeight="1">
      <c r="A26" s="2"/>
      <c r="B26" s="10"/>
      <c r="C26" s="2"/>
    </row>
    <row r="27" spans="1:3" ht="15">
      <c r="A27" s="16" t="s">
        <v>87</v>
      </c>
      <c r="B27" s="29"/>
      <c r="C27" s="16"/>
    </row>
    <row r="28" spans="1:3" ht="15" customHeight="1">
      <c r="A28" s="2" t="s">
        <v>88</v>
      </c>
      <c r="B28" s="7">
        <v>200</v>
      </c>
      <c r="C28" s="26"/>
    </row>
    <row r="29" spans="1:3" ht="15" customHeight="1">
      <c r="A29" s="2" t="s">
        <v>89</v>
      </c>
      <c r="B29" s="7">
        <v>-194</v>
      </c>
      <c r="C29" s="14"/>
    </row>
    <row r="30" spans="1:3" ht="15" customHeight="1">
      <c r="A30" s="2" t="s">
        <v>90</v>
      </c>
      <c r="B30" s="7">
        <v>4162</v>
      </c>
      <c r="C30" s="14"/>
    </row>
    <row r="31" spans="1:3" ht="15" customHeight="1">
      <c r="A31" s="2" t="s">
        <v>91</v>
      </c>
      <c r="B31" s="7">
        <v>-1000</v>
      </c>
      <c r="C31" s="14"/>
    </row>
    <row r="32" spans="1:3" ht="15" customHeight="1">
      <c r="A32" s="2" t="s">
        <v>92</v>
      </c>
      <c r="B32" s="7">
        <v>-40</v>
      </c>
      <c r="C32" s="26"/>
    </row>
    <row r="33" spans="1:3" ht="15" customHeight="1">
      <c r="A33" s="2" t="s">
        <v>93</v>
      </c>
      <c r="B33" s="7">
        <v>-17</v>
      </c>
      <c r="C33" s="26"/>
    </row>
    <row r="34" spans="1:3" ht="15" customHeight="1">
      <c r="A34" s="2" t="s">
        <v>94</v>
      </c>
      <c r="B34" s="7">
        <v>-4390</v>
      </c>
      <c r="C34" s="26"/>
    </row>
    <row r="35" spans="1:3" ht="15" customHeight="1">
      <c r="A35" s="2" t="s">
        <v>95</v>
      </c>
      <c r="B35" s="8">
        <v>1478</v>
      </c>
      <c r="C35" s="30"/>
    </row>
    <row r="36" spans="1:3" ht="13.5">
      <c r="A36" s="2" t="s">
        <v>96</v>
      </c>
      <c r="B36" s="8">
        <f>SUM(B28:B35)</f>
        <v>199</v>
      </c>
      <c r="C36" s="28"/>
    </row>
    <row r="37" spans="1:3" ht="9.75" customHeight="1">
      <c r="A37" s="2"/>
      <c r="B37" s="10"/>
      <c r="C37" s="2"/>
    </row>
    <row r="38" spans="1:3" ht="13.5">
      <c r="A38" s="2" t="s">
        <v>97</v>
      </c>
      <c r="B38" s="7">
        <f>B16+B25+B36</f>
        <v>-8854</v>
      </c>
      <c r="C38" s="26"/>
    </row>
    <row r="39" spans="1:3" ht="9.75" customHeight="1">
      <c r="A39" s="2"/>
      <c r="B39" s="7"/>
      <c r="C39" s="14"/>
    </row>
    <row r="40" spans="1:3" ht="14.25" thickBot="1">
      <c r="A40" s="2" t="s">
        <v>98</v>
      </c>
      <c r="B40" s="8">
        <v>70350</v>
      </c>
      <c r="C40" s="30"/>
    </row>
    <row r="41" spans="1:3" ht="14.25" thickBot="1">
      <c r="A41" s="2" t="s">
        <v>99</v>
      </c>
      <c r="B41" s="22">
        <f>SUM(B38:B40)</f>
        <v>61496</v>
      </c>
      <c r="C41" s="31"/>
    </row>
    <row r="42" spans="1:3" ht="13.5">
      <c r="A42" s="2"/>
      <c r="B42" s="7"/>
      <c r="C42" s="26"/>
    </row>
    <row r="43" spans="1:3" ht="13.5">
      <c r="A43" s="2" t="s">
        <v>100</v>
      </c>
      <c r="B43" s="7"/>
      <c r="C43" s="26"/>
    </row>
    <row r="44" spans="1:3" ht="13.5">
      <c r="A44" s="2" t="s">
        <v>101</v>
      </c>
      <c r="B44" s="10"/>
      <c r="C44" s="2"/>
    </row>
    <row r="45" spans="1:3" ht="8.25" customHeight="1">
      <c r="A45" s="2" t="s">
        <v>102</v>
      </c>
      <c r="B45" s="7"/>
      <c r="C45" s="14"/>
    </row>
    <row r="46" spans="1:3" ht="13.5" customHeight="1">
      <c r="A46" s="2" t="s">
        <v>103</v>
      </c>
      <c r="B46" s="10">
        <v>61824</v>
      </c>
      <c r="C46" s="32"/>
    </row>
    <row r="47" spans="1:3" ht="18" customHeight="1">
      <c r="A47" s="2" t="s">
        <v>104</v>
      </c>
      <c r="B47" s="7">
        <v>-328</v>
      </c>
      <c r="C47" s="26"/>
    </row>
    <row r="48" spans="1:3" ht="14.25" customHeight="1">
      <c r="A48" s="2"/>
      <c r="B48" s="33">
        <f>SUM(B46:B47)</f>
        <v>61496</v>
      </c>
      <c r="C48" s="34"/>
    </row>
    <row r="49" spans="1:3" ht="13.5">
      <c r="A49" s="2"/>
      <c r="B49" s="7"/>
      <c r="C49" s="2"/>
    </row>
    <row r="50" spans="1:3" ht="13.5">
      <c r="A50" s="2" t="s">
        <v>105</v>
      </c>
      <c r="B50" s="10"/>
      <c r="C50" s="2"/>
    </row>
    <row r="51" spans="1:3" ht="13.5">
      <c r="A51" s="2" t="s">
        <v>106</v>
      </c>
      <c r="B51" s="10"/>
      <c r="C51" s="2"/>
    </row>
    <row r="52" spans="1:3" ht="9" customHeight="1">
      <c r="A52" s="2"/>
      <c r="B52" s="10"/>
      <c r="C52" s="2"/>
    </row>
    <row r="53" spans="1:3" ht="13.5">
      <c r="A53" s="2" t="s">
        <v>107</v>
      </c>
      <c r="B53" s="10"/>
      <c r="C53" s="2"/>
    </row>
    <row r="54" spans="1:3" ht="13.5">
      <c r="A54" s="2" t="s">
        <v>108</v>
      </c>
      <c r="B54" s="10"/>
      <c r="C54" s="2"/>
    </row>
  </sheetData>
  <printOptions/>
  <pageMargins left="0.75" right="0.75" top="0.27" bottom="0.2" header="0.25" footer="0.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9" sqref="D9"/>
    </sheetView>
  </sheetViews>
  <sheetFormatPr defaultColWidth="9.140625" defaultRowHeight="12.75"/>
  <cols>
    <col min="1" max="1" width="39.421875" style="0" customWidth="1"/>
    <col min="2" max="2" width="8.28125" style="0" customWidth="1"/>
    <col min="3" max="3" width="1.1484375" style="0" customWidth="1"/>
    <col min="4" max="4" width="9.00390625" style="0" customWidth="1"/>
    <col min="5" max="5" width="0.9921875" style="0" customWidth="1"/>
    <col min="6" max="6" width="8.00390625" style="0" customWidth="1"/>
    <col min="7" max="7" width="1.28515625" style="0" customWidth="1"/>
    <col min="8" max="8" width="8.7109375" style="0" customWidth="1"/>
    <col min="9" max="9" width="1.1484375" style="0" customWidth="1"/>
    <col min="10" max="10" width="8.421875" style="0" customWidth="1"/>
    <col min="11" max="11" width="1.1484375" style="0" customWidth="1"/>
    <col min="12" max="12" width="8.421875" style="0" customWidth="1"/>
    <col min="13" max="16384" width="11.421875" style="0" customWidth="1"/>
  </cols>
  <sheetData>
    <row r="1" spans="1:12" ht="15.75">
      <c r="A1" s="42" t="s">
        <v>151</v>
      </c>
      <c r="B1" s="15"/>
      <c r="C1" s="15"/>
      <c r="D1" s="15"/>
      <c r="E1" s="15"/>
      <c r="F1" s="15"/>
      <c r="G1" s="15"/>
      <c r="H1" s="15"/>
      <c r="I1" s="15"/>
      <c r="J1" s="1"/>
      <c r="K1" s="15"/>
      <c r="L1" s="15"/>
    </row>
    <row r="2" spans="1:12" ht="15">
      <c r="A2" s="42" t="s">
        <v>152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42" t="s">
        <v>153</v>
      </c>
      <c r="B3" s="4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3.5">
      <c r="A5" s="2"/>
      <c r="B5" s="3" t="s">
        <v>109</v>
      </c>
      <c r="C5" s="3"/>
      <c r="D5" s="3" t="s">
        <v>110</v>
      </c>
      <c r="E5" s="3"/>
      <c r="F5" s="3" t="s">
        <v>111</v>
      </c>
      <c r="G5" s="3"/>
      <c r="H5" s="3" t="s">
        <v>112</v>
      </c>
      <c r="I5" s="3"/>
      <c r="J5" s="3" t="s">
        <v>113</v>
      </c>
      <c r="K5" s="3"/>
      <c r="L5" s="3"/>
    </row>
    <row r="6" spans="1:12" ht="13.5">
      <c r="A6" s="2"/>
      <c r="B6" s="3" t="s">
        <v>114</v>
      </c>
      <c r="C6" s="3"/>
      <c r="D6" s="3" t="s">
        <v>115</v>
      </c>
      <c r="E6" s="3"/>
      <c r="F6" s="3" t="s">
        <v>116</v>
      </c>
      <c r="G6" s="3"/>
      <c r="H6" s="3" t="s">
        <v>117</v>
      </c>
      <c r="I6" s="3"/>
      <c r="J6" s="3" t="s">
        <v>118</v>
      </c>
      <c r="K6" s="3"/>
      <c r="L6" s="3" t="s">
        <v>119</v>
      </c>
    </row>
    <row r="7" spans="1:12" ht="15">
      <c r="A7" s="2"/>
      <c r="B7" s="5" t="s">
        <v>120</v>
      </c>
      <c r="C7" s="5"/>
      <c r="D7" s="5" t="s">
        <v>121</v>
      </c>
      <c r="E7" s="5"/>
      <c r="F7" s="5" t="s">
        <v>122</v>
      </c>
      <c r="G7" s="5"/>
      <c r="H7" s="5" t="s">
        <v>123</v>
      </c>
      <c r="I7" s="5"/>
      <c r="J7" s="5" t="s">
        <v>124</v>
      </c>
      <c r="K7" s="5"/>
      <c r="L7" s="5" t="s">
        <v>125</v>
      </c>
    </row>
    <row r="8" spans="1:1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6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 t="s">
        <v>127</v>
      </c>
      <c r="B11" s="10">
        <v>87804</v>
      </c>
      <c r="C11" s="10"/>
      <c r="D11" s="10">
        <v>264</v>
      </c>
      <c r="E11" s="10"/>
      <c r="F11" s="10">
        <v>3202</v>
      </c>
      <c r="G11" s="10"/>
      <c r="H11" s="10">
        <v>89628</v>
      </c>
      <c r="I11" s="10"/>
      <c r="J11" s="10">
        <v>6146</v>
      </c>
      <c r="K11" s="10"/>
      <c r="L11" s="10">
        <f>SUM(B11:K11)</f>
        <v>187044</v>
      </c>
    </row>
    <row r="12" spans="1:12" ht="13.5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5">
      <c r="A13" s="2" t="s">
        <v>128</v>
      </c>
      <c r="B13" s="10">
        <v>1054</v>
      </c>
      <c r="C13" s="10"/>
      <c r="D13" s="10">
        <v>424</v>
      </c>
      <c r="E13" s="10"/>
      <c r="F13" s="7" t="s">
        <v>129</v>
      </c>
      <c r="G13" s="9"/>
      <c r="H13" s="7" t="s">
        <v>130</v>
      </c>
      <c r="I13" s="7"/>
      <c r="J13" s="7" t="s">
        <v>131</v>
      </c>
      <c r="K13" s="10"/>
      <c r="L13" s="10">
        <f>SUM(B13:K13)</f>
        <v>1478</v>
      </c>
    </row>
    <row r="14" spans="1:12" ht="13.5">
      <c r="A14" s="2"/>
      <c r="B14" s="10"/>
      <c r="C14" s="10"/>
      <c r="D14" s="10"/>
      <c r="E14" s="10"/>
      <c r="F14" s="7"/>
      <c r="G14" s="9"/>
      <c r="H14" s="7"/>
      <c r="I14" s="7"/>
      <c r="J14" s="7"/>
      <c r="K14" s="10"/>
      <c r="L14" s="7"/>
    </row>
    <row r="15" spans="1:12" ht="13.5">
      <c r="A15" s="2" t="s">
        <v>132</v>
      </c>
      <c r="B15" s="7" t="s">
        <v>133</v>
      </c>
      <c r="C15" s="10"/>
      <c r="D15" s="7" t="s">
        <v>134</v>
      </c>
      <c r="E15" s="9"/>
      <c r="F15" s="7" t="s">
        <v>135</v>
      </c>
      <c r="G15" s="9"/>
      <c r="H15" s="10">
        <v>18130</v>
      </c>
      <c r="I15" s="10"/>
      <c r="J15" s="7" t="s">
        <v>136</v>
      </c>
      <c r="K15" s="9"/>
      <c r="L15" s="10">
        <f>SUM(B15:K15)</f>
        <v>18130</v>
      </c>
    </row>
    <row r="16" spans="1:12" ht="13.5">
      <c r="A16" s="2"/>
      <c r="B16" s="35"/>
      <c r="C16" s="10"/>
      <c r="D16" s="35"/>
      <c r="E16" s="10"/>
      <c r="F16" s="35"/>
      <c r="G16" s="10"/>
      <c r="H16" s="35"/>
      <c r="I16" s="10"/>
      <c r="J16" s="10"/>
      <c r="K16" s="10"/>
      <c r="L16" s="35"/>
    </row>
    <row r="17" spans="1:12" ht="13.5">
      <c r="A17" s="2" t="s">
        <v>137</v>
      </c>
      <c r="B17" s="33">
        <f>SUM(B11:B16)</f>
        <v>88858</v>
      </c>
      <c r="C17" s="10"/>
      <c r="D17" s="33">
        <f>SUM(D11:D16)</f>
        <v>688</v>
      </c>
      <c r="E17" s="10"/>
      <c r="F17" s="33">
        <f>SUM(F11:F16)</f>
        <v>3202</v>
      </c>
      <c r="G17" s="10"/>
      <c r="H17" s="33">
        <f>SUM(H11:H16)</f>
        <v>107758</v>
      </c>
      <c r="I17" s="10"/>
      <c r="J17" s="33">
        <f>SUM(J11:J16)</f>
        <v>6146</v>
      </c>
      <c r="K17" s="10"/>
      <c r="L17" s="36">
        <f>SUM(L11:L16)</f>
        <v>206652</v>
      </c>
    </row>
    <row r="18" spans="1:12" ht="13.5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5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1" ht="13.5">
      <c r="A21" s="2" t="s">
        <v>138</v>
      </c>
    </row>
    <row r="22" ht="13.5">
      <c r="A22" s="2" t="s">
        <v>139</v>
      </c>
    </row>
    <row r="24" spans="1:12" ht="13.5">
      <c r="A24" s="2" t="s">
        <v>140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5">
      <c r="A25" s="2" t="s">
        <v>141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</sheetData>
  <printOptions/>
  <pageMargins left="0.43" right="0.27" top="0.52" bottom="1" header="0.32" footer="0.51181102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lastPrinted>2003-08-25T09:35:45Z</cp:lastPrinted>
  <dcterms:created xsi:type="dcterms:W3CDTF">2003-08-25T09:05:58Z</dcterms:created>
  <dcterms:modified xsi:type="dcterms:W3CDTF">2003-08-25T09:19:14Z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