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4"/>
  </bookViews>
  <sheets>
    <sheet name="bsheet4Q" sheetId="1" r:id="rId1"/>
    <sheet name="equity4Q" sheetId="2" r:id="rId2"/>
    <sheet name="p&amp;l4Q" sheetId="3" r:id="rId3"/>
    <sheet name="cflow4Q" sheetId="4" r:id="rId4"/>
    <sheet name="notes4Q" sheetId="5" r:id="rId5"/>
  </sheets>
  <definedNames/>
  <calcPr fullCalcOnLoad="1"/>
</workbook>
</file>

<file path=xl/sharedStrings.xml><?xml version="1.0" encoding="utf-8"?>
<sst xmlns="http://schemas.openxmlformats.org/spreadsheetml/2006/main" count="417" uniqueCount="298">
  <si>
    <t xml:space="preserve"> Cost of Sales</t>
  </si>
  <si>
    <t xml:space="preserve"> Gross Profit</t>
  </si>
  <si>
    <t xml:space="preserve">AS AT </t>
  </si>
  <si>
    <t>CURRENT</t>
  </si>
  <si>
    <t>Profit for the year</t>
  </si>
  <si>
    <t>Transfer from Deferred Tax</t>
  </si>
  <si>
    <t>Net Cash used in investing activities</t>
  </si>
  <si>
    <t xml:space="preserve">     Sales of trading inventories         Hercules Sdn Bhd </t>
  </si>
  <si>
    <t xml:space="preserve">      Sze Leong Chye in Hercules Sdn Bhd, Hercules Vietnam Co Ltd, Metal Closure and Seals Sdn Bhd and the Group</t>
  </si>
  <si>
    <t>The Condensed Consolidated Balance Sheet should be read in conjunction with the audited financial</t>
  </si>
  <si>
    <t>to the interim financial statements.</t>
  </si>
  <si>
    <t>Revaluation</t>
  </si>
  <si>
    <t xml:space="preserve">dividend of 2.5% ( 2.5 sen per share ) amounting to RM1,500,587, subject to approval by shareholders at the forthcoming Annual General </t>
  </si>
  <si>
    <t>Meeting of the Company.</t>
  </si>
  <si>
    <t>The Directors are recommending a final dividend of 2.5% less tax of 26% ( 2.5 sen per share )amounting to RM1,110,435 and tax exempt</t>
  </si>
  <si>
    <t xml:space="preserve">RM2.204 million recorded  in  the preceding period. The improved profit before tax was attributable to higher revenue and </t>
  </si>
  <si>
    <t>contribution from Vietnam operations.</t>
  </si>
  <si>
    <t xml:space="preserve">compared to a profit before tax of RM1.086 million in the preceding quarter. The improved profit before tax was attributable to </t>
  </si>
  <si>
    <t>higher revenue and contribution from Vietnam operations.</t>
  </si>
  <si>
    <t xml:space="preserve">   audited financial statements for the year ended 31 December 2006 and the accompanying </t>
  </si>
  <si>
    <t>31/12/2006</t>
  </si>
  <si>
    <t xml:space="preserve">   Trade and other receivables</t>
  </si>
  <si>
    <t xml:space="preserve">   Trade and other payables</t>
  </si>
  <si>
    <t>statements for the year ended 31 December 2006 and the accompanying explanatory notes attached</t>
  </si>
  <si>
    <t xml:space="preserve">   statements for the year ended 31 December 2006 and the accompanying explanatory notes attached to the </t>
  </si>
  <si>
    <t xml:space="preserve">   statements for the year ended 31 December 2006 and the accompanying explanatory notes attached to the interim</t>
  </si>
  <si>
    <t>At 1 January 2007</t>
  </si>
  <si>
    <t xml:space="preserve">The accounting polices and methods of computation adopted by the Group in this interim financial report are consistent with </t>
  </si>
  <si>
    <t>The financial statements for the year ended 31 December 2006 were not qualified.</t>
  </si>
  <si>
    <t>- Over/(Under) provision in prior year</t>
  </si>
  <si>
    <t>The Board expects the Group performance for the year 2008 to be satisfactory.</t>
  </si>
  <si>
    <t xml:space="preserve">   Prepaid land lease payments</t>
  </si>
  <si>
    <t xml:space="preserve">are significant to an understanding of the changes in the financial position and performance of the Group since the year ended </t>
  </si>
  <si>
    <t>31 December 2006.</t>
  </si>
  <si>
    <t>These explanatory notes attached to the interim financial statements provide an explanation of the events and transactions that</t>
  </si>
  <si>
    <t>those adopted in the audited financial statements for the financial year ended 31 December 2006, except for the adoption of</t>
  </si>
  <si>
    <t>revised FRS 117 Leases. The adoption does not have significant financial impact on the Group.</t>
  </si>
  <si>
    <t>FRS 117: Leases</t>
  </si>
  <si>
    <t>The adoption of the revised FRS 117 has resulted in retrospective change in the accounting policy relating to the classification</t>
  </si>
  <si>
    <t xml:space="preserve">less accumulated depreciaton. The leasehold land were revalued in periods prior to 1998 on the basis that the revaluation carried out </t>
  </si>
  <si>
    <t>then, was a one off isolated event and not intended to be an adoption of a revaluation policy in place of historical cost.</t>
  </si>
  <si>
    <t>Upon the adoption of the revised FRS 117 at 1 January 2007, the unamortised carrying amount of RM13.574 million is reclassified</t>
  </si>
  <si>
    <t>from property,plant and equipment to prepaid lease payments as allowed by the transitional provisions of the revised FRS 117.</t>
  </si>
  <si>
    <t xml:space="preserve">of leasehold land. Prior to 1 January 2007, leasehold land was classified as property, plant and equipment and was stated as cost </t>
  </si>
  <si>
    <t>The following comparative amounts have been restated due to the adoption:</t>
  </si>
  <si>
    <t>As restated</t>
  </si>
  <si>
    <t>As previously</t>
  </si>
  <si>
    <t>reported</t>
  </si>
  <si>
    <t>Balance Sheet as at 31 December 2006</t>
  </si>
  <si>
    <t>Prepaid land lease payments</t>
  </si>
  <si>
    <t>Property, plant and equipment</t>
  </si>
  <si>
    <t>current financial period under review except for the expiration of the employees share option scheme on the 9th April</t>
  </si>
  <si>
    <t>after five years from the date of its approval and without extension by the Company.</t>
  </si>
  <si>
    <t xml:space="preserve">   Hercules Vietnam Co Ltd</t>
  </si>
  <si>
    <t xml:space="preserve"> </t>
  </si>
  <si>
    <t>million recorded in the corresponding preceding period. Profit before tax was also higher at RM4.203 million compared to</t>
  </si>
  <si>
    <t xml:space="preserve">registered in the immediate preceding quarter. The Group also registered a higher profit before taxation of RM1.556 million </t>
  </si>
  <si>
    <t>CONDENSED CONSOLIDATED BALANCE SHEET AS AT 31 DECEMBER 2007</t>
  </si>
  <si>
    <t>31/12/2007</t>
  </si>
  <si>
    <t>CONDENSED CONSOLIDATED STATEMENT OF CHANGES IN EQUITY FOR YEAR ENDED 31 DECEMBER 2007</t>
  </si>
  <si>
    <t>At 31 December 2006</t>
  </si>
  <si>
    <t>At 31 December 2007</t>
  </si>
  <si>
    <t>CONDENSED CONSOLIDATED INCOME STATEMENT FOR THE YEAR ENDED 31 DECEMBER 2007</t>
  </si>
  <si>
    <t>31.12.2007</t>
  </si>
  <si>
    <t>31.12.2006</t>
  </si>
  <si>
    <t>FOR THE YEAR ENDED 31 DECEMBER 2007</t>
  </si>
  <si>
    <t>Profit / (Loss) before Taxation</t>
  </si>
  <si>
    <t>Profit / (Loss) for the period</t>
  </si>
  <si>
    <t>Earnings / (Loss) per Share</t>
  </si>
  <si>
    <t>Cash and Cash Equivalents at 31 December</t>
  </si>
  <si>
    <t>31.12.07</t>
  </si>
  <si>
    <t>31.12.06</t>
  </si>
  <si>
    <t>12 Months ended</t>
  </si>
  <si>
    <t>Cash and cash equivalents at 31 December comprise the following :-</t>
  </si>
  <si>
    <t>Net increase / (decrease) in cash and cash equivalents</t>
  </si>
  <si>
    <t>The amount of capital commitments as at 31 December 2007 is as follows;</t>
  </si>
  <si>
    <t xml:space="preserve">During the financial period ended 31 December 2007, the Group entered into the following related party </t>
  </si>
  <si>
    <t>The Group improved its revenue for the financial period ended 31 December 2007 to RM119.317 million compared to RM98.775</t>
  </si>
  <si>
    <t>For the quarter ended 31 December 2007, the Group revenue improved to RM35.136 million compared to RM29.603 million</t>
  </si>
  <si>
    <t>Total Group borrowings as at 31 December 07 are as follows:-</t>
  </si>
  <si>
    <t>( NOTE - VND4,878 = RM 1)</t>
  </si>
  <si>
    <t>the directors on 28 February 2008.</t>
  </si>
  <si>
    <t>28 February 2008</t>
  </si>
  <si>
    <t xml:space="preserve">( The Condensed Consolidated Income Statement should be read  in conjunction  with  the audited financial </t>
  </si>
  <si>
    <t>Capital Commitments</t>
  </si>
  <si>
    <t>Approved and contracted for</t>
  </si>
  <si>
    <t>At 1 January 2006</t>
  </si>
  <si>
    <t xml:space="preserve">   financial statements. )</t>
  </si>
  <si>
    <t xml:space="preserve">( The Condensed Consolidated Statement of Changes in Equity should be read in conjunction with the audited financial </t>
  </si>
  <si>
    <t>------------------------------------------Attributable to Equity Holders of the Parent----------------------------------------------</t>
  </si>
  <si>
    <t>Bank Overdraft ( included in short term borrowings )</t>
  </si>
  <si>
    <t xml:space="preserve">CONDENSED CONSOLIDATED CASH FLOW STATEMENT </t>
  </si>
  <si>
    <t>Kian Joo Canpack (Nilai) Sdn Bhd</t>
  </si>
  <si>
    <t>Effects of Exchange Rate Changes</t>
  </si>
  <si>
    <t>Rental paid to holding company</t>
  </si>
  <si>
    <t>Revaluaton</t>
  </si>
  <si>
    <t xml:space="preserve">( The  Condensed  Consolidated  Cash  Flow  Statement  should  be read  in  conjunction  with  the </t>
  </si>
  <si>
    <t xml:space="preserve">   explanatory notes attached to the interim financial statements. )</t>
  </si>
  <si>
    <t>Basis of Preparation</t>
  </si>
  <si>
    <t>Explanatory Notes Pursuant to FRS 134</t>
  </si>
  <si>
    <t>The Interim Financial Statements are unaudited and have been prepared in accordance with the requirements of FRS 134:</t>
  </si>
  <si>
    <t>Interim Financial Reporting and paragraph 9.22 of Listing Requirements of Bursa Malaysia Securities Berhad.</t>
  </si>
  <si>
    <t xml:space="preserve">   Intangible assets</t>
  </si>
  <si>
    <t>Net Cash generated from operating activities</t>
  </si>
  <si>
    <t>Net Cash used in financing activities</t>
  </si>
  <si>
    <t>Cash and bank balances</t>
  </si>
  <si>
    <t xml:space="preserve"> </t>
  </si>
  <si>
    <t>Dividends paid</t>
  </si>
  <si>
    <t>( RM'000 )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</si>
  <si>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</si>
  <si>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</si>
  <si>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</si>
  <si>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</si>
  <si>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</si>
  <si>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</si>
  <si>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</si>
  <si>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</si>
  <si>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</si>
  <si>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</si>
  <si>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Operating Expenses</t>
  </si>
  <si>
    <t>Other Operating Income</t>
  </si>
  <si>
    <t>Basic ( Sen )</t>
  </si>
  <si>
    <t>YEAR END</t>
  </si>
  <si>
    <t>AS AT</t>
  </si>
  <si>
    <t>The computation of earnings per share is as follows :-</t>
  </si>
  <si>
    <t>Unusual Items Affecting Assets, Liabilities, Equity, Net Income or Cash Flows.</t>
  </si>
  <si>
    <t>Changes in Estimates</t>
  </si>
  <si>
    <t xml:space="preserve">Financial </t>
  </si>
  <si>
    <t>Sales to holding company</t>
  </si>
  <si>
    <t>Sales to related companies</t>
  </si>
  <si>
    <t>Related companies</t>
  </si>
  <si>
    <t>Relationship</t>
  </si>
  <si>
    <t>Subsidiary of the holding company</t>
  </si>
  <si>
    <t>Federal Metal Printing Factory Sdn Bhd</t>
  </si>
  <si>
    <t>Kian Joo Packaging Sdn Bhd</t>
  </si>
  <si>
    <t>KJ Can (Johore) Sdn Bhd</t>
  </si>
  <si>
    <t>Net Assets per share (RM)</t>
  </si>
  <si>
    <t>KJ Can (Selangor) Sdn Bhd</t>
  </si>
  <si>
    <t>KJM Aluminium Can Sdn Bhd</t>
  </si>
  <si>
    <t>The above transactions were entered into in the normal course of business on terms that the Directors</t>
  </si>
  <si>
    <t xml:space="preserve">     Sales of trading inventories              Kian Joo-Visypak Sdn Bhd</t>
  </si>
  <si>
    <t xml:space="preserve">     of common directorship held by Y.A.M. Tunku Dato' Seri Nadzaruddin Ibni Tuanku Ja'afar, Dato' Anthony See </t>
  </si>
  <si>
    <t>INDIVIDUAL QUARTER</t>
  </si>
  <si>
    <t>CUMULATIVE QUARTER</t>
  </si>
  <si>
    <t>Year</t>
  </si>
  <si>
    <t>Preceding Year</t>
  </si>
  <si>
    <t>Corresponding</t>
  </si>
  <si>
    <t xml:space="preserve">Year </t>
  </si>
  <si>
    <t>To Date</t>
  </si>
  <si>
    <t>Period</t>
  </si>
  <si>
    <t>PRECEDING</t>
  </si>
  <si>
    <t xml:space="preserve">Cash and Cash Equivalents at 1 January </t>
  </si>
  <si>
    <t>The business operations of the Group are not affected by any seasonal or cyclical factors.</t>
  </si>
  <si>
    <t>No dividends was paid during the current quarter under review.</t>
  </si>
  <si>
    <t>Kian Joo Canpack Sdn Bhd</t>
  </si>
  <si>
    <t>Basic earnings per share ( sen )</t>
  </si>
  <si>
    <t xml:space="preserve">     Teow Guan, Dato' See Teow Chuan and See Teow Koon in KJV and the Group.</t>
  </si>
  <si>
    <t>Short term deposits</t>
  </si>
  <si>
    <t>Distributable Reserves</t>
  </si>
  <si>
    <t>RM' 000</t>
  </si>
  <si>
    <t>Period to date</t>
  </si>
  <si>
    <t>The Group operations are mainly in Malaysia and Vietnam</t>
  </si>
  <si>
    <t xml:space="preserve">  Net profit for period to date</t>
  </si>
  <si>
    <t xml:space="preserve">  Unallocated corporate assets</t>
  </si>
  <si>
    <t>Exchange</t>
  </si>
  <si>
    <t>Currency translation differences</t>
  </si>
  <si>
    <t xml:space="preserve">   interim financial statements. )</t>
  </si>
  <si>
    <t>Revenue and Expenses</t>
  </si>
  <si>
    <t xml:space="preserve">  External Sales</t>
  </si>
  <si>
    <t>Result</t>
  </si>
  <si>
    <t xml:space="preserve">  Segment results</t>
  </si>
  <si>
    <t xml:space="preserve">  Finance Costs</t>
  </si>
  <si>
    <t xml:space="preserve">  Taxation</t>
  </si>
  <si>
    <t>Assets and Liabilities</t>
  </si>
  <si>
    <t xml:space="preserve">  Segment assets</t>
  </si>
  <si>
    <t xml:space="preserve">  Consolidated total assets</t>
  </si>
  <si>
    <t xml:space="preserve">  Segment liabilities</t>
  </si>
  <si>
    <t xml:space="preserve">  Unallocated corporate liabilities</t>
  </si>
  <si>
    <t xml:space="preserve">  Consolidated total liabilities</t>
  </si>
  <si>
    <t>Other Information</t>
  </si>
  <si>
    <t xml:space="preserve">  Capital Expenditure</t>
  </si>
  <si>
    <t xml:space="preserve">  Depreciation</t>
  </si>
  <si>
    <t xml:space="preserve">  Non-cash expenses other than </t>
  </si>
  <si>
    <t>Malaysia</t>
  </si>
  <si>
    <t>Elimination</t>
  </si>
  <si>
    <t>Consolidated</t>
  </si>
  <si>
    <t xml:space="preserve">  depreciation</t>
  </si>
  <si>
    <t>Vietnam</t>
  </si>
  <si>
    <t>There were no changes in the composition of the Group during the period under review.</t>
  </si>
  <si>
    <t>KJ Can (Vietnam) Co. Ltd.</t>
  </si>
  <si>
    <t>Non-Current</t>
  </si>
  <si>
    <t>The detail of borrowings which are denominated in Vietnam Dong are as follows:-</t>
  </si>
  <si>
    <t>VND '000 000</t>
  </si>
  <si>
    <t>All the Group borrowings are unsecured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</si>
  <si>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</si>
  <si>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</si>
  <si>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</si>
  <si>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</si>
  <si>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</si>
  <si>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</si>
  <si>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</si>
  <si>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>Material events subsequent to the end of the interim period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</si>
  <si>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</si>
  <si>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</si>
  <si>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</si>
  <si>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</si>
  <si>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Review of Performance</t>
  </si>
  <si>
    <t>Variance from Forecast Profit and Profit Guarantee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</si>
  <si>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</si>
  <si>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</si>
  <si>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</si>
  <si>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</si>
  <si>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</si>
  <si>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</si>
  <si>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</si>
  <si>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</si>
  <si>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>nature, size or incidence.</t>
  </si>
  <si>
    <t xml:space="preserve">There are no items affecting assets, liabilities, equity, net income or cash flows that are unusual because of their 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</si>
  <si>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</si>
  <si>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</si>
  <si>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</si>
  <si>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 xml:space="preserve">- Current </t>
  </si>
  <si>
    <t>The effective tax rate for the financial period under review is lower than statutory tax rate due to certain</t>
  </si>
  <si>
    <t>expenses allowed for deduction purposes.</t>
  </si>
  <si>
    <t xml:space="preserve">   Cash and Cash Equivalents</t>
  </si>
  <si>
    <t xml:space="preserve">   Borrowings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</si>
  <si>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</si>
  <si>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</si>
  <si>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</si>
  <si>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</si>
  <si>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</si>
  <si>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</si>
  <si>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</si>
  <si>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</si>
  <si>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</si>
  <si>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</si>
  <si>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Comparison with immediate preceding quarter. 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</si>
  <si>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</si>
  <si>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</si>
  <si>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</si>
  <si>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</si>
  <si>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</si>
  <si>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</si>
  <si>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</si>
  <si>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</si>
  <si>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</si>
  <si>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Non distributable Reserves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</si>
  <si>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</si>
  <si>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</si>
  <si>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</si>
  <si>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</si>
  <si>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</si>
  <si>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</si>
  <si>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Current Quarter</t>
  </si>
  <si>
    <t>Year to date</t>
  </si>
  <si>
    <t>Income Tax</t>
  </si>
  <si>
    <t>Deferred Taxation</t>
  </si>
  <si>
    <t xml:space="preserve">   Inventories</t>
  </si>
  <si>
    <t>Current</t>
  </si>
  <si>
    <t>Related Party Transactions</t>
  </si>
  <si>
    <t>The related companies and their relationship with the Group are as follows : -</t>
  </si>
  <si>
    <t xml:space="preserve">     The party is an associate of the holding company. The party is also deemed related to the Group by virtue</t>
  </si>
  <si>
    <t xml:space="preserve">     The parties are deemed related to the Group by virtue of common directorship held by See Leong Chye @</t>
  </si>
  <si>
    <t>consider comparable to those had the transactions been entered into with third parties.</t>
  </si>
  <si>
    <t>There were no corporate proposal announced for the financial period under review.</t>
  </si>
  <si>
    <t xml:space="preserve">   Amount due from related company</t>
  </si>
  <si>
    <t xml:space="preserve">UNAUDITED RESULTS </t>
  </si>
  <si>
    <t xml:space="preserve">                                                     Metal Closure and Seals Sdn Bhd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</si>
  <si>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</t>
    </r>
    <r>
      <rPr>
        <u val="single"/>
        <sz val="10"/>
        <rFont val="Arial"/>
        <family val="2"/>
      </rPr>
      <t>Identity of related party</t>
    </r>
  </si>
  <si>
    <t>Authorisation for Issue</t>
  </si>
  <si>
    <t>Finance Costs</t>
  </si>
  <si>
    <t>The interim financial statements were authorised for issue by the Board of Directors in accordance with a resolution of</t>
  </si>
  <si>
    <t>BOX-PAK (MALAYSIA) BERHAD (021338-W)</t>
  </si>
  <si>
    <t>Changes in the composition of the Group</t>
  </si>
  <si>
    <t>This is not applicable to the Group.</t>
  </si>
  <si>
    <t>Group borrowings and Debt Securities</t>
  </si>
  <si>
    <t>transactions :-</t>
  </si>
  <si>
    <t>Revenue</t>
  </si>
  <si>
    <t>Declaration of audit qualification</t>
  </si>
  <si>
    <t xml:space="preserve">There were no changes in the estimates of amounts reported in prior interim periods of the current financial year or </t>
  </si>
  <si>
    <t xml:space="preserve">   Amount due to holding company</t>
  </si>
  <si>
    <t>Attributable to :</t>
  </si>
  <si>
    <t>Equity holders of the parent</t>
  </si>
  <si>
    <t>Non-current assets</t>
  </si>
  <si>
    <t xml:space="preserve">   Provisions for liabilities</t>
  </si>
  <si>
    <t xml:space="preserve">   Property, plant and equipment </t>
  </si>
  <si>
    <t xml:space="preserve">   Investment Properties</t>
  </si>
  <si>
    <t>Total Assets</t>
  </si>
  <si>
    <t>Equity and Liabilities</t>
  </si>
  <si>
    <t>Equity attributable to equity holders of the parent</t>
  </si>
  <si>
    <t xml:space="preserve">   Share Capital</t>
  </si>
  <si>
    <t xml:space="preserve">   Reserves</t>
  </si>
  <si>
    <t>Total Equity</t>
  </si>
  <si>
    <t>Non-current liabilities</t>
  </si>
  <si>
    <t xml:space="preserve">   Retirement benefit obligations</t>
  </si>
  <si>
    <t xml:space="preserve">   Deferred tax liabilities</t>
  </si>
  <si>
    <t>Total Liabilities</t>
  </si>
  <si>
    <t>Total Equity and Liabilities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</si>
</sst>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_(* #,##0.0_);_(* \(#,##0.0\);_(* &quot;-&quot;_);_(@_)"/>
    <numFmt numFmtId="172" formatCode="0_);\(0\)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0.000"/>
    <numFmt numFmtId="179" formatCode="0.0000"/>
    <numFmt numFmtId="180" formatCode="0.00000"/>
    <numFmt numFmtId="181" formatCode="#,##0.000_);\(#,##0.000\)"/>
    <numFmt numFmtId="182" formatCode="_(* #,##0.00_);_(* \(#,##0.00\);_(* &quot;-&quot;_);_(@_)"/>
    <numFmt numFmtId="183" formatCode="_(* #,##0.0000_);_(* \(#,##0.0000\);_(* &quot;-&quot;??_);_(@_)"/>
    <numFmt numFmtId="184" formatCode="0;[Red]0"/>
    <numFmt numFmtId="185" formatCode="_(* #,##0.000_);_(* \(#,##0.000\);_(* &quot;-&quot;???_);_(@_)"/>
    <numFmt numFmtId="186" formatCode="_(* #,##0.00000_);_(* \(#,##0.00000\);_(* &quot;-&quot;?????_);_(@_)"/>
    <numFmt numFmtId="187" formatCode="[$-409]dddd\,\ mmmm\ dd\,\ yyyy"/>
    <numFmt numFmtId="188" formatCode="0.000%"/>
    <numFmt numFmtId="189" formatCode="_(* #,##0.0000_);_(* \(#,##0.0000\);_(* &quot;-&quot;????_);_(@_)"/>
    <numFmt numFmtId="190" formatCode="_(* #,##0.00000_);_(* \(#,##0.00000\);_(* &quot;-&quot;??_);_(@_)"/>
    <numFmt numFmtId="191" formatCode="_(* #,##0.0_);_(* \(#,##0.0\);_(* &quot;-&quot;?_);_(@_)"/>
    <numFmt numFmtId="192" formatCode="_-* #,##0_-;\-* #,##0_-;_-* &quot;-&quot;??_-;_-@_-"/>
    <numFmt numFmtId="193" formatCode="#,##0.00;[Red]#,##0.0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6" fontId="0" fillId="0" borderId="0" xfId="15" applyNumberFormat="1" applyFill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176" fontId="0" fillId="0" borderId="0" xfId="15" applyNumberFormat="1" applyFont="1" applyAlignment="1">
      <alignment/>
    </xf>
    <xf numFmtId="176" fontId="0" fillId="0" borderId="0" xfId="15" applyNumberFormat="1" applyFont="1" applyAlignment="1">
      <alignment horizontal="right"/>
    </xf>
    <xf numFmtId="176" fontId="0" fillId="0" borderId="2" xfId="15" applyNumberFormat="1" applyFont="1" applyBorder="1" applyAlignment="1">
      <alignment horizontal="right"/>
    </xf>
    <xf numFmtId="176" fontId="0" fillId="0" borderId="0" xfId="15" applyNumberFormat="1" applyFont="1" applyFill="1" applyAlignment="1">
      <alignment horizontal="right"/>
    </xf>
    <xf numFmtId="176" fontId="0" fillId="0" borderId="2" xfId="15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6" fontId="0" fillId="0" borderId="0" xfId="15" applyNumberFormat="1" applyFont="1" applyFill="1" applyAlignment="1">
      <alignment horizontal="right"/>
    </xf>
    <xf numFmtId="0" fontId="0" fillId="0" borderId="1" xfId="0" applyFill="1" applyBorder="1" applyAlignment="1" quotePrefix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0" fillId="0" borderId="0" xfId="15" applyNumberFormat="1" applyFont="1" applyAlignment="1">
      <alignment horizontal="right"/>
    </xf>
    <xf numFmtId="0" fontId="0" fillId="0" borderId="1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76" fontId="0" fillId="0" borderId="0" xfId="15" applyNumberFormat="1" applyFill="1" applyAlignment="1">
      <alignment/>
    </xf>
    <xf numFmtId="176" fontId="0" fillId="0" borderId="0" xfId="15" applyNumberFormat="1" applyAlignment="1">
      <alignment/>
    </xf>
    <xf numFmtId="176" fontId="1" fillId="0" borderId="0" xfId="15" applyNumberFormat="1" applyFont="1" applyAlignment="1">
      <alignment/>
    </xf>
    <xf numFmtId="176" fontId="0" fillId="0" borderId="0" xfId="15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76" fontId="0" fillId="0" borderId="2" xfId="15" applyNumberFormat="1" applyBorder="1" applyAlignment="1">
      <alignment/>
    </xf>
    <xf numFmtId="0" fontId="11" fillId="0" borderId="0" xfId="0" applyFont="1" applyAlignment="1">
      <alignment/>
    </xf>
    <xf numFmtId="176" fontId="0" fillId="0" borderId="3" xfId="15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176" fontId="0" fillId="0" borderId="0" xfId="15" applyNumberFormat="1" applyFont="1" applyBorder="1" applyAlignment="1">
      <alignment/>
    </xf>
    <xf numFmtId="176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15" fontId="0" fillId="0" borderId="0" xfId="0" applyNumberForma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3" fontId="0" fillId="0" borderId="0" xfId="15" applyAlignment="1">
      <alignment/>
    </xf>
    <xf numFmtId="176" fontId="0" fillId="0" borderId="0" xfId="15" applyNumberFormat="1" applyFont="1" applyBorder="1" applyAlignment="1">
      <alignment/>
    </xf>
    <xf numFmtId="176" fontId="0" fillId="0" borderId="1" xfId="15" applyNumberFormat="1" applyBorder="1" applyAlignment="1">
      <alignment/>
    </xf>
    <xf numFmtId="176" fontId="0" fillId="0" borderId="3" xfId="15" applyNumberFormat="1" applyFont="1" applyBorder="1" applyAlignment="1">
      <alignment/>
    </xf>
    <xf numFmtId="176" fontId="12" fillId="0" borderId="0" xfId="15" applyNumberFormat="1" applyFont="1" applyAlignment="1">
      <alignment/>
    </xf>
    <xf numFmtId="176" fontId="13" fillId="0" borderId="0" xfId="15" applyNumberFormat="1" applyFont="1" applyAlignment="1" quotePrefix="1">
      <alignment/>
    </xf>
    <xf numFmtId="176" fontId="5" fillId="0" borderId="0" xfId="15" applyNumberFormat="1" applyFont="1" applyAlignment="1">
      <alignment/>
    </xf>
    <xf numFmtId="176" fontId="4" fillId="0" borderId="0" xfId="15" applyNumberFormat="1" applyFont="1" applyAlignment="1">
      <alignment/>
    </xf>
    <xf numFmtId="176" fontId="0" fillId="0" borderId="0" xfId="15" applyNumberFormat="1" applyFont="1" applyAlignment="1" quotePrefix="1">
      <alignment/>
    </xf>
    <xf numFmtId="176" fontId="0" fillId="0" borderId="0" xfId="15" applyNumberFormat="1" applyFont="1" applyBorder="1" applyAlignment="1">
      <alignment horizontal="center"/>
    </xf>
    <xf numFmtId="176" fontId="0" fillId="0" borderId="1" xfId="15" applyNumberFormat="1" applyFont="1" applyBorder="1" applyAlignment="1">
      <alignment/>
    </xf>
    <xf numFmtId="176" fontId="0" fillId="0" borderId="0" xfId="15" applyNumberFormat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0" fontId="14" fillId="0" borderId="0" xfId="0" applyFon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37" fontId="0" fillId="0" borderId="3" xfId="15" applyNumberFormat="1" applyBorder="1" applyAlignment="1">
      <alignment horizontal="right" vertical="center" wrapText="1" shrinkToFit="1"/>
    </xf>
    <xf numFmtId="0" fontId="0" fillId="0" borderId="0" xfId="0" applyFont="1" applyAlignment="1" quotePrefix="1">
      <alignment/>
    </xf>
    <xf numFmtId="37" fontId="0" fillId="0" borderId="4" xfId="15" applyNumberFormat="1" applyBorder="1" applyAlignment="1">
      <alignment horizontal="right" vertical="center" wrapText="1" shrinkToFit="1"/>
    </xf>
    <xf numFmtId="37" fontId="0" fillId="0" borderId="5" xfId="15" applyNumberFormat="1" applyBorder="1" applyAlignment="1">
      <alignment horizontal="right" vertical="center" wrapText="1" shrinkToFit="1"/>
    </xf>
    <xf numFmtId="0" fontId="15" fillId="0" borderId="0" xfId="0" applyFont="1" applyAlignment="1" quotePrefix="1">
      <alignment/>
    </xf>
    <xf numFmtId="43" fontId="0" fillId="0" borderId="0" xfId="0" applyNumberFormat="1" applyAlignment="1">
      <alignment/>
    </xf>
    <xf numFmtId="37" fontId="0" fillId="0" borderId="6" xfId="15" applyNumberFormat="1" applyBorder="1" applyAlignment="1">
      <alignment horizontal="right" vertical="center" wrapText="1" shrinkToFit="1"/>
    </xf>
    <xf numFmtId="37" fontId="0" fillId="0" borderId="2" xfId="15" applyNumberFormat="1" applyBorder="1" applyAlignment="1">
      <alignment horizontal="right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76" fontId="0" fillId="0" borderId="3" xfId="15" applyNumberFormat="1" applyBorder="1" applyAlignment="1">
      <alignment horizontal="right" vertical="center" wrapText="1" shrinkToFit="1"/>
    </xf>
    <xf numFmtId="176" fontId="0" fillId="0" borderId="0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176" fontId="0" fillId="0" borderId="5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43" fontId="0" fillId="0" borderId="0" xfId="15" applyAlignment="1">
      <alignment horizontal="right" vertical="center" wrapText="1" shrinkToFit="1"/>
    </xf>
    <xf numFmtId="176" fontId="1" fillId="0" borderId="0" xfId="15" applyNumberFormat="1" applyFont="1" applyAlignment="1">
      <alignment horizontal="center"/>
    </xf>
    <xf numFmtId="176" fontId="1" fillId="0" borderId="0" xfId="15" applyNumberFormat="1" applyFont="1" applyAlignment="1">
      <alignment horizontal="left"/>
    </xf>
    <xf numFmtId="1" fontId="1" fillId="0" borderId="0" xfId="15" applyNumberFormat="1" applyFont="1" applyAlignment="1">
      <alignment horizontal="center"/>
    </xf>
    <xf numFmtId="176" fontId="1" fillId="0" borderId="0" xfId="15" applyNumberFormat="1" applyFont="1" applyAlignment="1" quotePrefix="1">
      <alignment horizontal="center"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176" fontId="0" fillId="0" borderId="1" xfId="15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15" applyNumberFormat="1" applyAlignment="1">
      <alignment/>
    </xf>
    <xf numFmtId="176" fontId="0" fillId="0" borderId="1" xfId="15" applyNumberFormat="1" applyFont="1" applyBorder="1" applyAlignment="1">
      <alignment/>
    </xf>
    <xf numFmtId="176" fontId="0" fillId="0" borderId="1" xfId="15" applyNumberFormat="1" applyBorder="1" applyAlignment="1">
      <alignment/>
    </xf>
    <xf numFmtId="176" fontId="0" fillId="0" borderId="0" xfId="15" applyNumberFormat="1" applyFon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0" xfId="15" applyNumberFormat="1" applyFont="1" applyAlignment="1">
      <alignment/>
    </xf>
    <xf numFmtId="176" fontId="0" fillId="0" borderId="0" xfId="15" applyNumberFormat="1" applyAlignment="1">
      <alignment horizontal="center"/>
    </xf>
    <xf numFmtId="176" fontId="0" fillId="0" borderId="3" xfId="15" applyNumberFormat="1" applyBorder="1" applyAlignment="1">
      <alignment/>
    </xf>
    <xf numFmtId="0" fontId="9" fillId="0" borderId="0" xfId="0" applyFont="1" applyAlignment="1">
      <alignment/>
    </xf>
    <xf numFmtId="176" fontId="0" fillId="0" borderId="7" xfId="15" applyNumberFormat="1" applyBorder="1" applyAlignment="1">
      <alignment/>
    </xf>
    <xf numFmtId="176" fontId="0" fillId="0" borderId="0" xfId="15" applyNumberFormat="1" applyFont="1" applyFill="1" applyBorder="1" applyAlignment="1">
      <alignment horizontal="right"/>
    </xf>
    <xf numFmtId="176" fontId="0" fillId="0" borderId="0" xfId="15" applyNumberFormat="1" applyFont="1" applyBorder="1" applyAlignment="1">
      <alignment horizontal="right"/>
    </xf>
    <xf numFmtId="0" fontId="1" fillId="0" borderId="0" xfId="0" applyFont="1" applyFill="1" applyAlignment="1" quotePrefix="1">
      <alignment horizontal="right"/>
    </xf>
    <xf numFmtId="176" fontId="1" fillId="0" borderId="0" xfId="0" applyNumberFormat="1" applyFont="1" applyBorder="1" applyAlignment="1">
      <alignment/>
    </xf>
    <xf numFmtId="176" fontId="0" fillId="0" borderId="1" xfId="15" applyNumberFormat="1" applyFont="1" applyBorder="1" applyAlignment="1">
      <alignment horizontal="center"/>
    </xf>
    <xf numFmtId="176" fontId="1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24">
      <selection activeCell="D40" sqref="D40"/>
    </sheetView>
  </sheetViews>
  <sheetFormatPr defaultColWidth="9.140625" defaultRowHeight="12.75"/>
  <cols>
    <col min="4" max="4" width="15.00390625" style="0" customWidth="1"/>
  </cols>
  <sheetData>
    <row r="1" ht="18">
      <c r="B1" s="54" t="s">
        <v>228</v>
      </c>
    </row>
    <row r="2" spans="3:4" ht="12.75">
      <c r="C2" s="55" t="s">
        <v>231</v>
      </c>
      <c r="D2" s="55"/>
    </row>
    <row r="3" spans="3:4" ht="12.75">
      <c r="C3" s="55" t="s">
        <v>232</v>
      </c>
      <c r="D3" s="55"/>
    </row>
    <row r="4" ht="12.75">
      <c r="B4" s="2"/>
    </row>
    <row r="5" ht="12.75">
      <c r="A5" s="4" t="s">
        <v>57</v>
      </c>
    </row>
    <row r="6" ht="12.75">
      <c r="A6" s="2"/>
    </row>
    <row r="7" spans="5:7" ht="12.75">
      <c r="E7" s="70" t="s">
        <v>2</v>
      </c>
      <c r="F7" s="2"/>
      <c r="G7" s="70" t="s">
        <v>123</v>
      </c>
    </row>
    <row r="8" spans="5:7" ht="12.75">
      <c r="E8" s="70" t="s">
        <v>3</v>
      </c>
      <c r="F8" s="2"/>
      <c r="G8" s="70" t="s">
        <v>150</v>
      </c>
    </row>
    <row r="9" spans="5:7" ht="12.75">
      <c r="E9" s="70" t="s">
        <v>122</v>
      </c>
      <c r="F9" s="2"/>
      <c r="G9" s="70" t="s">
        <v>122</v>
      </c>
    </row>
    <row r="10" spans="5:7" ht="12.75">
      <c r="E10" s="71" t="s">
        <v>58</v>
      </c>
      <c r="F10" s="2"/>
      <c r="G10" s="71" t="s">
        <v>20</v>
      </c>
    </row>
    <row r="11" spans="5:7" ht="12.75">
      <c r="E11" s="70" t="s">
        <v>229</v>
      </c>
      <c r="F11" s="2"/>
      <c r="G11" s="70" t="s">
        <v>229</v>
      </c>
    </row>
    <row r="12" spans="6:7" ht="12.75">
      <c r="F12" s="72"/>
      <c r="G12" s="70"/>
    </row>
    <row r="13" ht="12.75">
      <c r="A13" t="s">
        <v>283</v>
      </c>
    </row>
    <row r="14" spans="1:7" ht="12.75">
      <c r="A14" s="9" t="s">
        <v>285</v>
      </c>
      <c r="E14" s="73">
        <v>34222</v>
      </c>
      <c r="F14" s="74"/>
      <c r="G14" s="73">
        <f>50994-13574</f>
        <v>37420</v>
      </c>
    </row>
    <row r="15" spans="1:7" ht="12.75">
      <c r="A15" s="9" t="s">
        <v>286</v>
      </c>
      <c r="E15" s="73">
        <v>3218</v>
      </c>
      <c r="F15" s="74"/>
      <c r="G15" s="73">
        <v>3384</v>
      </c>
    </row>
    <row r="16" spans="1:7" ht="12.75">
      <c r="A16" t="s">
        <v>31</v>
      </c>
      <c r="E16" s="73">
        <v>13012</v>
      </c>
      <c r="F16" s="74"/>
      <c r="G16" s="73">
        <v>13574</v>
      </c>
    </row>
    <row r="17" spans="1:7" ht="12.75">
      <c r="A17" t="s">
        <v>102</v>
      </c>
      <c r="E17" s="73">
        <v>162</v>
      </c>
      <c r="F17" s="74"/>
      <c r="G17" s="73">
        <v>100</v>
      </c>
    </row>
    <row r="18" spans="5:7" ht="12.75">
      <c r="E18" s="75">
        <f>SUM(E14:E17)</f>
        <v>50614</v>
      </c>
      <c r="F18" s="74"/>
      <c r="G18" s="75">
        <f>SUM(G14:G17)</f>
        <v>54478</v>
      </c>
    </row>
    <row r="19" spans="5:7" ht="12.75">
      <c r="E19" s="74"/>
      <c r="F19" s="74"/>
      <c r="G19" s="74"/>
    </row>
    <row r="20" spans="1:7" ht="12.75">
      <c r="A20" t="s">
        <v>234</v>
      </c>
      <c r="E20" s="74"/>
      <c r="F20" s="74"/>
      <c r="G20" s="74"/>
    </row>
    <row r="21" spans="1:7" ht="12.75">
      <c r="A21" s="76" t="s">
        <v>257</v>
      </c>
      <c r="E21" s="77">
        <v>14315</v>
      </c>
      <c r="F21" s="74"/>
      <c r="G21" s="77">
        <v>14658</v>
      </c>
    </row>
    <row r="22" spans="1:7" ht="12.75">
      <c r="A22" s="76" t="s">
        <v>21</v>
      </c>
      <c r="E22" s="78">
        <v>31230</v>
      </c>
      <c r="F22" s="74"/>
      <c r="G22" s="78">
        <v>26490</v>
      </c>
    </row>
    <row r="23" spans="1:7" ht="12.75">
      <c r="A23" s="1" t="s">
        <v>265</v>
      </c>
      <c r="E23" s="78">
        <v>501</v>
      </c>
      <c r="F23" s="74"/>
      <c r="G23" s="78">
        <v>223</v>
      </c>
    </row>
    <row r="24" spans="1:7" ht="12.75">
      <c r="A24" s="1" t="s">
        <v>224</v>
      </c>
      <c r="D24" s="58"/>
      <c r="E24" s="78">
        <f>11181</f>
        <v>11181</v>
      </c>
      <c r="F24" s="74"/>
      <c r="G24" s="78">
        <v>9996</v>
      </c>
    </row>
    <row r="25" spans="1:7" ht="12.75">
      <c r="A25" s="1" t="s">
        <v>106</v>
      </c>
      <c r="E25" s="78"/>
      <c r="F25" s="74"/>
      <c r="G25" s="78"/>
    </row>
    <row r="26" spans="1:7" ht="12.75">
      <c r="A26" s="79"/>
      <c r="D26" s="80"/>
      <c r="E26" s="81">
        <f>SUM(E21:E25)</f>
        <v>57227</v>
      </c>
      <c r="F26" s="74"/>
      <c r="G26" s="81">
        <f>SUM(G21:G25)</f>
        <v>51367</v>
      </c>
    </row>
    <row r="27" spans="5:7" ht="12.75">
      <c r="E27" s="74"/>
      <c r="F27" s="74"/>
      <c r="G27" s="74"/>
    </row>
    <row r="28" spans="1:7" ht="13.5" thickBot="1">
      <c r="A28" t="s">
        <v>287</v>
      </c>
      <c r="E28" s="82">
        <f>E26+E18</f>
        <v>107841</v>
      </c>
      <c r="F28" s="74"/>
      <c r="G28" s="82">
        <f>G26+G18</f>
        <v>105845</v>
      </c>
    </row>
    <row r="29" spans="5:7" ht="13.5" thickTop="1">
      <c r="E29" s="74"/>
      <c r="F29" s="74"/>
      <c r="G29" s="74"/>
    </row>
    <row r="30" spans="1:7" ht="12.75">
      <c r="A30" t="s">
        <v>288</v>
      </c>
      <c r="E30" s="74"/>
      <c r="F30" s="74"/>
      <c r="G30" s="74"/>
    </row>
    <row r="31" spans="1:7" ht="12.75">
      <c r="A31" t="s">
        <v>289</v>
      </c>
      <c r="E31" s="74"/>
      <c r="F31" s="74"/>
      <c r="G31" s="74"/>
    </row>
    <row r="32" spans="1:7" ht="12.75">
      <c r="A32" s="9" t="s">
        <v>290</v>
      </c>
      <c r="E32" s="73">
        <v>60023</v>
      </c>
      <c r="F32" s="74"/>
      <c r="G32" s="73">
        <v>60023</v>
      </c>
    </row>
    <row r="33" spans="1:7" ht="12.75">
      <c r="A33" s="9" t="s">
        <v>291</v>
      </c>
      <c r="E33" s="83">
        <v>6492</v>
      </c>
      <c r="F33" s="84"/>
      <c r="G33" s="83">
        <v>3135</v>
      </c>
    </row>
    <row r="34" spans="1:7" ht="12.75">
      <c r="A34" t="s">
        <v>292</v>
      </c>
      <c r="E34" s="75">
        <f>SUM(E32:E33)</f>
        <v>66515</v>
      </c>
      <c r="F34" s="74"/>
      <c r="G34" s="75">
        <f>SUM(G32:G33)</f>
        <v>63158</v>
      </c>
    </row>
    <row r="35" spans="5:7" ht="12.75">
      <c r="E35" s="74"/>
      <c r="F35" s="74"/>
      <c r="G35" s="74"/>
    </row>
    <row r="36" spans="1:7" ht="12.75">
      <c r="A36" t="s">
        <v>293</v>
      </c>
      <c r="E36" s="74"/>
      <c r="F36" s="74"/>
      <c r="G36" s="74"/>
    </row>
    <row r="37" spans="1:7" ht="12.75">
      <c r="A37" s="9" t="s">
        <v>294</v>
      </c>
      <c r="E37" s="85">
        <v>1021</v>
      </c>
      <c r="F37" s="74"/>
      <c r="G37" s="85">
        <v>2094</v>
      </c>
    </row>
    <row r="38" spans="1:7" ht="12.75">
      <c r="A38" t="s">
        <v>225</v>
      </c>
      <c r="E38" s="85">
        <v>6641</v>
      </c>
      <c r="F38" s="74"/>
      <c r="G38" s="85">
        <v>10590</v>
      </c>
    </row>
    <row r="39" spans="1:7" ht="12.75">
      <c r="A39" t="s">
        <v>295</v>
      </c>
      <c r="E39" s="73">
        <v>1196</v>
      </c>
      <c r="F39" s="74"/>
      <c r="G39" s="73">
        <v>1319</v>
      </c>
    </row>
    <row r="40" spans="5:7" ht="12.75">
      <c r="E40" s="86">
        <f>SUM(E37:E39)</f>
        <v>8858</v>
      </c>
      <c r="F40" s="87"/>
      <c r="G40" s="86">
        <f>SUM(G37:G39)</f>
        <v>14003</v>
      </c>
    </row>
    <row r="41" spans="5:7" ht="12.75">
      <c r="E41" s="74"/>
      <c r="F41" s="74"/>
      <c r="G41" s="74"/>
    </row>
    <row r="42" spans="1:7" ht="12.75">
      <c r="A42" t="s">
        <v>235</v>
      </c>
      <c r="E42" s="88"/>
      <c r="F42" s="74"/>
      <c r="G42" s="88"/>
    </row>
    <row r="43" spans="1:7" ht="12.75">
      <c r="A43" s="76" t="s">
        <v>22</v>
      </c>
      <c r="D43" s="58"/>
      <c r="E43" s="78">
        <v>19078</v>
      </c>
      <c r="F43" s="74"/>
      <c r="G43" s="78">
        <v>17884</v>
      </c>
    </row>
    <row r="44" spans="1:7" ht="12.75">
      <c r="A44" s="1" t="s">
        <v>294</v>
      </c>
      <c r="D44" s="58"/>
      <c r="E44" s="78">
        <v>1367</v>
      </c>
      <c r="F44" s="74"/>
      <c r="G44" s="78">
        <v>270</v>
      </c>
    </row>
    <row r="45" spans="1:7" ht="12.75">
      <c r="A45" s="1" t="s">
        <v>284</v>
      </c>
      <c r="E45" s="78">
        <v>136</v>
      </c>
      <c r="F45" s="74"/>
      <c r="G45" s="78">
        <v>119</v>
      </c>
    </row>
    <row r="46" spans="1:7" ht="12.75">
      <c r="A46" s="76" t="s">
        <v>225</v>
      </c>
      <c r="E46" s="89">
        <f>10898</f>
        <v>10898</v>
      </c>
      <c r="F46" s="74"/>
      <c r="G46" s="89">
        <v>10388</v>
      </c>
    </row>
    <row r="47" spans="1:7" ht="12.75">
      <c r="A47" s="1" t="s">
        <v>280</v>
      </c>
      <c r="D47" s="58"/>
      <c r="E47" s="89">
        <v>989</v>
      </c>
      <c r="F47" s="74"/>
      <c r="G47" s="78">
        <v>23</v>
      </c>
    </row>
    <row r="48" spans="1:7" ht="12.75">
      <c r="A48" s="79"/>
      <c r="E48" s="81">
        <f>SUM(E43:E47)</f>
        <v>32468</v>
      </c>
      <c r="F48" s="74"/>
      <c r="G48" s="81">
        <f>SUM(G43:G47)</f>
        <v>28684</v>
      </c>
    </row>
    <row r="49" spans="1:7" ht="12.75">
      <c r="A49" s="79"/>
      <c r="E49" s="90"/>
      <c r="F49" s="74"/>
      <c r="G49" s="90"/>
    </row>
    <row r="50" spans="1:7" ht="12.75">
      <c r="A50" t="s">
        <v>296</v>
      </c>
      <c r="E50" s="87">
        <f>E48+E40</f>
        <v>41326</v>
      </c>
      <c r="F50" s="74"/>
      <c r="G50" s="87">
        <f>G48+G40</f>
        <v>42687</v>
      </c>
    </row>
    <row r="51" spans="1:7" ht="12.75">
      <c r="A51" s="79"/>
      <c r="E51" s="90"/>
      <c r="F51" s="74"/>
      <c r="G51" s="90"/>
    </row>
    <row r="52" spans="1:7" ht="13.5" thickBot="1">
      <c r="A52" t="s">
        <v>297</v>
      </c>
      <c r="E52" s="82">
        <f>E50+E34</f>
        <v>107841</v>
      </c>
      <c r="F52" s="74"/>
      <c r="G52" s="82">
        <f>G50+G34</f>
        <v>105845</v>
      </c>
    </row>
    <row r="53" spans="5:7" ht="13.5" thickTop="1">
      <c r="E53" s="85"/>
      <c r="F53" s="74"/>
      <c r="G53" s="85"/>
    </row>
    <row r="54" spans="1:7" ht="12.75">
      <c r="A54" t="s">
        <v>136</v>
      </c>
      <c r="E54" s="91">
        <f>E34/60023</f>
        <v>1.1081585392266298</v>
      </c>
      <c r="F54" s="73"/>
      <c r="G54" s="91">
        <f>G34/60023</f>
        <v>1.0522299785082385</v>
      </c>
    </row>
    <row r="56" spans="1:8" ht="12.75">
      <c r="A56" s="16" t="s">
        <v>9</v>
      </c>
      <c r="B56" s="39"/>
      <c r="C56" s="39"/>
      <c r="D56" s="38"/>
      <c r="E56" s="39"/>
      <c r="F56" s="39"/>
      <c r="G56" s="39"/>
      <c r="H56" s="38"/>
    </row>
    <row r="57" spans="1:8" ht="12.75">
      <c r="A57" s="40" t="s">
        <v>23</v>
      </c>
      <c r="B57" s="38"/>
      <c r="C57" s="38"/>
      <c r="D57" s="39"/>
      <c r="E57" s="38"/>
      <c r="F57" s="38"/>
      <c r="G57" s="38"/>
      <c r="H57" s="39"/>
    </row>
    <row r="58" spans="1:8" ht="12.75">
      <c r="A58" s="40" t="s">
        <v>10</v>
      </c>
      <c r="B58" s="38"/>
      <c r="C58" s="38"/>
      <c r="D58" s="38"/>
      <c r="E58" s="38"/>
      <c r="F58" s="38"/>
      <c r="G58" s="38"/>
      <c r="H58" s="38"/>
    </row>
  </sheetData>
  <printOptions/>
  <pageMargins left="0.75" right="0.75" top="0.39" bottom="0.5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3"/>
  <sheetViews>
    <sheetView workbookViewId="0" topLeftCell="A1">
      <selection activeCell="J26" sqref="J26"/>
    </sheetView>
  </sheetViews>
  <sheetFormatPr defaultColWidth="9.140625" defaultRowHeight="12.75"/>
  <cols>
    <col min="3" max="3" width="5.421875" style="0" customWidth="1"/>
    <col min="5" max="5" width="7.140625" style="0" customWidth="1"/>
    <col min="7" max="7" width="7.140625" style="0" customWidth="1"/>
    <col min="9" max="9" width="7.8515625" style="0" customWidth="1"/>
    <col min="11" max="11" width="5.421875" style="0" customWidth="1"/>
    <col min="13" max="13" width="6.7109375" style="0" customWidth="1"/>
  </cols>
  <sheetData>
    <row r="2" spans="1:14" ht="18">
      <c r="A2" s="38"/>
      <c r="B2" s="38"/>
      <c r="C2" s="62" t="s">
        <v>228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38"/>
      <c r="B3" s="38"/>
      <c r="C3" s="38"/>
      <c r="D3" s="63" t="s">
        <v>231</v>
      </c>
      <c r="E3" s="63"/>
      <c r="F3" s="38"/>
      <c r="G3" s="38"/>
      <c r="H3" s="38"/>
      <c r="I3" s="38"/>
      <c r="J3" s="38"/>
      <c r="K3" s="38"/>
      <c r="L3" s="38"/>
      <c r="M3" s="38"/>
      <c r="N3" s="38"/>
    </row>
    <row r="4" spans="1:14" ht="12.75">
      <c r="A4" s="38"/>
      <c r="B4" s="38"/>
      <c r="C4" s="38"/>
      <c r="D4" s="63" t="s">
        <v>232</v>
      </c>
      <c r="E4" s="63"/>
      <c r="F4" s="38"/>
      <c r="G4" s="38"/>
      <c r="H4" s="38"/>
      <c r="I4" s="38"/>
      <c r="J4" s="38"/>
      <c r="K4" s="38"/>
      <c r="L4" s="38"/>
      <c r="M4" s="38"/>
      <c r="N4" s="38"/>
    </row>
    <row r="5" spans="1:14" ht="12.75">
      <c r="A5" s="38"/>
      <c r="B5" s="6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2.75">
      <c r="A6" s="39" t="s">
        <v>106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2.75">
      <c r="A7" s="65" t="s">
        <v>59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9" spans="1:14" ht="12.75">
      <c r="A9" s="38"/>
      <c r="B9" s="38"/>
      <c r="C9" s="38"/>
      <c r="D9" s="66" t="s">
        <v>89</v>
      </c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2.75">
      <c r="A10" s="38"/>
      <c r="B10" s="38"/>
      <c r="C10" s="38"/>
      <c r="D10" s="38" t="s">
        <v>106</v>
      </c>
      <c r="E10" s="38"/>
      <c r="F10" s="114" t="s">
        <v>246</v>
      </c>
      <c r="G10" s="114"/>
      <c r="H10" s="114"/>
      <c r="I10" s="114"/>
      <c r="J10" s="114"/>
      <c r="K10" s="67"/>
      <c r="L10" s="68" t="s">
        <v>158</v>
      </c>
      <c r="M10" s="60"/>
      <c r="N10" s="38"/>
    </row>
    <row r="11" spans="1:14" ht="12.75">
      <c r="A11" s="50"/>
      <c r="B11" s="51"/>
      <c r="C11" s="38"/>
      <c r="D11" s="38" t="s">
        <v>109</v>
      </c>
      <c r="E11" s="38"/>
      <c r="F11" s="38" t="s">
        <v>109</v>
      </c>
      <c r="G11" s="38"/>
      <c r="H11" s="40" t="s">
        <v>95</v>
      </c>
      <c r="I11" s="38"/>
      <c r="J11" s="40" t="s">
        <v>164</v>
      </c>
      <c r="K11" s="40"/>
      <c r="L11" s="38" t="s">
        <v>111</v>
      </c>
      <c r="M11" s="38"/>
      <c r="N11" s="69" t="s">
        <v>112</v>
      </c>
    </row>
    <row r="12" spans="1:14" ht="12.75">
      <c r="A12" s="50"/>
      <c r="B12" s="51"/>
      <c r="C12" s="38"/>
      <c r="D12" s="60" t="s">
        <v>110</v>
      </c>
      <c r="E12" s="38"/>
      <c r="F12" s="60" t="s">
        <v>113</v>
      </c>
      <c r="G12" s="38"/>
      <c r="H12" s="60" t="s">
        <v>114</v>
      </c>
      <c r="I12" s="51"/>
      <c r="J12" s="68" t="s">
        <v>114</v>
      </c>
      <c r="K12" s="40"/>
      <c r="L12" s="60" t="s">
        <v>115</v>
      </c>
      <c r="M12" s="38"/>
      <c r="N12" s="60" t="s">
        <v>106</v>
      </c>
    </row>
    <row r="13" spans="1:14" ht="12.75">
      <c r="A13" s="38"/>
      <c r="B13" s="38"/>
      <c r="C13" s="38"/>
      <c r="D13" s="69" t="s">
        <v>108</v>
      </c>
      <c r="E13" s="38"/>
      <c r="F13" s="69" t="s">
        <v>108</v>
      </c>
      <c r="G13" s="38"/>
      <c r="H13" s="69" t="s">
        <v>108</v>
      </c>
      <c r="I13" s="69"/>
      <c r="J13" s="69" t="s">
        <v>108</v>
      </c>
      <c r="K13" s="38"/>
      <c r="L13" s="69" t="s">
        <v>108</v>
      </c>
      <c r="M13" s="38"/>
      <c r="N13" s="69" t="s">
        <v>108</v>
      </c>
    </row>
    <row r="15" spans="1:14" ht="12.75">
      <c r="A15" s="40" t="s">
        <v>26</v>
      </c>
      <c r="B15" s="38"/>
      <c r="C15" s="38"/>
      <c r="D15" s="38">
        <v>60023</v>
      </c>
      <c r="E15" s="38"/>
      <c r="F15" s="38">
        <v>24</v>
      </c>
      <c r="G15" s="38"/>
      <c r="H15" s="38">
        <v>2471</v>
      </c>
      <c r="I15" s="38"/>
      <c r="J15" s="38">
        <v>-556</v>
      </c>
      <c r="K15" s="38"/>
      <c r="L15" s="38">
        <v>1196</v>
      </c>
      <c r="M15" s="38"/>
      <c r="N15" s="38">
        <f>SUM(D15:L15)</f>
        <v>63158</v>
      </c>
    </row>
    <row r="16" spans="1:14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2.75">
      <c r="A17" s="40" t="s">
        <v>4</v>
      </c>
      <c r="B17" s="38"/>
      <c r="C17" s="38"/>
      <c r="D17" s="38">
        <v>0</v>
      </c>
      <c r="E17" s="38"/>
      <c r="F17" s="38">
        <v>0</v>
      </c>
      <c r="G17" s="38"/>
      <c r="H17" s="38">
        <v>0</v>
      </c>
      <c r="I17" s="38"/>
      <c r="J17" s="38">
        <v>0</v>
      </c>
      <c r="K17" s="38"/>
      <c r="L17" s="38">
        <v>4342</v>
      </c>
      <c r="M17" s="38"/>
      <c r="N17" s="38">
        <f>SUM(D17:L17)</f>
        <v>4342</v>
      </c>
    </row>
    <row r="18" spans="1:14" ht="12.75">
      <c r="A18" s="40" t="s">
        <v>106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2.75">
      <c r="A19" s="40" t="s">
        <v>5</v>
      </c>
      <c r="B19" s="38"/>
      <c r="C19" s="38"/>
      <c r="D19" s="38">
        <v>0</v>
      </c>
      <c r="E19" s="38"/>
      <c r="F19" s="38">
        <v>0</v>
      </c>
      <c r="G19" s="38"/>
      <c r="H19" s="38">
        <v>0</v>
      </c>
      <c r="I19" s="38"/>
      <c r="J19" s="38">
        <v>0</v>
      </c>
      <c r="K19" s="38"/>
      <c r="L19" s="38">
        <v>0</v>
      </c>
      <c r="M19" s="38"/>
      <c r="N19" s="38">
        <f>SUM(D19:L19)</f>
        <v>0</v>
      </c>
    </row>
    <row r="20" spans="1:14" ht="12.75">
      <c r="A20" s="4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2.75">
      <c r="A21" s="38" t="s">
        <v>116</v>
      </c>
      <c r="B21" s="38"/>
      <c r="C21" s="38"/>
      <c r="D21" s="38">
        <v>0</v>
      </c>
      <c r="E21" s="38"/>
      <c r="F21" s="38">
        <v>0</v>
      </c>
      <c r="G21" s="38"/>
      <c r="H21" s="38">
        <v>0</v>
      </c>
      <c r="I21" s="38"/>
      <c r="J21" s="38">
        <v>0</v>
      </c>
      <c r="K21" s="38"/>
      <c r="L21" s="38">
        <v>0</v>
      </c>
      <c r="M21" s="38"/>
      <c r="N21" s="38">
        <f>SUM(D21:L21)</f>
        <v>0</v>
      </c>
    </row>
    <row r="23" spans="1:14" ht="12.75">
      <c r="A23" s="38" t="s">
        <v>117</v>
      </c>
      <c r="B23" s="38"/>
      <c r="C23" s="38"/>
      <c r="D23" s="38">
        <v>0</v>
      </c>
      <c r="E23" s="38"/>
      <c r="F23" s="38">
        <v>0</v>
      </c>
      <c r="G23" s="38"/>
      <c r="H23" s="38">
        <v>0</v>
      </c>
      <c r="I23" s="38"/>
      <c r="J23" s="38">
        <v>0</v>
      </c>
      <c r="K23" s="38"/>
      <c r="L23" s="38">
        <v>0</v>
      </c>
      <c r="M23" s="38"/>
      <c r="N23" s="38">
        <f>SUM(D23:L23)</f>
        <v>0</v>
      </c>
    </row>
    <row r="25" spans="1:14" ht="12.75">
      <c r="A25" s="40" t="s">
        <v>165</v>
      </c>
      <c r="B25" s="38"/>
      <c r="C25" s="38"/>
      <c r="D25" s="38"/>
      <c r="E25" s="38"/>
      <c r="F25" s="38">
        <v>0</v>
      </c>
      <c r="G25" s="38"/>
      <c r="H25" s="38">
        <v>0</v>
      </c>
      <c r="I25" s="38"/>
      <c r="J25" s="38">
        <v>-985</v>
      </c>
      <c r="K25" s="38"/>
      <c r="L25" s="38">
        <v>0</v>
      </c>
      <c r="M25" s="38"/>
      <c r="N25" s="38">
        <f>SUM(D25:L25)</f>
        <v>-985</v>
      </c>
    </row>
    <row r="26" spans="1:14" ht="12.75">
      <c r="A26" s="38"/>
      <c r="B26" s="38"/>
      <c r="C26" s="38"/>
      <c r="D26" s="60"/>
      <c r="E26" s="38"/>
      <c r="F26" s="60"/>
      <c r="G26" s="38"/>
      <c r="H26" s="60"/>
      <c r="I26" s="51"/>
      <c r="J26" s="68"/>
      <c r="K26" s="38"/>
      <c r="L26" s="60"/>
      <c r="M26" s="38"/>
      <c r="N26" s="60"/>
    </row>
    <row r="27" spans="1:14" ht="12.75">
      <c r="A27" s="40" t="s">
        <v>61</v>
      </c>
      <c r="B27" s="38"/>
      <c r="C27" s="38"/>
      <c r="D27" s="107">
        <f>SUM(D15:D26)</f>
        <v>60023</v>
      </c>
      <c r="E27" s="100"/>
      <c r="F27" s="107">
        <f>SUM(F15:F26)</f>
        <v>24</v>
      </c>
      <c r="G27" s="100"/>
      <c r="H27" s="107">
        <f>SUM(H15:H26)</f>
        <v>2471</v>
      </c>
      <c r="I27" s="100"/>
      <c r="J27" s="107">
        <f>SUM(J15:J26)</f>
        <v>-1541</v>
      </c>
      <c r="K27" s="100"/>
      <c r="L27" s="107">
        <f>SUM(L15:L26)</f>
        <v>5538</v>
      </c>
      <c r="M27" s="100"/>
      <c r="N27" s="107">
        <f>SUM(N15:N26)</f>
        <v>66515</v>
      </c>
    </row>
    <row r="31" spans="1:14" ht="12.75">
      <c r="A31" s="38"/>
      <c r="B31" s="38"/>
      <c r="C31" s="38"/>
      <c r="D31" s="66" t="s">
        <v>89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2.75">
      <c r="A32" s="100"/>
      <c r="B32" s="100"/>
      <c r="C32" s="100"/>
      <c r="D32" s="100" t="s">
        <v>106</v>
      </c>
      <c r="E32" s="100"/>
      <c r="F32" s="114" t="s">
        <v>246</v>
      </c>
      <c r="G32" s="114"/>
      <c r="H32" s="114"/>
      <c r="I32" s="114"/>
      <c r="J32" s="114"/>
      <c r="K32" s="98"/>
      <c r="L32" s="101" t="s">
        <v>158</v>
      </c>
      <c r="M32" s="102"/>
      <c r="N32" s="100"/>
    </row>
    <row r="33" spans="1:14" ht="12.75">
      <c r="A33" s="103"/>
      <c r="B33" s="104"/>
      <c r="C33" s="100"/>
      <c r="D33" s="100" t="s">
        <v>109</v>
      </c>
      <c r="E33" s="100"/>
      <c r="F33" s="100" t="s">
        <v>109</v>
      </c>
      <c r="G33" s="100"/>
      <c r="H33" s="105" t="s">
        <v>11</v>
      </c>
      <c r="I33" s="100"/>
      <c r="J33" s="105" t="s">
        <v>164</v>
      </c>
      <c r="K33" s="105"/>
      <c r="L33" s="100" t="s">
        <v>111</v>
      </c>
      <c r="M33" s="100"/>
      <c r="N33" s="106" t="s">
        <v>112</v>
      </c>
    </row>
    <row r="34" spans="1:14" ht="12.75">
      <c r="A34" s="103"/>
      <c r="B34" s="104"/>
      <c r="C34" s="100"/>
      <c r="D34" s="102" t="s">
        <v>110</v>
      </c>
      <c r="E34" s="100"/>
      <c r="F34" s="102" t="s">
        <v>113</v>
      </c>
      <c r="G34" s="100"/>
      <c r="H34" s="102" t="s">
        <v>114</v>
      </c>
      <c r="I34" s="104"/>
      <c r="J34" s="101" t="s">
        <v>114</v>
      </c>
      <c r="K34" s="105"/>
      <c r="L34" s="102" t="s">
        <v>115</v>
      </c>
      <c r="M34" s="100"/>
      <c r="N34" s="102" t="s">
        <v>106</v>
      </c>
    </row>
    <row r="35" spans="1:14" ht="12.75">
      <c r="A35" s="100"/>
      <c r="B35" s="100"/>
      <c r="C35" s="100"/>
      <c r="D35" s="106" t="s">
        <v>108</v>
      </c>
      <c r="E35" s="100"/>
      <c r="F35" s="106" t="s">
        <v>108</v>
      </c>
      <c r="G35" s="100"/>
      <c r="H35" s="106" t="s">
        <v>108</v>
      </c>
      <c r="I35" s="106"/>
      <c r="J35" s="106" t="s">
        <v>108</v>
      </c>
      <c r="K35" s="100"/>
      <c r="L35" s="106" t="s">
        <v>108</v>
      </c>
      <c r="M35" s="100"/>
      <c r="N35" s="106" t="s">
        <v>108</v>
      </c>
    </row>
    <row r="36" spans="1:14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ht="12.75">
      <c r="A37" s="105" t="s">
        <v>86</v>
      </c>
      <c r="B37" s="100"/>
      <c r="C37" s="100"/>
      <c r="D37" s="100">
        <v>60023</v>
      </c>
      <c r="E37" s="100"/>
      <c r="F37" s="38">
        <v>24</v>
      </c>
      <c r="G37" s="100"/>
      <c r="H37" s="100">
        <v>2388</v>
      </c>
      <c r="I37" s="100"/>
      <c r="J37" s="100">
        <v>-146</v>
      </c>
      <c r="K37" s="100"/>
      <c r="L37" s="100">
        <v>-714</v>
      </c>
      <c r="M37" s="100"/>
      <c r="N37" s="100">
        <f>SUM(D37:M37)</f>
        <v>61575</v>
      </c>
    </row>
    <row r="38" spans="1:14" ht="12.75">
      <c r="A38" s="100"/>
      <c r="B38" s="100"/>
      <c r="C38" s="100"/>
      <c r="D38" s="100"/>
      <c r="E38" s="100"/>
      <c r="F38" s="38"/>
      <c r="G38" s="100"/>
      <c r="H38" s="100"/>
      <c r="I38" s="100"/>
      <c r="J38" s="100"/>
      <c r="K38" s="100"/>
      <c r="L38" s="100"/>
      <c r="M38" s="100"/>
      <c r="N38" s="100"/>
    </row>
    <row r="39" spans="1:14" ht="12.75">
      <c r="A39" s="105" t="s">
        <v>4</v>
      </c>
      <c r="B39" s="100"/>
      <c r="C39" s="100"/>
      <c r="D39" s="100">
        <v>0</v>
      </c>
      <c r="E39" s="100"/>
      <c r="F39" s="100">
        <v>0</v>
      </c>
      <c r="G39" s="100"/>
      <c r="H39" s="100">
        <v>0</v>
      </c>
      <c r="I39" s="100"/>
      <c r="J39" s="100">
        <v>0</v>
      </c>
      <c r="K39" s="100"/>
      <c r="L39" s="100">
        <v>1910</v>
      </c>
      <c r="M39" s="100"/>
      <c r="N39" s="100">
        <f>SUM(D39:M39)</f>
        <v>1910</v>
      </c>
    </row>
    <row r="40" spans="1:14" ht="12.75">
      <c r="A40" s="105" t="s">
        <v>106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4" ht="12.75">
      <c r="A41" s="105" t="s">
        <v>5</v>
      </c>
      <c r="B41" s="100"/>
      <c r="C41" s="100"/>
      <c r="D41" s="100">
        <v>0</v>
      </c>
      <c r="E41" s="100"/>
      <c r="F41" s="100">
        <v>0</v>
      </c>
      <c r="G41" s="100"/>
      <c r="H41" s="100">
        <v>83</v>
      </c>
      <c r="I41" s="100"/>
      <c r="J41" s="100">
        <v>0</v>
      </c>
      <c r="K41" s="100"/>
      <c r="L41" s="100">
        <v>0</v>
      </c>
      <c r="M41" s="100"/>
      <c r="N41" s="100">
        <f>SUM(D41:M41)</f>
        <v>83</v>
      </c>
    </row>
    <row r="42" spans="1:14" ht="12.75">
      <c r="A42" s="105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4" ht="12.75">
      <c r="A43" s="100" t="s">
        <v>116</v>
      </c>
      <c r="B43" s="100"/>
      <c r="C43" s="100"/>
      <c r="D43" s="100">
        <v>0</v>
      </c>
      <c r="E43" s="100"/>
      <c r="F43" s="100">
        <v>0</v>
      </c>
      <c r="G43" s="100"/>
      <c r="H43" s="100">
        <v>0</v>
      </c>
      <c r="I43" s="100"/>
      <c r="J43" s="100">
        <v>0</v>
      </c>
      <c r="K43" s="100"/>
      <c r="L43" s="100">
        <v>0</v>
      </c>
      <c r="M43" s="100"/>
      <c r="N43" s="100">
        <f>SUM(D43:M43)</f>
        <v>0</v>
      </c>
    </row>
    <row r="44" spans="1:14" ht="12.7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ht="12.75">
      <c r="A45" s="100" t="s">
        <v>117</v>
      </c>
      <c r="B45" s="100"/>
      <c r="C45" s="100"/>
      <c r="D45" s="100">
        <v>0</v>
      </c>
      <c r="E45" s="100"/>
      <c r="F45" s="100">
        <v>0</v>
      </c>
      <c r="G45" s="100"/>
      <c r="H45" s="100">
        <v>0</v>
      </c>
      <c r="I45" s="100"/>
      <c r="J45" s="100">
        <v>0</v>
      </c>
      <c r="K45" s="100"/>
      <c r="L45" s="100">
        <v>0</v>
      </c>
      <c r="M45" s="100"/>
      <c r="N45" s="100">
        <f>SUM(D45:M45)</f>
        <v>0</v>
      </c>
    </row>
    <row r="46" spans="1:14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spans="1:14" ht="12.75">
      <c r="A47" s="105" t="s">
        <v>165</v>
      </c>
      <c r="B47" s="100"/>
      <c r="C47" s="100"/>
      <c r="D47" s="100"/>
      <c r="E47" s="100"/>
      <c r="F47" s="100">
        <v>0</v>
      </c>
      <c r="G47" s="100"/>
      <c r="H47" s="100">
        <v>0</v>
      </c>
      <c r="I47" s="100"/>
      <c r="J47" s="100">
        <v>-410</v>
      </c>
      <c r="K47" s="100"/>
      <c r="L47" s="100">
        <v>0</v>
      </c>
      <c r="M47" s="100"/>
      <c r="N47" s="100">
        <f>SUM(D47:M47)</f>
        <v>-410</v>
      </c>
    </row>
    <row r="48" spans="1:14" ht="12.75">
      <c r="A48" s="100"/>
      <c r="B48" s="100"/>
      <c r="C48" s="100"/>
      <c r="D48" s="102"/>
      <c r="E48" s="100"/>
      <c r="F48" s="102"/>
      <c r="G48" s="100"/>
      <c r="H48" s="102"/>
      <c r="I48" s="104"/>
      <c r="J48" s="101"/>
      <c r="K48" s="100"/>
      <c r="L48" s="102"/>
      <c r="M48" s="100"/>
      <c r="N48" s="102"/>
    </row>
    <row r="49" spans="1:14" ht="12.75">
      <c r="A49" s="105" t="s">
        <v>60</v>
      </c>
      <c r="B49" s="100"/>
      <c r="C49" s="100"/>
      <c r="D49" s="107">
        <f>SUM(D37:D48)</f>
        <v>60023</v>
      </c>
      <c r="E49" s="100"/>
      <c r="F49" s="107">
        <f>SUM(F37:F48)</f>
        <v>24</v>
      </c>
      <c r="G49" s="100"/>
      <c r="H49" s="107">
        <f>SUM(H37:H48)</f>
        <v>2471</v>
      </c>
      <c r="I49" s="100"/>
      <c r="J49" s="107">
        <f>SUM(J37:J48)</f>
        <v>-556</v>
      </c>
      <c r="K49" s="100"/>
      <c r="L49" s="107">
        <f>SUM(L37:L48)</f>
        <v>1196</v>
      </c>
      <c r="M49" s="100"/>
      <c r="N49" s="107">
        <f>SUM(N37:N48)</f>
        <v>63158</v>
      </c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39" t="s">
        <v>88</v>
      </c>
      <c r="B51" s="39"/>
      <c r="C51" s="39"/>
      <c r="D51" s="39"/>
      <c r="E51" s="38"/>
      <c r="F51" s="39"/>
      <c r="G51" s="39"/>
      <c r="H51" s="39"/>
      <c r="I51" s="38"/>
      <c r="J51" s="39"/>
      <c r="K51" s="39"/>
      <c r="L51" s="39"/>
      <c r="M51" s="39"/>
      <c r="N51" s="39"/>
    </row>
    <row r="52" spans="1:9" ht="12.75">
      <c r="A52" s="39" t="s">
        <v>25</v>
      </c>
      <c r="B52" s="38"/>
      <c r="C52" s="38"/>
      <c r="D52" s="38"/>
      <c r="E52" s="39"/>
      <c r="F52" s="38"/>
      <c r="G52" s="38"/>
      <c r="H52" s="38"/>
      <c r="I52" s="39"/>
    </row>
    <row r="53" spans="1:9" ht="12.75">
      <c r="A53" s="39" t="s">
        <v>87</v>
      </c>
      <c r="B53" s="38"/>
      <c r="C53" s="38"/>
      <c r="D53" s="38"/>
      <c r="E53" s="38"/>
      <c r="F53" s="38"/>
      <c r="G53" s="38"/>
      <c r="H53" s="38"/>
      <c r="I53" s="38"/>
    </row>
  </sheetData>
  <mergeCells count="2">
    <mergeCell ref="F10:J10"/>
    <mergeCell ref="F32:J32"/>
  </mergeCells>
  <printOptions/>
  <pageMargins left="0.25" right="0.25" top="0.49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10">
      <selection activeCell="B27" sqref="B27"/>
    </sheetView>
  </sheetViews>
  <sheetFormatPr defaultColWidth="9.140625" defaultRowHeight="12.75"/>
  <cols>
    <col min="2" max="2" width="20.7109375" style="0" customWidth="1"/>
    <col min="3" max="3" width="10.8515625" style="0" bestFit="1" customWidth="1"/>
    <col min="5" max="5" width="10.8515625" style="0" bestFit="1" customWidth="1"/>
    <col min="7" max="7" width="10.8515625" style="0" bestFit="1" customWidth="1"/>
    <col min="9" max="9" width="10.8515625" style="0" bestFit="1" customWidth="1"/>
    <col min="10" max="11" width="10.28125" style="0" bestFit="1" customWidth="1"/>
  </cols>
  <sheetData>
    <row r="2" spans="1:9" ht="18">
      <c r="A2" s="38"/>
      <c r="B2" s="38"/>
      <c r="C2" s="62" t="s">
        <v>228</v>
      </c>
      <c r="D2" s="38"/>
      <c r="E2" s="38"/>
      <c r="F2" s="38"/>
      <c r="G2" s="38"/>
      <c r="H2" s="38"/>
      <c r="I2" s="38"/>
    </row>
    <row r="3" spans="1:9" ht="12.75">
      <c r="A3" s="38"/>
      <c r="B3" s="38"/>
      <c r="C3" s="38"/>
      <c r="D3" s="63" t="s">
        <v>231</v>
      </c>
      <c r="E3" s="63"/>
      <c r="F3" s="38"/>
      <c r="G3" s="38"/>
      <c r="H3" s="38"/>
      <c r="I3" s="38"/>
    </row>
    <row r="4" spans="1:9" ht="12.75">
      <c r="A4" s="38"/>
      <c r="B4" s="38"/>
      <c r="C4" s="38"/>
      <c r="D4" s="63" t="s">
        <v>232</v>
      </c>
      <c r="E4" s="63"/>
      <c r="F4" s="38"/>
      <c r="G4" s="38"/>
      <c r="H4" s="38"/>
      <c r="I4" s="38"/>
    </row>
    <row r="5" spans="1:9" ht="12.75">
      <c r="A5" s="38"/>
      <c r="B5" s="64"/>
      <c r="C5" s="38"/>
      <c r="D5" s="38"/>
      <c r="E5" s="38"/>
      <c r="F5" s="38"/>
      <c r="G5" s="38"/>
      <c r="H5" s="38"/>
      <c r="I5" s="38"/>
    </row>
    <row r="6" spans="1:9" ht="12.75">
      <c r="A6" s="65" t="s">
        <v>62</v>
      </c>
      <c r="B6" s="38"/>
      <c r="C6" s="38"/>
      <c r="D6" s="38"/>
      <c r="E6" s="38"/>
      <c r="F6" s="38"/>
      <c r="G6" s="38"/>
      <c r="H6" s="38"/>
      <c r="I6" s="38"/>
    </row>
    <row r="8" spans="1:9" ht="12.75">
      <c r="A8" s="38"/>
      <c r="B8" s="38"/>
      <c r="C8" s="115" t="s">
        <v>142</v>
      </c>
      <c r="D8" s="115"/>
      <c r="E8" s="115"/>
      <c r="F8" s="38"/>
      <c r="G8" s="115" t="s">
        <v>143</v>
      </c>
      <c r="H8" s="115"/>
      <c r="I8" s="115"/>
    </row>
    <row r="9" spans="1:9" ht="12.75">
      <c r="A9" s="39"/>
      <c r="B9" s="39"/>
      <c r="C9" s="92" t="s">
        <v>118</v>
      </c>
      <c r="D9" s="39"/>
      <c r="E9" s="93" t="s">
        <v>145</v>
      </c>
      <c r="F9" s="94"/>
      <c r="G9" s="92" t="s">
        <v>118</v>
      </c>
      <c r="H9" s="39"/>
      <c r="I9" s="93" t="s">
        <v>145</v>
      </c>
    </row>
    <row r="10" spans="1:9" ht="12.75">
      <c r="A10" s="39"/>
      <c r="B10" s="39"/>
      <c r="C10" s="92" t="s">
        <v>144</v>
      </c>
      <c r="D10" s="39"/>
      <c r="E10" s="93" t="s">
        <v>146</v>
      </c>
      <c r="F10" s="39"/>
      <c r="G10" s="92" t="s">
        <v>147</v>
      </c>
      <c r="H10" s="39"/>
      <c r="I10" s="93" t="s">
        <v>146</v>
      </c>
    </row>
    <row r="11" spans="1:9" ht="12.75">
      <c r="A11" s="39"/>
      <c r="B11" s="39"/>
      <c r="C11" s="92" t="s">
        <v>213</v>
      </c>
      <c r="D11" s="39"/>
      <c r="E11" s="93" t="s">
        <v>213</v>
      </c>
      <c r="F11" s="39"/>
      <c r="G11" s="92" t="s">
        <v>148</v>
      </c>
      <c r="H11" s="39"/>
      <c r="I11" s="93" t="s">
        <v>149</v>
      </c>
    </row>
    <row r="12" spans="1:9" ht="12.75">
      <c r="A12" s="39"/>
      <c r="B12" s="39"/>
      <c r="C12" s="95"/>
      <c r="D12" s="39"/>
      <c r="E12" s="95"/>
      <c r="F12" s="39"/>
      <c r="G12" s="92"/>
      <c r="H12" s="39"/>
      <c r="I12" s="92"/>
    </row>
    <row r="13" spans="1:9" ht="12.75">
      <c r="A13" s="39"/>
      <c r="B13" s="39"/>
      <c r="C13" s="92" t="s">
        <v>63</v>
      </c>
      <c r="D13" s="39"/>
      <c r="E13" s="92" t="s">
        <v>64</v>
      </c>
      <c r="F13" s="39"/>
      <c r="G13" s="92" t="s">
        <v>63</v>
      </c>
      <c r="H13" s="39"/>
      <c r="I13" s="92" t="s">
        <v>64</v>
      </c>
    </row>
    <row r="14" spans="1:9" ht="12.75">
      <c r="A14" s="39"/>
      <c r="B14" s="39"/>
      <c r="C14" s="92" t="s">
        <v>108</v>
      </c>
      <c r="D14" s="39"/>
      <c r="E14" s="92" t="s">
        <v>108</v>
      </c>
      <c r="F14" s="39"/>
      <c r="G14" s="92" t="s">
        <v>108</v>
      </c>
      <c r="H14" s="39"/>
      <c r="I14" s="92" t="s">
        <v>108</v>
      </c>
    </row>
    <row r="16" spans="1:11" ht="12.75">
      <c r="A16" s="38" t="s">
        <v>277</v>
      </c>
      <c r="B16" s="38"/>
      <c r="C16" s="38">
        <v>35136</v>
      </c>
      <c r="D16" s="38"/>
      <c r="E16" s="38">
        <v>26952</v>
      </c>
      <c r="F16" s="38"/>
      <c r="G16" s="38">
        <v>119317</v>
      </c>
      <c r="H16" s="38"/>
      <c r="I16" s="38">
        <v>98775</v>
      </c>
      <c r="J16" s="38"/>
      <c r="K16" s="99"/>
    </row>
    <row r="17" spans="1:9" ht="12.75">
      <c r="A17" s="38"/>
      <c r="B17" s="38"/>
      <c r="C17" s="38"/>
      <c r="D17" s="38"/>
      <c r="E17" s="38"/>
      <c r="F17" s="38"/>
      <c r="G17" s="38"/>
      <c r="H17" s="38"/>
      <c r="I17" s="38"/>
    </row>
    <row r="18" spans="1:11" ht="12.75">
      <c r="A18" t="s">
        <v>0</v>
      </c>
      <c r="C18" s="100">
        <v>-31646</v>
      </c>
      <c r="D18" s="100"/>
      <c r="E18" s="100">
        <v>-24311</v>
      </c>
      <c r="F18" s="100"/>
      <c r="G18" s="100">
        <v>-106644</v>
      </c>
      <c r="H18" s="100"/>
      <c r="I18" s="100">
        <v>-87980</v>
      </c>
      <c r="J18" s="105"/>
      <c r="K18" s="99"/>
    </row>
    <row r="19" spans="3:9" ht="12.75">
      <c r="C19" s="3"/>
      <c r="E19" s="3"/>
      <c r="G19" s="3"/>
      <c r="I19" s="3"/>
    </row>
    <row r="20" spans="1:11" ht="12.75">
      <c r="A20" t="s">
        <v>1</v>
      </c>
      <c r="C20" s="99">
        <f>SUM(C16:C19)</f>
        <v>3490</v>
      </c>
      <c r="E20" s="99">
        <f>SUM(E16:E19)</f>
        <v>2641</v>
      </c>
      <c r="G20" s="99">
        <f>SUM(G16:G19)</f>
        <v>12673</v>
      </c>
      <c r="I20" s="99">
        <f>SUM(I16:I19)</f>
        <v>10795</v>
      </c>
      <c r="K20" s="99"/>
    </row>
    <row r="22" spans="1:11" ht="12.75">
      <c r="A22" s="38" t="s">
        <v>120</v>
      </c>
      <c r="B22" s="38"/>
      <c r="C22" s="38">
        <v>367</v>
      </c>
      <c r="D22" s="38"/>
      <c r="E22" s="38">
        <v>308</v>
      </c>
      <c r="F22" s="38"/>
      <c r="G22" s="38">
        <v>582</v>
      </c>
      <c r="H22" s="38"/>
      <c r="I22" s="38">
        <v>1429</v>
      </c>
      <c r="J22" s="38"/>
      <c r="K22" s="99"/>
    </row>
    <row r="24" spans="1:11" ht="12.75">
      <c r="A24" s="38" t="s">
        <v>119</v>
      </c>
      <c r="B24" s="38"/>
      <c r="C24" s="38">
        <f>-2007+66</f>
        <v>-1941</v>
      </c>
      <c r="D24" s="38"/>
      <c r="E24" s="38">
        <v>-3098</v>
      </c>
      <c r="F24" s="38"/>
      <c r="G24" s="38">
        <f>-7717+66</f>
        <v>-7651</v>
      </c>
      <c r="H24" s="38"/>
      <c r="I24" s="38">
        <v>-8554</v>
      </c>
      <c r="J24" s="38"/>
      <c r="K24" s="99"/>
    </row>
    <row r="26" spans="1:11" ht="12.75">
      <c r="A26" s="40" t="s">
        <v>270</v>
      </c>
      <c r="B26" s="38"/>
      <c r="C26" s="38">
        <v>-360</v>
      </c>
      <c r="D26" s="38"/>
      <c r="E26" s="38">
        <v>-384</v>
      </c>
      <c r="F26" s="38"/>
      <c r="G26" s="38">
        <v>-1401</v>
      </c>
      <c r="H26" s="38"/>
      <c r="I26" s="38">
        <v>-1466</v>
      </c>
      <c r="J26" s="38"/>
      <c r="K26" s="99"/>
    </row>
    <row r="27" spans="1:9" ht="12.75">
      <c r="A27" s="38"/>
      <c r="B27" s="38"/>
      <c r="C27" s="60"/>
      <c r="D27" s="38"/>
      <c r="E27" s="60"/>
      <c r="F27" s="38"/>
      <c r="G27" s="60"/>
      <c r="H27" s="38"/>
      <c r="I27" s="60"/>
    </row>
    <row r="28" spans="1:11" ht="12.75">
      <c r="A28" s="40" t="s">
        <v>66</v>
      </c>
      <c r="B28" s="38"/>
      <c r="C28" s="38">
        <f>SUM(C20:C27)</f>
        <v>1556</v>
      </c>
      <c r="D28" s="38"/>
      <c r="E28" s="38">
        <f>SUM(E20:E27)</f>
        <v>-533</v>
      </c>
      <c r="F28" s="38"/>
      <c r="G28" s="38">
        <f>SUM(G20:G27)</f>
        <v>4203</v>
      </c>
      <c r="H28" s="38"/>
      <c r="I28" s="38">
        <f>SUM(I20:I27)</f>
        <v>2204</v>
      </c>
      <c r="K28" s="99"/>
    </row>
    <row r="30" spans="1:11" ht="12.75">
      <c r="A30" s="38" t="s">
        <v>230</v>
      </c>
      <c r="B30" s="38"/>
      <c r="C30" s="38">
        <v>270</v>
      </c>
      <c r="D30" s="38"/>
      <c r="E30" s="38">
        <v>226</v>
      </c>
      <c r="F30" s="38"/>
      <c r="G30" s="38">
        <v>139</v>
      </c>
      <c r="H30" s="38"/>
      <c r="I30" s="38">
        <v>-295</v>
      </c>
      <c r="J30" s="38"/>
      <c r="K30" s="99"/>
    </row>
    <row r="31" spans="1:9" ht="12.75">
      <c r="A31" s="38"/>
      <c r="B31" s="38"/>
      <c r="C31" s="60"/>
      <c r="D31" s="38"/>
      <c r="E31" s="60"/>
      <c r="F31" s="38"/>
      <c r="G31" s="60"/>
      <c r="H31" s="38"/>
      <c r="I31" s="60"/>
    </row>
    <row r="32" spans="1:11" ht="13.5" thickBot="1">
      <c r="A32" s="40" t="s">
        <v>67</v>
      </c>
      <c r="B32" s="38"/>
      <c r="C32" s="43">
        <f>SUM(C28:C31)</f>
        <v>1826</v>
      </c>
      <c r="D32" s="38"/>
      <c r="E32" s="43">
        <f>SUM(E28:E31)</f>
        <v>-307</v>
      </c>
      <c r="F32" s="38"/>
      <c r="G32" s="43">
        <f>SUM(G28:G31)</f>
        <v>4342</v>
      </c>
      <c r="H32" s="38"/>
      <c r="I32" s="43">
        <f>SUM(I28:I31)</f>
        <v>1909</v>
      </c>
      <c r="K32" s="99"/>
    </row>
    <row r="33" spans="1:9" ht="13.5" thickTop="1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2.75">
      <c r="A34" s="40" t="s">
        <v>281</v>
      </c>
      <c r="B34" s="38"/>
      <c r="C34" s="38"/>
      <c r="D34" s="38"/>
      <c r="E34" s="38"/>
      <c r="F34" s="38"/>
      <c r="G34" s="38"/>
      <c r="H34" s="38"/>
      <c r="I34" s="38"/>
    </row>
    <row r="35" spans="1:10" ht="12.75">
      <c r="A35" s="40" t="s">
        <v>282</v>
      </c>
      <c r="B35" s="38"/>
      <c r="C35" s="38">
        <f>C32</f>
        <v>1826</v>
      </c>
      <c r="D35" s="38"/>
      <c r="E35" s="38">
        <f>E32</f>
        <v>-307</v>
      </c>
      <c r="F35" s="38"/>
      <c r="G35" s="38">
        <f>G32</f>
        <v>4342</v>
      </c>
      <c r="H35" s="38"/>
      <c r="I35" s="38">
        <f>I32</f>
        <v>1909</v>
      </c>
      <c r="J35" s="38"/>
    </row>
    <row r="38" spans="1:10" ht="12.75">
      <c r="A38" s="40" t="s">
        <v>68</v>
      </c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 t="s">
        <v>121</v>
      </c>
      <c r="C39" s="96">
        <f>C32/60023*100</f>
        <v>3.042167169251787</v>
      </c>
      <c r="D39" s="96"/>
      <c r="E39" s="96">
        <v>-0.51</v>
      </c>
      <c r="F39" s="97"/>
      <c r="G39" s="96">
        <f>G32/60023*100</f>
        <v>7.233893674091599</v>
      </c>
      <c r="H39" s="96"/>
      <c r="I39" s="96">
        <v>3.18</v>
      </c>
      <c r="J39" s="40"/>
    </row>
    <row r="40" spans="1:10" ht="12.75">
      <c r="A40" s="38"/>
      <c r="B40" s="38"/>
      <c r="C40" s="58"/>
      <c r="D40" s="58"/>
      <c r="E40" s="58"/>
      <c r="F40" s="58"/>
      <c r="G40" s="58"/>
      <c r="H40" s="58"/>
      <c r="I40" s="58"/>
      <c r="J40" s="38"/>
    </row>
    <row r="42" spans="1:10" ht="12.75">
      <c r="A42" s="39" t="s">
        <v>83</v>
      </c>
      <c r="B42" s="39"/>
      <c r="C42" s="39"/>
      <c r="D42" s="39"/>
      <c r="E42" s="38"/>
      <c r="F42" s="39"/>
      <c r="G42" s="39"/>
      <c r="H42" s="39"/>
      <c r="I42" s="38"/>
      <c r="J42" s="39"/>
    </row>
    <row r="43" spans="1:10" ht="12.75">
      <c r="A43" s="39" t="s">
        <v>24</v>
      </c>
      <c r="B43" s="38"/>
      <c r="C43" s="38"/>
      <c r="D43" s="38"/>
      <c r="E43" s="39"/>
      <c r="F43" s="38"/>
      <c r="G43" s="38"/>
      <c r="H43" s="38"/>
      <c r="I43" s="39"/>
      <c r="J43" s="38"/>
    </row>
    <row r="44" spans="1:10" ht="12.75">
      <c r="A44" s="39" t="s">
        <v>166</v>
      </c>
      <c r="B44" s="38"/>
      <c r="C44" s="38"/>
      <c r="D44" s="38"/>
      <c r="E44" s="38"/>
      <c r="F44" s="38"/>
      <c r="G44" s="38"/>
      <c r="H44" s="38"/>
      <c r="I44" s="38"/>
      <c r="J44" s="38"/>
    </row>
  </sheetData>
  <mergeCells count="2">
    <mergeCell ref="C8:E8"/>
    <mergeCell ref="G8:I8"/>
  </mergeCells>
  <printOptions/>
  <pageMargins left="0.25" right="0.2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7">
      <selection activeCell="F31" sqref="F31"/>
    </sheetView>
  </sheetViews>
  <sheetFormatPr defaultColWidth="9.140625" defaultRowHeight="12.75"/>
  <cols>
    <col min="6" max="6" width="12.7109375" style="0" customWidth="1"/>
  </cols>
  <sheetData>
    <row r="1" ht="18">
      <c r="C1" s="54" t="s">
        <v>228</v>
      </c>
    </row>
    <row r="2" spans="4:5" ht="12.75">
      <c r="D2" s="55" t="s">
        <v>231</v>
      </c>
      <c r="E2" s="55"/>
    </row>
    <row r="3" spans="4:5" ht="12.75">
      <c r="D3" s="55" t="s">
        <v>232</v>
      </c>
      <c r="E3" s="55"/>
    </row>
    <row r="4" spans="4:5" ht="12.75">
      <c r="D4" s="55"/>
      <c r="E4" s="55"/>
    </row>
    <row r="5" ht="12.75">
      <c r="B5" s="7"/>
    </row>
    <row r="6" ht="12.75">
      <c r="A6" s="4" t="s">
        <v>91</v>
      </c>
    </row>
    <row r="7" ht="12.75">
      <c r="A7" s="4" t="s">
        <v>65</v>
      </c>
    </row>
    <row r="8" ht="12.75">
      <c r="A8" s="4"/>
    </row>
    <row r="9" spans="1:9" ht="12.75">
      <c r="A9" s="4"/>
      <c r="G9" s="56" t="s">
        <v>72</v>
      </c>
      <c r="I9" s="56" t="s">
        <v>72</v>
      </c>
    </row>
    <row r="10" spans="1:9" ht="12.75">
      <c r="A10" s="4"/>
      <c r="G10" s="57" t="s">
        <v>70</v>
      </c>
      <c r="I10" s="57" t="s">
        <v>71</v>
      </c>
    </row>
    <row r="11" spans="7:9" ht="12.75">
      <c r="G11" s="56" t="s">
        <v>108</v>
      </c>
      <c r="I11" s="56" t="s">
        <v>108</v>
      </c>
    </row>
    <row r="12" ht="12.75">
      <c r="G12" s="58"/>
    </row>
    <row r="13" spans="1:9" ht="12.75">
      <c r="A13" s="1" t="s">
        <v>103</v>
      </c>
      <c r="B13" s="1"/>
      <c r="C13" s="1"/>
      <c r="D13" s="1"/>
      <c r="E13" s="1"/>
      <c r="F13" s="1"/>
      <c r="G13" s="59">
        <v>4795</v>
      </c>
      <c r="H13" s="1"/>
      <c r="I13" s="59">
        <v>1541</v>
      </c>
    </row>
    <row r="14" spans="1:9" ht="12.75">
      <c r="A14" s="1"/>
      <c r="B14" s="1"/>
      <c r="C14" s="1"/>
      <c r="D14" s="1"/>
      <c r="E14" s="1"/>
      <c r="F14" s="1"/>
      <c r="G14" s="16"/>
      <c r="H14" s="1"/>
      <c r="I14" s="16"/>
    </row>
    <row r="15" spans="1:9" ht="12.75">
      <c r="A15" s="1" t="s">
        <v>6</v>
      </c>
      <c r="B15" s="1"/>
      <c r="C15" s="1"/>
      <c r="D15" s="1"/>
      <c r="E15" s="1"/>
      <c r="F15" s="1"/>
      <c r="G15" s="59">
        <v>-1121</v>
      </c>
      <c r="H15" s="1"/>
      <c r="I15" s="59">
        <v>-3709</v>
      </c>
    </row>
    <row r="16" spans="1:9" ht="12.75">
      <c r="A16" s="1"/>
      <c r="B16" s="1"/>
      <c r="C16" s="1"/>
      <c r="D16" s="1"/>
      <c r="E16" s="1"/>
      <c r="F16" s="1"/>
      <c r="G16" s="16"/>
      <c r="H16" s="1"/>
      <c r="I16" s="16"/>
    </row>
    <row r="17" spans="1:10" ht="12.75">
      <c r="A17" s="1" t="s">
        <v>104</v>
      </c>
      <c r="B17" s="1"/>
      <c r="C17" s="1"/>
      <c r="D17" s="1"/>
      <c r="E17" s="1"/>
      <c r="F17" s="1"/>
      <c r="G17" s="59">
        <v>-2147</v>
      </c>
      <c r="H17" s="1"/>
      <c r="I17" s="59">
        <v>-3076</v>
      </c>
      <c r="J17" s="1"/>
    </row>
    <row r="18" spans="7:9" ht="12.75">
      <c r="G18" s="60"/>
      <c r="I18" s="102"/>
    </row>
    <row r="19" spans="1:10" ht="12.75">
      <c r="A19" s="1" t="s">
        <v>74</v>
      </c>
      <c r="B19" s="1"/>
      <c r="C19" s="1"/>
      <c r="D19" s="1"/>
      <c r="E19" s="1"/>
      <c r="F19" s="1"/>
      <c r="G19" s="16">
        <f>SUM(G13:G18)</f>
        <v>1527</v>
      </c>
      <c r="H19" s="1"/>
      <c r="I19" s="16">
        <f>SUM(I13:I18)</f>
        <v>-5244</v>
      </c>
      <c r="J19" s="1"/>
    </row>
    <row r="20" spans="7:9" ht="12.75">
      <c r="G20" s="38"/>
      <c r="I20" s="100"/>
    </row>
    <row r="21" spans="1:10" ht="12.75">
      <c r="A21" s="1" t="s">
        <v>93</v>
      </c>
      <c r="B21" s="1"/>
      <c r="C21" s="1"/>
      <c r="D21" s="1"/>
      <c r="E21" s="1"/>
      <c r="F21" s="1"/>
      <c r="G21" s="16">
        <v>26</v>
      </c>
      <c r="H21" s="1"/>
      <c r="I21" s="16">
        <v>1330</v>
      </c>
      <c r="J21" s="1"/>
    </row>
    <row r="22" spans="1:10" ht="12.75">
      <c r="A22" s="1"/>
      <c r="B22" s="1"/>
      <c r="C22" s="1"/>
      <c r="D22" s="1"/>
      <c r="E22" s="1"/>
      <c r="F22" s="1"/>
      <c r="G22" s="16"/>
      <c r="H22" s="1"/>
      <c r="I22" s="16"/>
      <c r="J22" s="1"/>
    </row>
    <row r="23" spans="1:10" ht="12.75">
      <c r="A23" s="1" t="s">
        <v>151</v>
      </c>
      <c r="B23" s="1"/>
      <c r="C23" s="1"/>
      <c r="D23" s="1"/>
      <c r="E23" s="1"/>
      <c r="F23" s="1"/>
      <c r="G23" s="16">
        <v>9628</v>
      </c>
      <c r="H23" s="1"/>
      <c r="I23" s="16">
        <v>13542</v>
      </c>
      <c r="J23" s="1"/>
    </row>
    <row r="24" spans="1:10" ht="12.75">
      <c r="A24" s="1"/>
      <c r="B24" s="1"/>
      <c r="C24" s="1"/>
      <c r="D24" s="1"/>
      <c r="E24" s="1"/>
      <c r="F24" s="1"/>
      <c r="G24" s="16"/>
      <c r="H24" s="1"/>
      <c r="I24" s="16"/>
      <c r="J24" s="1"/>
    </row>
    <row r="25" spans="1:10" ht="12.75">
      <c r="A25" s="1" t="s">
        <v>69</v>
      </c>
      <c r="B25" s="1"/>
      <c r="C25" s="1"/>
      <c r="D25" s="1"/>
      <c r="E25" s="1"/>
      <c r="F25" s="1"/>
      <c r="G25" s="61">
        <f>SUM(G19:G24)</f>
        <v>11181</v>
      </c>
      <c r="H25" s="1"/>
      <c r="I25" s="61">
        <f>SUM(I19:I24)</f>
        <v>9628</v>
      </c>
      <c r="J25" s="1"/>
    </row>
    <row r="28" ht="12.75">
      <c r="A28" t="s">
        <v>73</v>
      </c>
    </row>
    <row r="30" spans="1:10" ht="12.75">
      <c r="A30" t="s">
        <v>105</v>
      </c>
      <c r="G30" s="38">
        <f>1491-173</f>
        <v>1318</v>
      </c>
      <c r="I30" s="100">
        <v>3016</v>
      </c>
      <c r="J30" s="38"/>
    </row>
    <row r="31" spans="1:9" ht="12.75">
      <c r="A31" t="s">
        <v>157</v>
      </c>
      <c r="G31" s="38">
        <v>9863</v>
      </c>
      <c r="I31" s="100">
        <v>6980</v>
      </c>
    </row>
    <row r="32" spans="1:9" ht="12.75">
      <c r="A32" t="s">
        <v>90</v>
      </c>
      <c r="G32" s="38">
        <v>0</v>
      </c>
      <c r="I32" s="100">
        <v>-368</v>
      </c>
    </row>
    <row r="33" spans="1:9" ht="12.75">
      <c r="A33" s="1"/>
      <c r="B33" s="1"/>
      <c r="C33" s="1"/>
      <c r="D33" s="1"/>
      <c r="E33" s="1"/>
      <c r="F33" s="1"/>
      <c r="G33" s="61">
        <f>SUM(G30:G32)</f>
        <v>11181</v>
      </c>
      <c r="H33" s="1"/>
      <c r="I33" s="61">
        <f>SUM(I30:I32)</f>
        <v>9628</v>
      </c>
    </row>
    <row r="36" spans="1:9" ht="12.75">
      <c r="A36" s="39" t="s">
        <v>96</v>
      </c>
      <c r="B36" s="39"/>
      <c r="C36" s="39"/>
      <c r="D36" s="39"/>
      <c r="E36" s="38"/>
      <c r="F36" s="39"/>
      <c r="G36" s="39"/>
      <c r="H36" s="39"/>
      <c r="I36" s="38"/>
    </row>
    <row r="37" spans="1:9" ht="12.75">
      <c r="A37" s="39" t="s">
        <v>19</v>
      </c>
      <c r="B37" s="38"/>
      <c r="C37" s="38"/>
      <c r="D37" s="38"/>
      <c r="E37" s="39"/>
      <c r="F37" s="38"/>
      <c r="G37" s="38"/>
      <c r="H37" s="38"/>
      <c r="I37" s="39"/>
    </row>
    <row r="38" spans="1:9" ht="12.75">
      <c r="A38" s="39" t="s">
        <v>97</v>
      </c>
      <c r="B38" s="38"/>
      <c r="C38" s="38"/>
      <c r="D38" s="38"/>
      <c r="E38" s="38"/>
      <c r="F38" s="38"/>
      <c r="G38" s="38"/>
      <c r="H38" s="38"/>
      <c r="I38" s="38"/>
    </row>
  </sheetData>
  <printOptions/>
  <pageMargins left="0.75" right="0.28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6"/>
  <sheetViews>
    <sheetView tabSelected="1" workbookViewId="0" topLeftCell="A220">
      <selection activeCell="F244" sqref="F244"/>
    </sheetView>
  </sheetViews>
  <sheetFormatPr defaultColWidth="9.140625" defaultRowHeight="12.75"/>
  <cols>
    <col min="1" max="1" width="3.7109375" style="0" customWidth="1"/>
    <col min="7" max="7" width="13.421875" style="0" customWidth="1"/>
    <col min="8" max="8" width="12.28125" style="0" customWidth="1"/>
    <col min="9" max="9" width="11.8515625" style="0" bestFit="1" customWidth="1"/>
    <col min="10" max="10" width="8.28125" style="0" customWidth="1"/>
    <col min="11" max="11" width="11.00390625" style="0" customWidth="1"/>
    <col min="12" max="12" width="10.28125" style="0" bestFit="1" customWidth="1"/>
  </cols>
  <sheetData>
    <row r="1" ht="15">
      <c r="B1" s="6" t="s">
        <v>272</v>
      </c>
    </row>
    <row r="2" ht="12.75">
      <c r="B2" t="s">
        <v>266</v>
      </c>
    </row>
    <row r="3" ht="12.75">
      <c r="B3" t="s">
        <v>65</v>
      </c>
    </row>
    <row r="4" ht="8.25" customHeight="1">
      <c r="B4" s="7"/>
    </row>
    <row r="5" ht="15">
      <c r="B5" s="8" t="s">
        <v>99</v>
      </c>
    </row>
    <row r="6" ht="9.75" customHeight="1"/>
    <row r="7" spans="1:2" ht="12.75">
      <c r="A7" s="13" t="s">
        <v>233</v>
      </c>
      <c r="B7" s="2" t="s">
        <v>98</v>
      </c>
    </row>
    <row r="8" ht="12.75">
      <c r="B8" t="s">
        <v>100</v>
      </c>
    </row>
    <row r="9" ht="12.75">
      <c r="B9" t="s">
        <v>101</v>
      </c>
    </row>
    <row r="10" ht="9.75" customHeight="1">
      <c r="B10" s="9"/>
    </row>
    <row r="11" ht="12.75">
      <c r="B11" t="s">
        <v>34</v>
      </c>
    </row>
    <row r="12" ht="12.75">
      <c r="B12" t="s">
        <v>32</v>
      </c>
    </row>
    <row r="13" ht="12.75">
      <c r="B13" t="s">
        <v>33</v>
      </c>
    </row>
    <row r="14" ht="9" customHeight="1">
      <c r="B14" s="9"/>
    </row>
    <row r="15" ht="12.75">
      <c r="B15" t="s">
        <v>27</v>
      </c>
    </row>
    <row r="16" ht="15.75" customHeight="1">
      <c r="B16" t="s">
        <v>35</v>
      </c>
    </row>
    <row r="17" ht="15.75" customHeight="1">
      <c r="B17" t="s">
        <v>36</v>
      </c>
    </row>
    <row r="18" ht="9" customHeight="1"/>
    <row r="19" ht="15.75" customHeight="1">
      <c r="B19" s="108" t="s">
        <v>37</v>
      </c>
    </row>
    <row r="20" ht="15.75" customHeight="1">
      <c r="B20" t="s">
        <v>38</v>
      </c>
    </row>
    <row r="21" ht="15.75" customHeight="1">
      <c r="B21" t="s">
        <v>43</v>
      </c>
    </row>
    <row r="22" ht="15.75" customHeight="1">
      <c r="B22" t="s">
        <v>39</v>
      </c>
    </row>
    <row r="23" ht="15.75" customHeight="1">
      <c r="B23" t="s">
        <v>40</v>
      </c>
    </row>
    <row r="24" ht="15.75" customHeight="1">
      <c r="B24" t="s">
        <v>41</v>
      </c>
    </row>
    <row r="25" ht="15.75" customHeight="1">
      <c r="B25" t="s">
        <v>42</v>
      </c>
    </row>
    <row r="26" ht="8.25" customHeight="1"/>
    <row r="27" ht="15.75" customHeight="1">
      <c r="B27" t="s">
        <v>44</v>
      </c>
    </row>
    <row r="28" ht="15.75" customHeight="1">
      <c r="J28" t="s">
        <v>46</v>
      </c>
    </row>
    <row r="29" spans="2:10" ht="15.75" customHeight="1">
      <c r="B29" t="s">
        <v>48</v>
      </c>
      <c r="I29" t="s">
        <v>45</v>
      </c>
      <c r="J29" t="s">
        <v>47</v>
      </c>
    </row>
    <row r="30" spans="9:10" ht="15.75" customHeight="1">
      <c r="I30" s="36" t="s">
        <v>229</v>
      </c>
      <c r="J30" s="36" t="s">
        <v>229</v>
      </c>
    </row>
    <row r="31" spans="2:10" ht="15.75" customHeight="1">
      <c r="B31" t="s">
        <v>49</v>
      </c>
      <c r="I31" s="100">
        <v>13574</v>
      </c>
      <c r="J31" s="100">
        <v>0</v>
      </c>
    </row>
    <row r="32" spans="2:10" ht="15.75" customHeight="1" thickBot="1">
      <c r="B32" t="s">
        <v>50</v>
      </c>
      <c r="I32" s="109">
        <v>37420</v>
      </c>
      <c r="J32" s="109">
        <v>50994</v>
      </c>
    </row>
    <row r="33" ht="13.5" thickTop="1"/>
    <row r="34" spans="1:11" ht="12.75">
      <c r="A34" s="2">
        <v>2</v>
      </c>
      <c r="B34" s="2" t="s">
        <v>278</v>
      </c>
      <c r="C34" s="2"/>
      <c r="D34" s="2"/>
      <c r="E34" s="2"/>
      <c r="F34" s="2"/>
      <c r="G34" s="2"/>
      <c r="H34" s="2"/>
      <c r="I34" s="2"/>
      <c r="J34" s="2"/>
      <c r="K34" s="2"/>
    </row>
    <row r="35" ht="12.75">
      <c r="B35" t="s">
        <v>28</v>
      </c>
    </row>
    <row r="37" spans="1:2" ht="12.75">
      <c r="A37" s="13">
        <v>3</v>
      </c>
      <c r="B37" s="2" t="s">
        <v>196</v>
      </c>
    </row>
    <row r="38" spans="1:2" ht="12.75">
      <c r="A38" s="9"/>
      <c r="B38" s="1" t="s">
        <v>152</v>
      </c>
    </row>
    <row r="40" spans="1:11" ht="12.75">
      <c r="A40" s="2">
        <v>4</v>
      </c>
      <c r="B40" s="2" t="s">
        <v>125</v>
      </c>
      <c r="C40" s="2"/>
      <c r="D40" s="2"/>
      <c r="E40" s="2"/>
      <c r="F40" s="2"/>
      <c r="G40" s="2"/>
      <c r="H40" s="2"/>
      <c r="I40" s="2"/>
      <c r="J40" s="2"/>
      <c r="K40" s="2"/>
    </row>
    <row r="41" ht="12.75">
      <c r="B41" t="s">
        <v>217</v>
      </c>
    </row>
    <row r="42" ht="12.75">
      <c r="B42" t="s">
        <v>216</v>
      </c>
    </row>
    <row r="44" spans="1:11" ht="12.75">
      <c r="A44" s="2">
        <v>5</v>
      </c>
      <c r="B44" s="2" t="s">
        <v>126</v>
      </c>
      <c r="C44" s="2"/>
      <c r="D44" s="2"/>
      <c r="E44" s="2"/>
      <c r="F44" s="2"/>
      <c r="G44" s="2"/>
      <c r="H44" s="2"/>
      <c r="I44" s="2"/>
      <c r="J44" s="2"/>
      <c r="K44" s="2"/>
    </row>
    <row r="45" ht="12.75">
      <c r="B45" t="s">
        <v>279</v>
      </c>
    </row>
    <row r="46" ht="12.75">
      <c r="B46" t="s">
        <v>204</v>
      </c>
    </row>
    <row r="47" ht="12.75">
      <c r="B47" t="s">
        <v>106</v>
      </c>
    </row>
    <row r="48" spans="1:8" ht="12.75">
      <c r="A48" s="2">
        <v>6</v>
      </c>
      <c r="B48" s="2" t="s">
        <v>197</v>
      </c>
      <c r="C48" s="2"/>
      <c r="D48" s="2"/>
      <c r="E48" s="2"/>
      <c r="F48" s="2"/>
      <c r="G48" s="2"/>
      <c r="H48" s="2"/>
    </row>
    <row r="49" ht="12.75">
      <c r="B49" t="s">
        <v>198</v>
      </c>
    </row>
    <row r="50" ht="12.75">
      <c r="B50" t="s">
        <v>51</v>
      </c>
    </row>
    <row r="51" ht="12.75">
      <c r="B51" t="s">
        <v>52</v>
      </c>
    </row>
    <row r="53" spans="1:9" ht="12.75">
      <c r="A53" s="2">
        <v>7</v>
      </c>
      <c r="B53" s="2" t="s">
        <v>107</v>
      </c>
      <c r="C53" s="2"/>
      <c r="D53" s="2"/>
      <c r="E53" s="2"/>
      <c r="F53" s="2"/>
      <c r="G53" s="2"/>
      <c r="H53" s="2"/>
      <c r="I53" s="2"/>
    </row>
    <row r="54" spans="1:2" ht="12.75">
      <c r="A54" s="13"/>
      <c r="B54" s="1" t="s">
        <v>153</v>
      </c>
    </row>
    <row r="55" spans="1:2" ht="12.75">
      <c r="A55" s="13"/>
      <c r="B55" s="1" t="s">
        <v>106</v>
      </c>
    </row>
    <row r="56" spans="1:9" ht="12.75">
      <c r="A56" s="2">
        <v>8</v>
      </c>
      <c r="B56" s="2" t="s">
        <v>199</v>
      </c>
      <c r="C56" s="2"/>
      <c r="D56" s="2"/>
      <c r="E56" s="2"/>
      <c r="F56" s="2"/>
      <c r="G56" s="2"/>
      <c r="H56" s="2"/>
      <c r="I56" s="2"/>
    </row>
    <row r="57" spans="1:9" ht="12.75">
      <c r="A57" s="2"/>
      <c r="B57" s="1" t="s">
        <v>161</v>
      </c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15" t="s">
        <v>183</v>
      </c>
      <c r="G59" s="15" t="s">
        <v>187</v>
      </c>
      <c r="H59" s="15" t="s">
        <v>184</v>
      </c>
      <c r="I59" s="15" t="s">
        <v>185</v>
      </c>
    </row>
    <row r="60" spans="1:9" ht="12.75">
      <c r="A60" s="2"/>
      <c r="B60" s="2"/>
      <c r="C60" s="2"/>
      <c r="D60" s="2"/>
      <c r="E60" s="2"/>
      <c r="F60" s="15" t="s">
        <v>229</v>
      </c>
      <c r="G60" s="15" t="s">
        <v>229</v>
      </c>
      <c r="H60" s="15" t="s">
        <v>229</v>
      </c>
      <c r="I60" s="15" t="s">
        <v>229</v>
      </c>
    </row>
    <row r="61" spans="1:9" ht="12.75">
      <c r="A61" s="2"/>
      <c r="B61" s="1" t="s">
        <v>167</v>
      </c>
      <c r="C61" s="2"/>
      <c r="D61" s="2"/>
      <c r="E61" s="2"/>
      <c r="F61" s="2"/>
      <c r="G61" s="2"/>
      <c r="H61" s="2"/>
      <c r="I61" s="2"/>
    </row>
    <row r="62" spans="1:9" ht="12.75">
      <c r="A62" s="2"/>
      <c r="B62" s="1" t="s">
        <v>277</v>
      </c>
      <c r="C62" s="2"/>
      <c r="D62" s="2"/>
      <c r="E62" s="2"/>
      <c r="F62" s="2"/>
      <c r="G62" s="2"/>
      <c r="H62" s="16"/>
      <c r="I62" s="16"/>
    </row>
    <row r="63" spans="1:9" ht="12.75">
      <c r="A63" s="2"/>
      <c r="B63" s="1" t="s">
        <v>168</v>
      </c>
      <c r="C63" s="2"/>
      <c r="D63" s="2"/>
      <c r="E63" s="2"/>
      <c r="F63" s="17">
        <v>56773</v>
      </c>
      <c r="G63" s="17">
        <v>62544</v>
      </c>
      <c r="H63" s="17"/>
      <c r="I63" s="17">
        <f>SUM(F63:H63)</f>
        <v>119317</v>
      </c>
    </row>
    <row r="64" spans="1:9" ht="12.75">
      <c r="A64" s="2"/>
      <c r="B64" s="1"/>
      <c r="C64" s="2"/>
      <c r="D64" s="2"/>
      <c r="E64" s="2"/>
      <c r="F64" s="17"/>
      <c r="G64" s="17"/>
      <c r="H64" s="17"/>
      <c r="I64" s="17"/>
    </row>
    <row r="65" spans="1:9" ht="12.75">
      <c r="A65" s="2"/>
      <c r="B65" s="1" t="s">
        <v>169</v>
      </c>
      <c r="C65" s="2"/>
      <c r="D65" s="2"/>
      <c r="E65" s="2"/>
      <c r="F65" s="17"/>
      <c r="G65" s="17"/>
      <c r="H65" s="17"/>
      <c r="I65" s="17"/>
    </row>
    <row r="66" spans="2:13" ht="12.75">
      <c r="B66" s="1" t="s">
        <v>170</v>
      </c>
      <c r="C66" s="2"/>
      <c r="D66" s="2"/>
      <c r="E66" s="2"/>
      <c r="F66" s="17">
        <v>1506</v>
      </c>
      <c r="G66" s="17">
        <v>4098</v>
      </c>
      <c r="H66" s="17"/>
      <c r="I66" s="17">
        <f>SUM(F66:H66)</f>
        <v>5604</v>
      </c>
      <c r="J66" s="2"/>
      <c r="K66" s="2"/>
      <c r="L66" s="2"/>
      <c r="M66" s="2"/>
    </row>
    <row r="67" spans="2:13" ht="12.75">
      <c r="B67" s="1" t="s">
        <v>171</v>
      </c>
      <c r="C67" s="2"/>
      <c r="D67" s="2"/>
      <c r="E67" s="2"/>
      <c r="F67" s="17"/>
      <c r="G67" s="17"/>
      <c r="H67" s="17"/>
      <c r="I67" s="17">
        <v>-1401</v>
      </c>
      <c r="J67" s="2"/>
      <c r="K67" s="2"/>
      <c r="L67" s="2"/>
      <c r="M67" s="2"/>
    </row>
    <row r="68" spans="2:13" ht="12.75">
      <c r="B68" s="1" t="s">
        <v>172</v>
      </c>
      <c r="C68" s="2"/>
      <c r="D68" s="2"/>
      <c r="E68" s="2"/>
      <c r="F68" s="17"/>
      <c r="G68" s="17"/>
      <c r="H68" s="17"/>
      <c r="I68" s="17">
        <v>139</v>
      </c>
      <c r="J68" s="2"/>
      <c r="K68" s="2"/>
      <c r="L68" s="2"/>
      <c r="M68" s="2"/>
    </row>
    <row r="69" spans="2:13" ht="13.5" thickBot="1">
      <c r="B69" s="1" t="s">
        <v>162</v>
      </c>
      <c r="C69" s="2"/>
      <c r="D69" s="2"/>
      <c r="E69" s="2"/>
      <c r="F69" s="17"/>
      <c r="G69" s="17"/>
      <c r="H69" s="17"/>
      <c r="I69" s="18">
        <f>SUM(I66:I68)</f>
        <v>4342</v>
      </c>
      <c r="J69" s="2"/>
      <c r="K69" s="2"/>
      <c r="L69" s="2"/>
      <c r="M69" s="2"/>
    </row>
    <row r="70" spans="2:13" ht="13.5" thickTop="1">
      <c r="B70" s="1"/>
      <c r="C70" s="2"/>
      <c r="D70" s="2"/>
      <c r="E70" s="2"/>
      <c r="F70" s="17"/>
      <c r="G70" s="17"/>
      <c r="H70" s="17"/>
      <c r="I70" s="17"/>
      <c r="J70" s="2"/>
      <c r="K70" s="2"/>
      <c r="L70" s="2"/>
      <c r="M70" s="2"/>
    </row>
    <row r="71" spans="2:13" ht="12.75">
      <c r="B71" s="1" t="s">
        <v>173</v>
      </c>
      <c r="C71" s="2"/>
      <c r="D71" s="2"/>
      <c r="E71" s="2"/>
      <c r="F71" s="17"/>
      <c r="G71" s="17"/>
      <c r="H71" s="17"/>
      <c r="I71" s="17"/>
      <c r="J71" s="2"/>
      <c r="K71" s="2"/>
      <c r="L71" s="2"/>
      <c r="M71" s="2"/>
    </row>
    <row r="72" spans="2:15" ht="12.75">
      <c r="B72" s="1" t="s">
        <v>174</v>
      </c>
      <c r="C72" s="2"/>
      <c r="D72" s="2"/>
      <c r="E72" s="2"/>
      <c r="F72" s="19">
        <f>60948</f>
        <v>60948</v>
      </c>
      <c r="G72" s="19">
        <v>49428</v>
      </c>
      <c r="H72" s="19">
        <v>-3442</v>
      </c>
      <c r="I72" s="17">
        <f>SUM(F72:H72)</f>
        <v>106934</v>
      </c>
      <c r="J72" s="2"/>
      <c r="K72" s="113"/>
      <c r="L72" s="110"/>
      <c r="M72" s="110"/>
      <c r="N72" s="110"/>
      <c r="O72" s="111"/>
    </row>
    <row r="73" spans="2:15" ht="12.75">
      <c r="B73" s="1" t="s">
        <v>163</v>
      </c>
      <c r="C73" s="2"/>
      <c r="D73" s="2"/>
      <c r="E73" s="2"/>
      <c r="F73" s="19"/>
      <c r="G73" s="19"/>
      <c r="H73" s="19"/>
      <c r="I73" s="17">
        <v>907</v>
      </c>
      <c r="J73" s="2"/>
      <c r="K73" s="5"/>
      <c r="L73" s="110"/>
      <c r="M73" s="110"/>
      <c r="N73" s="110"/>
      <c r="O73" s="111"/>
    </row>
    <row r="74" spans="2:15" ht="13.5" thickBot="1">
      <c r="B74" s="1" t="s">
        <v>175</v>
      </c>
      <c r="C74" s="2"/>
      <c r="D74" s="2"/>
      <c r="E74" s="2"/>
      <c r="F74" s="19"/>
      <c r="G74" s="19"/>
      <c r="H74" s="19"/>
      <c r="I74" s="20">
        <f>SUM(I72:I73)</f>
        <v>107841</v>
      </c>
      <c r="J74" s="2"/>
      <c r="K74" s="5"/>
      <c r="L74" s="110"/>
      <c r="M74" s="110"/>
      <c r="N74" s="110"/>
      <c r="O74" s="110"/>
    </row>
    <row r="75" spans="2:15" ht="13.5" thickTop="1">
      <c r="B75" s="1"/>
      <c r="C75" s="2"/>
      <c r="D75" s="2"/>
      <c r="E75" s="2"/>
      <c r="F75" s="19"/>
      <c r="G75" s="19"/>
      <c r="H75" s="19"/>
      <c r="I75" s="19"/>
      <c r="J75" s="2"/>
      <c r="K75" s="5"/>
      <c r="L75" s="110"/>
      <c r="M75" s="110"/>
      <c r="N75" s="110"/>
      <c r="O75" s="110"/>
    </row>
    <row r="76" spans="2:15" ht="12.75">
      <c r="B76" s="1" t="s">
        <v>176</v>
      </c>
      <c r="C76" s="2"/>
      <c r="D76" s="2"/>
      <c r="E76" s="2"/>
      <c r="F76" s="19">
        <f>-15231</f>
        <v>-15231</v>
      </c>
      <c r="G76" s="19">
        <v>-11493</v>
      </c>
      <c r="H76" s="19">
        <f>1016+1921</f>
        <v>2937</v>
      </c>
      <c r="I76" s="17">
        <f>SUM(F76:H76)</f>
        <v>-23787</v>
      </c>
      <c r="J76" s="2"/>
      <c r="K76" s="5"/>
      <c r="L76" s="110"/>
      <c r="M76" s="110"/>
      <c r="N76" s="110"/>
      <c r="O76" s="111"/>
    </row>
    <row r="77" spans="2:15" ht="12.75">
      <c r="B77" s="1" t="s">
        <v>177</v>
      </c>
      <c r="C77" s="2"/>
      <c r="D77" s="2"/>
      <c r="E77" s="2"/>
      <c r="F77" s="19"/>
      <c r="G77" s="19"/>
      <c r="H77" s="19"/>
      <c r="I77" s="19">
        <f>-6641-10898</f>
        <v>-17539</v>
      </c>
      <c r="J77" s="2"/>
      <c r="K77" s="5"/>
      <c r="L77" s="110"/>
      <c r="M77" s="110"/>
      <c r="N77" s="110"/>
      <c r="O77" s="110"/>
    </row>
    <row r="78" spans="2:15" ht="12.75">
      <c r="B78" s="1"/>
      <c r="C78" s="2"/>
      <c r="D78" s="2"/>
      <c r="E78" s="2"/>
      <c r="F78" s="19"/>
      <c r="G78" s="19"/>
      <c r="H78" s="19"/>
      <c r="I78" s="19"/>
      <c r="J78" s="2"/>
      <c r="K78" s="5"/>
      <c r="L78" s="110"/>
      <c r="M78" s="110"/>
      <c r="N78" s="110"/>
      <c r="O78" s="110"/>
    </row>
    <row r="79" spans="2:15" ht="13.5" thickBot="1">
      <c r="B79" s="1" t="s">
        <v>178</v>
      </c>
      <c r="C79" s="2"/>
      <c r="D79" s="2"/>
      <c r="E79" s="2"/>
      <c r="F79" s="19"/>
      <c r="G79" s="19"/>
      <c r="H79" s="19"/>
      <c r="I79" s="20">
        <f>SUM(I76:I78)</f>
        <v>-41326</v>
      </c>
      <c r="J79" s="2"/>
      <c r="K79" s="5"/>
      <c r="L79" s="110"/>
      <c r="M79" s="110"/>
      <c r="N79" s="110"/>
      <c r="O79" s="110"/>
    </row>
    <row r="80" spans="2:11" ht="13.5" thickTop="1">
      <c r="B80" s="1"/>
      <c r="C80" s="2"/>
      <c r="D80" s="2"/>
      <c r="E80" s="2"/>
      <c r="F80" s="19"/>
      <c r="G80" s="19"/>
      <c r="H80" s="19"/>
      <c r="I80" s="19"/>
      <c r="J80" s="2"/>
      <c r="K80" s="2"/>
    </row>
    <row r="81" spans="2:13" ht="12.75">
      <c r="B81" s="1" t="s">
        <v>179</v>
      </c>
      <c r="C81" s="2"/>
      <c r="D81" s="2"/>
      <c r="E81" s="2"/>
      <c r="F81" s="19"/>
      <c r="G81" s="19"/>
      <c r="H81" s="19"/>
      <c r="I81" s="19"/>
      <c r="J81" s="2"/>
      <c r="K81" s="2"/>
      <c r="L81" s="2"/>
      <c r="M81" s="2"/>
    </row>
    <row r="82" spans="1:10" ht="12.75">
      <c r="A82" s="2"/>
      <c r="B82" s="1" t="s">
        <v>180</v>
      </c>
      <c r="C82" s="2"/>
      <c r="D82" s="2"/>
      <c r="E82" s="2"/>
      <c r="F82" s="19">
        <v>515</v>
      </c>
      <c r="G82" s="19">
        <v>1648</v>
      </c>
      <c r="H82" s="19">
        <v>-177</v>
      </c>
      <c r="I82" s="17">
        <f>SUM(F82:H82)</f>
        <v>1986</v>
      </c>
      <c r="J82" s="2"/>
    </row>
    <row r="83" spans="1:12" ht="12.75">
      <c r="A83" s="2"/>
      <c r="B83" s="1" t="s">
        <v>181</v>
      </c>
      <c r="C83" s="2"/>
      <c r="D83" s="2"/>
      <c r="E83" s="2"/>
      <c r="F83" s="19">
        <v>1719</v>
      </c>
      <c r="G83" s="19">
        <v>1448</v>
      </c>
      <c r="H83" s="19"/>
      <c r="I83" s="17">
        <f>SUM(F83:H83)</f>
        <v>3167</v>
      </c>
      <c r="J83" s="2"/>
      <c r="K83" s="17"/>
      <c r="L83" s="99"/>
    </row>
    <row r="84" spans="1:10" ht="12.75">
      <c r="A84" s="2"/>
      <c r="B84" s="1" t="s">
        <v>182</v>
      </c>
      <c r="C84" s="2"/>
      <c r="D84" s="2"/>
      <c r="E84" s="2"/>
      <c r="F84" s="21"/>
      <c r="G84" s="21"/>
      <c r="H84" s="21"/>
      <c r="I84" s="21"/>
      <c r="J84" s="2"/>
    </row>
    <row r="85" spans="1:10" ht="12.75">
      <c r="A85" s="2"/>
      <c r="B85" s="1" t="s">
        <v>186</v>
      </c>
      <c r="C85" s="2"/>
      <c r="D85" s="2"/>
      <c r="E85" s="2"/>
      <c r="F85" s="19">
        <f>76+293</f>
        <v>369</v>
      </c>
      <c r="G85" s="19">
        <v>112</v>
      </c>
      <c r="H85" s="19"/>
      <c r="I85" s="17">
        <f>SUM(F85:H85)</f>
        <v>481</v>
      </c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>
        <v>9</v>
      </c>
      <c r="B87" s="2" t="s">
        <v>200</v>
      </c>
      <c r="C87" s="2"/>
      <c r="D87" s="2"/>
      <c r="E87" s="2"/>
      <c r="F87" s="2"/>
      <c r="G87" s="2"/>
      <c r="H87" s="2"/>
      <c r="I87" s="2"/>
      <c r="J87" s="2"/>
    </row>
    <row r="88" ht="12.75">
      <c r="B88" t="s">
        <v>219</v>
      </c>
    </row>
    <row r="89" ht="12.75">
      <c r="B89" t="s">
        <v>218</v>
      </c>
    </row>
    <row r="91" spans="1:10" ht="12.75">
      <c r="A91" s="2">
        <v>10</v>
      </c>
      <c r="B91" s="2" t="s">
        <v>201</v>
      </c>
      <c r="C91" s="2"/>
      <c r="D91" s="2"/>
      <c r="E91" s="2"/>
      <c r="F91" s="2"/>
      <c r="G91" s="2"/>
      <c r="H91" s="2"/>
      <c r="I91" s="2"/>
      <c r="J91" s="2"/>
    </row>
    <row r="92" ht="12.75">
      <c r="B92" t="s">
        <v>220</v>
      </c>
    </row>
    <row r="93" ht="12.75">
      <c r="B93" t="s">
        <v>205</v>
      </c>
    </row>
    <row r="95" spans="1:10" ht="12.75">
      <c r="A95" s="2">
        <v>11</v>
      </c>
      <c r="B95" s="2" t="s">
        <v>273</v>
      </c>
      <c r="C95" s="2"/>
      <c r="D95" s="2"/>
      <c r="E95" s="2"/>
      <c r="F95" s="2"/>
      <c r="G95" s="2"/>
      <c r="H95" s="2"/>
      <c r="I95" s="2"/>
      <c r="J95" s="2"/>
    </row>
    <row r="96" spans="1:10" ht="15">
      <c r="A96" s="22"/>
      <c r="B96" s="1" t="s">
        <v>188</v>
      </c>
      <c r="C96" s="22"/>
      <c r="D96" s="22"/>
      <c r="E96" s="22"/>
      <c r="F96" s="22"/>
      <c r="G96" s="23"/>
      <c r="H96" s="23"/>
      <c r="I96" s="23"/>
      <c r="J96" s="23"/>
    </row>
    <row r="97" spans="1:10" ht="15">
      <c r="A97" s="22"/>
      <c r="B97" s="1"/>
      <c r="C97" s="22"/>
      <c r="D97" s="22"/>
      <c r="E97" s="22"/>
      <c r="F97" s="22"/>
      <c r="G97" s="23"/>
      <c r="H97" s="23"/>
      <c r="I97" s="23"/>
      <c r="J97" s="23"/>
    </row>
    <row r="98" spans="1:10" ht="15">
      <c r="A98" s="2">
        <v>12</v>
      </c>
      <c r="B98" s="2" t="s">
        <v>84</v>
      </c>
      <c r="C98" s="22"/>
      <c r="D98" s="22"/>
      <c r="E98" s="22"/>
      <c r="F98" s="22"/>
      <c r="G98" s="23"/>
      <c r="H98" s="23"/>
      <c r="I98" s="23"/>
      <c r="J98" s="23"/>
    </row>
    <row r="99" spans="1:8" ht="12.75">
      <c r="A99" s="2"/>
      <c r="B99" s="24" t="s">
        <v>75</v>
      </c>
      <c r="C99" s="10"/>
      <c r="D99" s="10"/>
      <c r="E99" s="10"/>
      <c r="F99" s="10"/>
      <c r="G99" s="10"/>
      <c r="H99" s="10"/>
    </row>
    <row r="100" spans="1:8" ht="12.75">
      <c r="A100" s="2"/>
      <c r="B100" s="25"/>
      <c r="C100" s="10"/>
      <c r="D100" s="10"/>
      <c r="E100" s="10"/>
      <c r="F100" s="10"/>
      <c r="G100" s="10"/>
      <c r="H100" s="10"/>
    </row>
    <row r="101" spans="1:8" ht="12.75">
      <c r="A101" s="2"/>
      <c r="B101" s="25"/>
      <c r="C101" s="10"/>
      <c r="D101" s="10"/>
      <c r="E101" s="10"/>
      <c r="F101" s="10"/>
      <c r="G101" s="26" t="s">
        <v>127</v>
      </c>
      <c r="H101" s="10"/>
    </row>
    <row r="102" spans="1:8" ht="12.75">
      <c r="A102" s="2"/>
      <c r="B102" s="25"/>
      <c r="C102" s="10"/>
      <c r="D102" s="10"/>
      <c r="E102" s="10"/>
      <c r="F102" s="10"/>
      <c r="G102" s="11" t="s">
        <v>254</v>
      </c>
      <c r="H102" s="10"/>
    </row>
    <row r="103" spans="2:8" ht="12.75">
      <c r="B103" s="10"/>
      <c r="C103" s="10"/>
      <c r="D103" s="10"/>
      <c r="E103" s="10"/>
      <c r="F103" s="10"/>
      <c r="G103" s="27" t="s">
        <v>70</v>
      </c>
      <c r="H103" s="28"/>
    </row>
    <row r="104" spans="2:8" ht="12.75">
      <c r="B104" s="10"/>
      <c r="C104" s="10"/>
      <c r="D104" s="10"/>
      <c r="E104" s="10"/>
      <c r="F104" s="10"/>
      <c r="G104" s="29" t="s">
        <v>229</v>
      </c>
      <c r="H104" s="10"/>
    </row>
    <row r="105" spans="2:8" ht="12.75">
      <c r="B105" s="10" t="s">
        <v>85</v>
      </c>
      <c r="C105" s="10"/>
      <c r="D105" s="10"/>
      <c r="E105" s="10"/>
      <c r="F105" s="10"/>
      <c r="G105" s="12">
        <v>8025.58084</v>
      </c>
      <c r="H105" s="10"/>
    </row>
    <row r="106" spans="2:8" ht="12.75">
      <c r="B106" s="10"/>
      <c r="C106" s="10"/>
      <c r="D106" s="10"/>
      <c r="E106" s="10"/>
      <c r="F106" s="10"/>
      <c r="G106" s="30"/>
      <c r="H106" s="10"/>
    </row>
    <row r="107" spans="1:10" ht="12.75">
      <c r="A107" s="2">
        <v>13</v>
      </c>
      <c r="B107" s="2" t="s">
        <v>202</v>
      </c>
      <c r="C107" s="2"/>
      <c r="D107" s="2"/>
      <c r="E107" s="2"/>
      <c r="F107" s="2"/>
      <c r="G107" s="2"/>
      <c r="H107" s="2"/>
      <c r="I107" s="2"/>
      <c r="J107" s="2"/>
    </row>
    <row r="108" ht="12.75">
      <c r="B108" t="s">
        <v>208</v>
      </c>
    </row>
    <row r="109" ht="12.75">
      <c r="B109" t="s">
        <v>209</v>
      </c>
    </row>
    <row r="111" spans="1:2" ht="12.75">
      <c r="A111" s="31">
        <v>14</v>
      </c>
      <c r="B111" s="2" t="s">
        <v>259</v>
      </c>
    </row>
    <row r="112" spans="1:7" ht="12.75">
      <c r="A112" s="32"/>
      <c r="G112" s="33" t="s">
        <v>127</v>
      </c>
    </row>
    <row r="113" spans="1:7" ht="12.75">
      <c r="A113" s="32"/>
      <c r="G113" s="32" t="s">
        <v>254</v>
      </c>
    </row>
    <row r="114" spans="1:7" ht="12.75">
      <c r="A114" s="32"/>
      <c r="G114" s="34" t="s">
        <v>70</v>
      </c>
    </row>
    <row r="115" spans="1:7" ht="12.75">
      <c r="A115" s="32"/>
      <c r="G115" s="35" t="s">
        <v>229</v>
      </c>
    </row>
    <row r="116" spans="1:7" ht="12.75">
      <c r="A116" s="32"/>
      <c r="G116" s="36"/>
    </row>
    <row r="117" spans="1:7" ht="12.75">
      <c r="A117" s="32"/>
      <c r="B117" t="s">
        <v>128</v>
      </c>
      <c r="G117" s="37">
        <v>216</v>
      </c>
    </row>
    <row r="118" spans="1:10" ht="12.75">
      <c r="A118" s="32"/>
      <c r="B118" t="s">
        <v>129</v>
      </c>
      <c r="G118" s="37">
        <f>2964+195</f>
        <v>3159</v>
      </c>
      <c r="I118" t="s">
        <v>106</v>
      </c>
      <c r="J118" t="s">
        <v>106</v>
      </c>
    </row>
    <row r="119" spans="1:7" ht="12.75">
      <c r="A119" s="32"/>
      <c r="B119" t="s">
        <v>94</v>
      </c>
      <c r="G119" s="37">
        <v>60</v>
      </c>
    </row>
    <row r="120" spans="1:4" ht="12.75">
      <c r="A120" s="32"/>
      <c r="C120" s="38"/>
      <c r="D120" s="38"/>
    </row>
    <row r="121" spans="1:4" ht="12.75">
      <c r="A121" s="32"/>
      <c r="B121" t="s">
        <v>260</v>
      </c>
      <c r="C121" s="38"/>
      <c r="D121" s="38"/>
    </row>
    <row r="122" spans="1:4" ht="12.75">
      <c r="A122" s="32"/>
      <c r="C122" s="38"/>
      <c r="D122" s="38"/>
    </row>
    <row r="123" spans="1:7" ht="12.75">
      <c r="A123" s="32"/>
      <c r="B123" s="2" t="s">
        <v>130</v>
      </c>
      <c r="D123" s="38"/>
      <c r="G123" s="39" t="s">
        <v>131</v>
      </c>
    </row>
    <row r="124" spans="1:7" ht="12.75">
      <c r="A124" s="32"/>
      <c r="B124" t="s">
        <v>133</v>
      </c>
      <c r="D124" s="38"/>
      <c r="G124" s="40" t="s">
        <v>132</v>
      </c>
    </row>
    <row r="125" spans="1:7" ht="12.75">
      <c r="A125" s="32"/>
      <c r="B125" t="s">
        <v>154</v>
      </c>
      <c r="D125" s="38"/>
      <c r="G125" s="40" t="s">
        <v>132</v>
      </c>
    </row>
    <row r="126" spans="1:7" ht="12.75">
      <c r="A126" s="32"/>
      <c r="B126" t="s">
        <v>92</v>
      </c>
      <c r="D126" s="38"/>
      <c r="G126" s="40" t="s">
        <v>132</v>
      </c>
    </row>
    <row r="127" spans="1:7" ht="12.75">
      <c r="A127" s="32"/>
      <c r="B127" t="s">
        <v>134</v>
      </c>
      <c r="D127" s="38"/>
      <c r="G127" s="40" t="s">
        <v>132</v>
      </c>
    </row>
    <row r="128" spans="1:7" ht="12.75">
      <c r="A128" s="32"/>
      <c r="B128" t="s">
        <v>135</v>
      </c>
      <c r="D128" s="38"/>
      <c r="G128" s="40" t="s">
        <v>132</v>
      </c>
    </row>
    <row r="129" spans="1:7" ht="12.75">
      <c r="A129" s="32"/>
      <c r="B129" t="s">
        <v>137</v>
      </c>
      <c r="D129" s="38"/>
      <c r="G129" s="40" t="s">
        <v>132</v>
      </c>
    </row>
    <row r="130" spans="1:7" ht="12.75">
      <c r="A130" s="32"/>
      <c r="B130" t="s">
        <v>138</v>
      </c>
      <c r="D130" s="38"/>
      <c r="G130" s="40" t="s">
        <v>132</v>
      </c>
    </row>
    <row r="131" spans="1:7" ht="12.75">
      <c r="A131" s="32"/>
      <c r="B131" t="s">
        <v>189</v>
      </c>
      <c r="D131" s="38"/>
      <c r="G131" s="40" t="s">
        <v>132</v>
      </c>
    </row>
    <row r="132" spans="1:4" ht="12.75">
      <c r="A132" s="32"/>
      <c r="C132" s="38"/>
      <c r="D132" s="38"/>
    </row>
    <row r="133" spans="1:4" ht="12.75">
      <c r="A133" s="32"/>
      <c r="B133" t="s">
        <v>139</v>
      </c>
      <c r="C133" s="38"/>
      <c r="D133" s="38"/>
    </row>
    <row r="134" spans="1:4" ht="12.75">
      <c r="A134" s="32"/>
      <c r="B134" t="s">
        <v>263</v>
      </c>
      <c r="C134" s="38"/>
      <c r="D134" s="38"/>
    </row>
    <row r="135" spans="1:4" ht="12.75">
      <c r="A135" s="32"/>
      <c r="C135" s="38"/>
      <c r="D135" s="38"/>
    </row>
    <row r="136" spans="1:4" ht="12.75">
      <c r="A136" s="32"/>
      <c r="B136" t="s">
        <v>76</v>
      </c>
      <c r="C136" s="38"/>
      <c r="D136" s="38"/>
    </row>
    <row r="137" spans="1:2" ht="12.75">
      <c r="A137" s="32"/>
      <c r="B137" t="s">
        <v>276</v>
      </c>
    </row>
    <row r="138" spans="1:8" ht="12.75">
      <c r="A138" s="32"/>
      <c r="H138" s="33" t="s">
        <v>127</v>
      </c>
    </row>
    <row r="139" spans="1:8" ht="12.75">
      <c r="A139" s="32"/>
      <c r="H139" s="32" t="s">
        <v>160</v>
      </c>
    </row>
    <row r="140" spans="1:8" ht="12.75">
      <c r="A140" s="32"/>
      <c r="B140" s="14" t="s">
        <v>226</v>
      </c>
      <c r="C140" s="14"/>
      <c r="H140" s="34" t="s">
        <v>70</v>
      </c>
    </row>
    <row r="141" spans="1:8" ht="12.75">
      <c r="A141" s="32"/>
      <c r="H141" s="35" t="s">
        <v>229</v>
      </c>
    </row>
    <row r="142" spans="1:8" ht="12.75">
      <c r="A142" s="32"/>
      <c r="H142" s="32"/>
    </row>
    <row r="143" spans="1:8" ht="12.75">
      <c r="A143" s="32"/>
      <c r="B143" t="s">
        <v>140</v>
      </c>
      <c r="H143" s="26">
        <v>522</v>
      </c>
    </row>
    <row r="144" spans="1:8" ht="12.75">
      <c r="A144" s="32"/>
      <c r="B144" t="s">
        <v>106</v>
      </c>
      <c r="H144" s="40" t="s">
        <v>106</v>
      </c>
    </row>
    <row r="145" ht="12.75">
      <c r="A145" s="32"/>
    </row>
    <row r="146" spans="1:2" ht="12.75">
      <c r="A146" s="32"/>
      <c r="B146" t="s">
        <v>261</v>
      </c>
    </row>
    <row r="147" spans="1:2" ht="12.75">
      <c r="A147" s="32"/>
      <c r="B147" t="s">
        <v>141</v>
      </c>
    </row>
    <row r="148" spans="1:2" ht="12.75">
      <c r="A148" s="32"/>
      <c r="B148" t="s">
        <v>156</v>
      </c>
    </row>
    <row r="149" ht="12.75">
      <c r="A149" s="32"/>
    </row>
    <row r="150" spans="1:8" ht="12.75">
      <c r="A150" s="32"/>
      <c r="H150" s="33" t="s">
        <v>127</v>
      </c>
    </row>
    <row r="151" spans="1:8" ht="12.75">
      <c r="A151" s="32"/>
      <c r="H151" s="32" t="s">
        <v>160</v>
      </c>
    </row>
    <row r="152" spans="1:8" ht="12.75">
      <c r="A152" s="32"/>
      <c r="H152" s="34" t="s">
        <v>70</v>
      </c>
    </row>
    <row r="153" spans="1:8" ht="12.75">
      <c r="A153" s="32"/>
      <c r="B153" s="14" t="s">
        <v>268</v>
      </c>
      <c r="C153" s="14"/>
      <c r="H153" s="35" t="s">
        <v>229</v>
      </c>
    </row>
    <row r="154" spans="1:8" ht="12.75">
      <c r="A154" s="32"/>
      <c r="H154" s="32"/>
    </row>
    <row r="155" spans="1:8" ht="12.75">
      <c r="A155" s="32"/>
      <c r="B155" t="s">
        <v>7</v>
      </c>
      <c r="H155" s="26">
        <v>550</v>
      </c>
    </row>
    <row r="156" spans="1:8" ht="12.75">
      <c r="A156" s="32"/>
      <c r="E156" t="s">
        <v>53</v>
      </c>
      <c r="H156" s="26">
        <v>77</v>
      </c>
    </row>
    <row r="157" spans="1:8" ht="12.75">
      <c r="A157" s="32"/>
      <c r="B157" t="s">
        <v>267</v>
      </c>
      <c r="H157" s="26">
        <v>114</v>
      </c>
    </row>
    <row r="158" ht="12.75">
      <c r="A158" s="32"/>
    </row>
    <row r="159" spans="1:2" ht="12.75">
      <c r="A159" s="32"/>
      <c r="B159" t="s">
        <v>262</v>
      </c>
    </row>
    <row r="160" spans="1:2" ht="12.75">
      <c r="A160" s="32"/>
      <c r="B160" t="s">
        <v>8</v>
      </c>
    </row>
    <row r="161" ht="12.75">
      <c r="A161" s="32"/>
    </row>
    <row r="162" spans="1:2" ht="12.75">
      <c r="A162" s="32"/>
      <c r="B162" t="s">
        <v>194</v>
      </c>
    </row>
    <row r="163" spans="1:2" ht="12.75">
      <c r="A163" s="32"/>
      <c r="B163" t="s">
        <v>195</v>
      </c>
    </row>
    <row r="164" ht="12.75">
      <c r="A164" s="32"/>
    </row>
    <row r="165" spans="1:2" ht="12.75">
      <c r="A165" s="112">
        <v>15</v>
      </c>
      <c r="B165" s="25" t="s">
        <v>206</v>
      </c>
    </row>
    <row r="166" spans="1:3" ht="12.75">
      <c r="A166" s="112"/>
      <c r="B166" s="24" t="s">
        <v>77</v>
      </c>
      <c r="C166" s="10"/>
    </row>
    <row r="167" spans="1:3" ht="12.75">
      <c r="A167" s="112"/>
      <c r="B167" s="24" t="s">
        <v>55</v>
      </c>
      <c r="C167" s="10"/>
    </row>
    <row r="168" spans="1:3" ht="12.75">
      <c r="A168" s="112"/>
      <c r="B168" s="24" t="s">
        <v>15</v>
      </c>
      <c r="C168" s="10"/>
    </row>
    <row r="169" spans="1:3" ht="12.75">
      <c r="A169" s="112"/>
      <c r="B169" s="24" t="s">
        <v>16</v>
      </c>
      <c r="C169" s="10"/>
    </row>
    <row r="170" spans="1:3" ht="12.75">
      <c r="A170" s="112"/>
      <c r="B170" s="25"/>
      <c r="C170" s="10"/>
    </row>
    <row r="171" spans="1:3" ht="12.75">
      <c r="A171" s="112">
        <v>16</v>
      </c>
      <c r="B171" s="25" t="s">
        <v>236</v>
      </c>
      <c r="C171" s="10"/>
    </row>
    <row r="172" spans="1:2" ht="12.75">
      <c r="A172" s="112"/>
      <c r="B172" s="1" t="s">
        <v>78</v>
      </c>
    </row>
    <row r="173" spans="1:2" ht="12.75">
      <c r="A173" s="112"/>
      <c r="B173" s="1" t="s">
        <v>56</v>
      </c>
    </row>
    <row r="174" spans="1:2" ht="12.75">
      <c r="A174" s="112"/>
      <c r="B174" s="1" t="s">
        <v>17</v>
      </c>
    </row>
    <row r="175" spans="1:2" ht="12.75">
      <c r="A175" s="112"/>
      <c r="B175" s="1" t="s">
        <v>18</v>
      </c>
    </row>
    <row r="176" spans="1:2" ht="12.75">
      <c r="A176" s="112"/>
      <c r="B176" s="1"/>
    </row>
    <row r="177" spans="1:3" ht="12.75">
      <c r="A177" s="112">
        <v>17</v>
      </c>
      <c r="B177" s="25" t="s">
        <v>245</v>
      </c>
      <c r="C177" s="10"/>
    </row>
    <row r="178" spans="1:3" ht="12.75">
      <c r="A178" s="112"/>
      <c r="B178" t="s">
        <v>30</v>
      </c>
      <c r="C178" s="10"/>
    </row>
    <row r="179" spans="1:3" ht="12.75">
      <c r="A179" s="13"/>
      <c r="B179" t="s">
        <v>54</v>
      </c>
      <c r="C179" s="10"/>
    </row>
    <row r="180" spans="1:3" ht="12.75">
      <c r="A180" s="13"/>
      <c r="B180" t="s">
        <v>106</v>
      </c>
      <c r="C180" s="10"/>
    </row>
    <row r="181" spans="1:2" ht="12.75">
      <c r="A181" s="41">
        <v>18</v>
      </c>
      <c r="B181" s="2" t="s">
        <v>207</v>
      </c>
    </row>
    <row r="182" spans="1:2" ht="12.75">
      <c r="A182" s="32"/>
      <c r="B182" t="s">
        <v>274</v>
      </c>
    </row>
    <row r="183" ht="12.75">
      <c r="A183" s="32"/>
    </row>
    <row r="184" spans="1:2" ht="12.75">
      <c r="A184" s="13">
        <v>19</v>
      </c>
      <c r="B184" s="2" t="s">
        <v>237</v>
      </c>
    </row>
    <row r="185" spans="1:2" ht="12.75">
      <c r="A185" s="32"/>
      <c r="B185" s="42"/>
    </row>
    <row r="186" spans="1:8" ht="12.75">
      <c r="A186" s="32"/>
      <c r="B186" s="1"/>
      <c r="F186" t="s">
        <v>253</v>
      </c>
      <c r="H186" s="32" t="s">
        <v>254</v>
      </c>
    </row>
    <row r="187" spans="1:8" ht="12.75">
      <c r="A187" s="2" t="s">
        <v>106</v>
      </c>
      <c r="F187" s="32" t="s">
        <v>229</v>
      </c>
      <c r="G187" s="32"/>
      <c r="H187" s="32" t="s">
        <v>229</v>
      </c>
    </row>
    <row r="188" spans="1:2" ht="12.75">
      <c r="A188" s="9"/>
      <c r="B188" t="s">
        <v>255</v>
      </c>
    </row>
    <row r="189" spans="1:8" ht="12.75">
      <c r="A189" s="9"/>
      <c r="B189" s="9" t="s">
        <v>221</v>
      </c>
      <c r="F189" s="38">
        <f>144-95</f>
        <v>49</v>
      </c>
      <c r="G189" s="38"/>
      <c r="H189" s="38">
        <f>16-95</f>
        <v>-79</v>
      </c>
    </row>
    <row r="190" spans="2:9" ht="12.75">
      <c r="B190" s="9" t="s">
        <v>29</v>
      </c>
      <c r="F190" s="38">
        <v>95</v>
      </c>
      <c r="G190" s="38"/>
      <c r="H190" s="38">
        <v>95</v>
      </c>
      <c r="I190" s="38"/>
    </row>
    <row r="191" spans="2:8" ht="12.75">
      <c r="B191" t="s">
        <v>256</v>
      </c>
      <c r="F191" s="40" t="s">
        <v>106</v>
      </c>
      <c r="G191" s="38"/>
      <c r="H191" s="40" t="s">
        <v>106</v>
      </c>
    </row>
    <row r="192" spans="2:8" ht="12.75">
      <c r="B192" s="9" t="s">
        <v>221</v>
      </c>
      <c r="F192" s="38">
        <v>126</v>
      </c>
      <c r="G192" s="38"/>
      <c r="H192" s="38">
        <v>123</v>
      </c>
    </row>
    <row r="193" spans="2:8" ht="12.75">
      <c r="B193" s="9" t="s">
        <v>29</v>
      </c>
      <c r="F193" s="40">
        <v>0</v>
      </c>
      <c r="G193" s="38"/>
      <c r="H193" s="38">
        <v>0</v>
      </c>
    </row>
    <row r="194" spans="6:8" ht="13.5" thickBot="1">
      <c r="F194" s="43">
        <f>SUM(F189:F193)</f>
        <v>270</v>
      </c>
      <c r="G194" s="43"/>
      <c r="H194" s="43">
        <f>SUM(H189:H193)</f>
        <v>139</v>
      </c>
    </row>
    <row r="195" ht="13.5" thickTop="1"/>
    <row r="196" ht="12.75">
      <c r="B196" t="s">
        <v>222</v>
      </c>
    </row>
    <row r="197" ht="12.75">
      <c r="B197" t="s">
        <v>223</v>
      </c>
    </row>
    <row r="199" spans="1:2" ht="12.75">
      <c r="A199" s="2">
        <v>20</v>
      </c>
      <c r="B199" s="2" t="s">
        <v>203</v>
      </c>
    </row>
    <row r="200" ht="12.75">
      <c r="B200" t="s">
        <v>238</v>
      </c>
    </row>
    <row r="202" spans="1:8" ht="12.75">
      <c r="A202" s="13">
        <v>21</v>
      </c>
      <c r="B202" s="2" t="s">
        <v>210</v>
      </c>
      <c r="C202" s="2"/>
      <c r="D202" s="2"/>
      <c r="E202" s="2"/>
      <c r="F202" s="2"/>
      <c r="G202" s="2"/>
      <c r="H202" s="2"/>
    </row>
    <row r="203" spans="1:2" ht="12.75">
      <c r="A203" s="32"/>
      <c r="B203" t="s">
        <v>239</v>
      </c>
    </row>
    <row r="204" spans="1:2" ht="12.75">
      <c r="A204" s="32"/>
      <c r="B204" t="s">
        <v>240</v>
      </c>
    </row>
    <row r="205" ht="12.75">
      <c r="A205" s="13"/>
    </row>
    <row r="206" spans="1:3" ht="12.75">
      <c r="A206" s="31">
        <v>22</v>
      </c>
      <c r="B206" s="2" t="s">
        <v>241</v>
      </c>
      <c r="C206" s="44"/>
    </row>
    <row r="207" spans="1:3" ht="12.75">
      <c r="A207" s="32"/>
      <c r="B207" t="s">
        <v>264</v>
      </c>
      <c r="C207" s="44"/>
    </row>
    <row r="208" ht="12.75">
      <c r="A208" s="32"/>
    </row>
    <row r="209" spans="1:2" ht="12.75">
      <c r="A209" s="13">
        <v>23</v>
      </c>
      <c r="B209" s="2" t="s">
        <v>275</v>
      </c>
    </row>
    <row r="210" spans="1:2" ht="12.75">
      <c r="A210" s="13"/>
      <c r="B210" s="1" t="s">
        <v>79</v>
      </c>
    </row>
    <row r="211" spans="1:2" ht="12.75">
      <c r="A211" s="13"/>
      <c r="B211" s="2"/>
    </row>
    <row r="212" spans="1:8" ht="12.75">
      <c r="A212" s="13"/>
      <c r="B212" s="2"/>
      <c r="H212" s="32" t="s">
        <v>159</v>
      </c>
    </row>
    <row r="213" spans="1:8" ht="12.75">
      <c r="A213" s="13"/>
      <c r="B213" s="1" t="s">
        <v>258</v>
      </c>
      <c r="H213" s="38">
        <v>10898</v>
      </c>
    </row>
    <row r="214" spans="1:8" ht="12.75">
      <c r="A214" s="13"/>
      <c r="B214" s="1" t="s">
        <v>190</v>
      </c>
      <c r="H214" s="38">
        <v>6641</v>
      </c>
    </row>
    <row r="215" spans="1:8" ht="12.75">
      <c r="A215" s="13"/>
      <c r="B215" s="2"/>
      <c r="H215" s="45">
        <f>SUM(H213:H214)</f>
        <v>17539</v>
      </c>
    </row>
    <row r="216" spans="1:2" ht="12.75">
      <c r="A216" s="13"/>
      <c r="B216" s="2"/>
    </row>
    <row r="217" spans="1:2" ht="12.75">
      <c r="A217" s="13"/>
      <c r="B217" s="1" t="s">
        <v>191</v>
      </c>
    </row>
    <row r="218" spans="1:2" ht="12.75">
      <c r="A218" s="13"/>
      <c r="B218" s="2"/>
    </row>
    <row r="219" spans="1:8" ht="12.75">
      <c r="A219" s="13"/>
      <c r="B219" s="2"/>
      <c r="H219" t="s">
        <v>192</v>
      </c>
    </row>
    <row r="220" spans="1:8" ht="12.75">
      <c r="A220" s="13"/>
      <c r="B220" s="1" t="s">
        <v>258</v>
      </c>
      <c r="H220" s="38">
        <v>53159</v>
      </c>
    </row>
    <row r="221" spans="1:8" ht="12.75">
      <c r="A221" s="13"/>
      <c r="B221" s="1" t="s">
        <v>190</v>
      </c>
      <c r="H221" s="38">
        <v>32392</v>
      </c>
    </row>
    <row r="222" spans="1:8" ht="12.75">
      <c r="A222" s="13"/>
      <c r="B222" s="2"/>
      <c r="H222" s="46">
        <f>SUM(H220:H221)</f>
        <v>85551</v>
      </c>
    </row>
    <row r="223" spans="1:2" ht="12.75">
      <c r="A223" s="13"/>
      <c r="B223" s="1" t="s">
        <v>80</v>
      </c>
    </row>
    <row r="224" spans="1:2" ht="12.75">
      <c r="A224" s="13"/>
      <c r="B224" s="2"/>
    </row>
    <row r="225" spans="1:2" ht="12.75">
      <c r="A225" s="13"/>
      <c r="B225" s="1" t="s">
        <v>193</v>
      </c>
    </row>
    <row r="226" ht="12.75">
      <c r="A226" s="32"/>
    </row>
    <row r="227" spans="1:2" ht="12.75">
      <c r="A227" s="31">
        <v>24</v>
      </c>
      <c r="B227" s="2" t="s">
        <v>242</v>
      </c>
    </row>
    <row r="228" spans="1:2" ht="12.75">
      <c r="A228" s="32"/>
      <c r="B228" t="s">
        <v>243</v>
      </c>
    </row>
    <row r="229" ht="12.75">
      <c r="A229" s="32"/>
    </row>
    <row r="230" spans="1:2" ht="12.75">
      <c r="A230" s="13">
        <v>25</v>
      </c>
      <c r="B230" s="2" t="s">
        <v>211</v>
      </c>
    </row>
    <row r="231" spans="1:2" ht="12.75">
      <c r="A231" s="32"/>
      <c r="B231" t="s">
        <v>244</v>
      </c>
    </row>
    <row r="232" ht="12.75">
      <c r="A232" s="32"/>
    </row>
    <row r="233" spans="1:2" ht="12.75">
      <c r="A233" s="13">
        <v>26</v>
      </c>
      <c r="B233" s="2" t="s">
        <v>117</v>
      </c>
    </row>
    <row r="234" spans="1:2" ht="12.75">
      <c r="A234" s="32"/>
      <c r="B234" s="1" t="s">
        <v>14</v>
      </c>
    </row>
    <row r="235" spans="1:2" ht="12.75">
      <c r="A235" s="13"/>
      <c r="B235" s="1" t="s">
        <v>12</v>
      </c>
    </row>
    <row r="236" spans="1:2" ht="12.75">
      <c r="A236" s="13"/>
      <c r="B236" s="1" t="s">
        <v>13</v>
      </c>
    </row>
    <row r="237" spans="1:2" ht="12.75">
      <c r="A237" s="13"/>
      <c r="B237" s="1"/>
    </row>
    <row r="238" spans="1:2" ht="12.75">
      <c r="A238" s="13">
        <v>27</v>
      </c>
      <c r="B238" s="2" t="s">
        <v>212</v>
      </c>
    </row>
    <row r="239" spans="1:2" ht="12.75">
      <c r="A239" s="13"/>
      <c r="B239" s="1" t="s">
        <v>124</v>
      </c>
    </row>
    <row r="240" spans="1:2" ht="12.75">
      <c r="A240" s="13"/>
      <c r="B240" s="1"/>
    </row>
    <row r="241" spans="1:10" ht="12.75">
      <c r="A241" s="31" t="s">
        <v>106</v>
      </c>
      <c r="B241" s="1"/>
      <c r="F241" s="47" t="s">
        <v>106</v>
      </c>
      <c r="G241" s="32" t="s">
        <v>258</v>
      </c>
      <c r="H241" s="32"/>
      <c r="I241" s="32" t="s">
        <v>214</v>
      </c>
      <c r="J241" s="36"/>
    </row>
    <row r="242" spans="1:10" ht="12.75">
      <c r="A242" s="13"/>
      <c r="B242" s="1"/>
      <c r="F242" s="36"/>
      <c r="G242" s="35" t="s">
        <v>213</v>
      </c>
      <c r="H242" s="32"/>
      <c r="I242" s="32" t="s">
        <v>215</v>
      </c>
      <c r="J242" s="48"/>
    </row>
    <row r="243" spans="1:10" ht="12.75">
      <c r="A243" s="13"/>
      <c r="G243" s="49" t="s">
        <v>70</v>
      </c>
      <c r="H243" s="32"/>
      <c r="I243" s="49" t="s">
        <v>70</v>
      </c>
      <c r="J243" s="14"/>
    </row>
    <row r="244" spans="1:10" ht="12.75">
      <c r="A244" s="13"/>
      <c r="J244" s="14"/>
    </row>
    <row r="245" spans="1:10" ht="12.75">
      <c r="A245" s="13"/>
      <c r="B245" s="4" t="s">
        <v>252</v>
      </c>
      <c r="J245" s="14"/>
    </row>
    <row r="246" spans="1:10" ht="12.75">
      <c r="A246" s="13"/>
      <c r="B246" t="s">
        <v>227</v>
      </c>
      <c r="G246" s="16">
        <v>60023490</v>
      </c>
      <c r="H246" s="1"/>
      <c r="I246" s="16">
        <v>60023490</v>
      </c>
      <c r="J246" s="50"/>
    </row>
    <row r="247" spans="1:10" ht="12.75">
      <c r="A247" s="13"/>
      <c r="G247" s="16" t="s">
        <v>106</v>
      </c>
      <c r="H247" s="1"/>
      <c r="I247" s="16" t="s">
        <v>106</v>
      </c>
      <c r="J247" s="50"/>
    </row>
    <row r="248" spans="1:10" ht="12.75">
      <c r="A248" s="13"/>
      <c r="B248" s="1"/>
      <c r="G248" s="1"/>
      <c r="H248" s="1"/>
      <c r="I248" s="1"/>
      <c r="J248" s="14"/>
    </row>
    <row r="249" spans="1:10" ht="12.75">
      <c r="A249" s="13"/>
      <c r="B249" s="1" t="s">
        <v>155</v>
      </c>
      <c r="G249" s="52">
        <v>3.04</v>
      </c>
      <c r="H249" s="1"/>
      <c r="I249" s="52">
        <v>7.23</v>
      </c>
      <c r="J249" s="14"/>
    </row>
    <row r="250" spans="1:9" ht="12.75">
      <c r="A250" s="13"/>
      <c r="B250" s="1"/>
      <c r="G250" s="1"/>
      <c r="H250" s="1"/>
      <c r="I250" s="1"/>
    </row>
    <row r="251" spans="1:9" ht="12.75">
      <c r="A251" s="13">
        <v>28</v>
      </c>
      <c r="B251" s="4" t="s">
        <v>269</v>
      </c>
      <c r="G251" s="1"/>
      <c r="H251" s="1"/>
      <c r="I251" s="1"/>
    </row>
    <row r="252" spans="1:9" ht="12.75">
      <c r="A252" s="13"/>
      <c r="B252" s="1" t="s">
        <v>271</v>
      </c>
      <c r="G252" s="1"/>
      <c r="H252" s="1"/>
      <c r="I252" s="1"/>
    </row>
    <row r="253" spans="1:9" ht="12.75">
      <c r="A253" s="13"/>
      <c r="B253" s="1" t="s">
        <v>81</v>
      </c>
      <c r="G253" s="1"/>
      <c r="H253" s="1"/>
      <c r="I253" s="1"/>
    </row>
    <row r="254" ht="12.75">
      <c r="A254" s="31" t="s">
        <v>106</v>
      </c>
    </row>
    <row r="255" spans="1:2" ht="12.75">
      <c r="A255" t="s">
        <v>247</v>
      </c>
      <c r="B255" s="1"/>
    </row>
    <row r="256" spans="1:2" ht="12.75">
      <c r="A256" t="s">
        <v>248</v>
      </c>
      <c r="B256" s="1"/>
    </row>
    <row r="257" ht="12.75">
      <c r="B257" s="1"/>
    </row>
    <row r="258" spans="1:2" ht="12.75">
      <c r="A258" t="s">
        <v>249</v>
      </c>
      <c r="B258" s="1"/>
    </row>
    <row r="259" spans="1:2" ht="12.75">
      <c r="A259" t="s">
        <v>250</v>
      </c>
      <c r="B259" s="1"/>
    </row>
    <row r="260" ht="12.75">
      <c r="B260" s="1"/>
    </row>
    <row r="261" spans="1:2" ht="12.75">
      <c r="A261" t="s">
        <v>251</v>
      </c>
      <c r="B261" s="1"/>
    </row>
    <row r="262" spans="1:2" ht="12.75">
      <c r="A262" s="53" t="s">
        <v>82</v>
      </c>
      <c r="B262" s="1"/>
    </row>
    <row r="263" spans="1:2" ht="12.75">
      <c r="A263" s="13"/>
      <c r="B263" s="1"/>
    </row>
    <row r="264" spans="1:2" ht="12.75">
      <c r="A264" s="13"/>
      <c r="B264" s="1"/>
    </row>
    <row r="265" spans="1:2" ht="12.75">
      <c r="A265" s="13"/>
      <c r="B265" s="1"/>
    </row>
    <row r="266" spans="1:2" ht="12.75">
      <c r="A266" s="13"/>
      <c r="B266" s="1"/>
    </row>
    <row r="267" spans="1:2" ht="12.75">
      <c r="A267" s="13"/>
      <c r="B267" s="1"/>
    </row>
    <row r="268" spans="1:2" ht="12.75">
      <c r="A268" s="13"/>
      <c r="B268" s="1"/>
    </row>
    <row r="269" spans="1:2" ht="12.75">
      <c r="A269" s="13"/>
      <c r="B269" s="1"/>
    </row>
    <row r="270" spans="1:2" ht="12.75">
      <c r="A270" s="13"/>
      <c r="B270" s="1"/>
    </row>
    <row r="271" spans="1:2" ht="12.75">
      <c r="A271" s="13"/>
      <c r="B271" s="1"/>
    </row>
    <row r="272" spans="1:2" ht="12.75">
      <c r="A272" s="13"/>
      <c r="B272" s="1"/>
    </row>
    <row r="273" spans="1:2" ht="12.75">
      <c r="A273" s="13"/>
      <c r="B273" s="1"/>
    </row>
    <row r="274" spans="1:2" ht="12.75">
      <c r="A274" s="13"/>
      <c r="B274" s="1"/>
    </row>
    <row r="275" spans="1:2" ht="12.75">
      <c r="A275" s="13"/>
      <c r="B275" s="1"/>
    </row>
    <row r="276" spans="1:2" ht="12.75">
      <c r="A276" s="13"/>
      <c r="B276" s="1"/>
    </row>
    <row r="277" spans="1:2" ht="12.75">
      <c r="A277" s="13"/>
      <c r="B277" s="1"/>
    </row>
    <row r="278" spans="1:2" ht="12.75">
      <c r="A278" s="13"/>
      <c r="B278" s="1"/>
    </row>
    <row r="279" spans="1:2" ht="12.75">
      <c r="A279" s="13"/>
      <c r="B279" s="1"/>
    </row>
    <row r="280" spans="1:2" ht="12.75">
      <c r="A280" s="13"/>
      <c r="B280" s="1"/>
    </row>
    <row r="281" spans="1:2" ht="12.75">
      <c r="A281" s="13"/>
      <c r="B281" s="1"/>
    </row>
    <row r="282" spans="1:2" ht="12.75">
      <c r="A282" s="13"/>
      <c r="B282" s="1"/>
    </row>
    <row r="283" spans="1:2" ht="12.75">
      <c r="A283" s="13"/>
      <c r="B283" s="1"/>
    </row>
    <row r="284" spans="1:2" ht="12.75">
      <c r="A284" s="13"/>
      <c r="B284" s="1"/>
    </row>
    <row r="285" spans="1:2" ht="12.75">
      <c r="A285" s="13"/>
      <c r="B285" s="1"/>
    </row>
    <row r="286" spans="1:2" ht="12.75">
      <c r="A286" s="13"/>
      <c r="B286" s="1"/>
    </row>
    <row r="287" spans="1:2" ht="12.75">
      <c r="A287" s="13"/>
      <c r="B287" s="1"/>
    </row>
    <row r="288" spans="1:2" ht="12.75">
      <c r="A288" s="13"/>
      <c r="B288" s="1"/>
    </row>
    <row r="289" spans="1:2" ht="12.75">
      <c r="A289" s="13"/>
      <c r="B289" s="1"/>
    </row>
    <row r="290" spans="1:2" ht="12.75">
      <c r="A290" s="13"/>
      <c r="B290" s="1"/>
    </row>
    <row r="291" spans="1:2" ht="12.75">
      <c r="A291" s="13"/>
      <c r="B291" s="1"/>
    </row>
    <row r="292" spans="1:2" ht="12.75">
      <c r="A292" s="13"/>
      <c r="B292" s="1"/>
    </row>
    <row r="293" spans="1:2" ht="12.75">
      <c r="A293" s="13"/>
      <c r="B293" s="1"/>
    </row>
    <row r="294" spans="1:2" ht="12.75">
      <c r="A294" s="13"/>
      <c r="B294" s="1"/>
    </row>
    <row r="295" spans="1:2" ht="12.75">
      <c r="A295" s="13"/>
      <c r="B295" s="1"/>
    </row>
    <row r="296" spans="1:2" ht="12.75">
      <c r="A296" s="13"/>
      <c r="B296" s="1"/>
    </row>
    <row r="297" spans="1:2" ht="12.75">
      <c r="A297" s="13"/>
      <c r="B297" s="1"/>
    </row>
    <row r="298" spans="1:2" ht="12.75">
      <c r="A298" s="13"/>
      <c r="B298" s="1"/>
    </row>
    <row r="299" spans="1:2" ht="12.75">
      <c r="A299" s="13"/>
      <c r="B299" s="1"/>
    </row>
    <row r="300" spans="1:2" ht="12.75">
      <c r="A300" s="13"/>
      <c r="B300" s="1"/>
    </row>
    <row r="301" spans="1:2" ht="12.75">
      <c r="A301" s="13"/>
      <c r="B301" s="1"/>
    </row>
    <row r="302" spans="1:2" ht="12.75">
      <c r="A302" s="13"/>
      <c r="B302" s="1"/>
    </row>
    <row r="303" spans="1:2" ht="12.75">
      <c r="A303" s="13"/>
      <c r="B303" s="1"/>
    </row>
    <row r="304" spans="1:2" ht="12.75">
      <c r="A304" s="13"/>
      <c r="B304" s="1"/>
    </row>
    <row r="305" spans="1:2" ht="12.75">
      <c r="A305" s="13"/>
      <c r="B305" s="1"/>
    </row>
    <row r="306" spans="1:2" ht="12.75">
      <c r="A306" s="13"/>
      <c r="B306" s="1"/>
    </row>
    <row r="307" spans="1:2" ht="12.75">
      <c r="A307" s="13"/>
      <c r="B307" s="1"/>
    </row>
    <row r="308" spans="1:2" ht="12.75">
      <c r="A308" s="13"/>
      <c r="B308" s="1"/>
    </row>
    <row r="309" spans="1:2" ht="12.75">
      <c r="A309" s="13"/>
      <c r="B309" s="1"/>
    </row>
    <row r="310" spans="1:2" ht="12.75">
      <c r="A310" s="13"/>
      <c r="B310" s="1"/>
    </row>
    <row r="311" spans="1:2" ht="12.75">
      <c r="A311" s="13"/>
      <c r="B311" s="1"/>
    </row>
    <row r="312" spans="1:2" ht="12.75">
      <c r="A312" s="13"/>
      <c r="B312" s="1"/>
    </row>
    <row r="313" spans="1:2" ht="12.75">
      <c r="A313" s="13"/>
      <c r="B313" s="1"/>
    </row>
    <row r="314" spans="1:2" ht="12.75">
      <c r="A314" s="13"/>
      <c r="B314" s="1"/>
    </row>
    <row r="315" spans="1:2" ht="12.75">
      <c r="A315" s="13"/>
      <c r="B315" s="1"/>
    </row>
    <row r="316" spans="1:2" ht="12.75">
      <c r="A316" s="13"/>
      <c r="B316" s="1"/>
    </row>
    <row r="317" spans="1:2" ht="12.75">
      <c r="A317" s="13"/>
      <c r="B317" s="1"/>
    </row>
    <row r="318" spans="1:2" ht="12.75">
      <c r="A318" s="13"/>
      <c r="B318" s="1"/>
    </row>
    <row r="319" spans="1:2" ht="12.75">
      <c r="A319" s="13"/>
      <c r="B319" s="1"/>
    </row>
    <row r="320" spans="1:2" ht="12.75">
      <c r="A320" s="13"/>
      <c r="B320" s="1"/>
    </row>
    <row r="321" spans="1:2" ht="12.75">
      <c r="A321" s="13"/>
      <c r="B321" s="1"/>
    </row>
    <row r="322" spans="1:2" ht="12.75">
      <c r="A322" s="13"/>
      <c r="B322" s="1"/>
    </row>
    <row r="323" spans="1:2" ht="12.75">
      <c r="A323" s="13"/>
      <c r="B323" s="1"/>
    </row>
    <row r="324" spans="1:2" ht="12.75">
      <c r="A324" s="13"/>
      <c r="B324" s="1"/>
    </row>
    <row r="325" spans="1:2" ht="12.75">
      <c r="A325" s="13"/>
      <c r="B325" s="1"/>
    </row>
    <row r="326" spans="1:2" ht="12.75">
      <c r="A326" s="13"/>
      <c r="B326" s="1"/>
    </row>
    <row r="327" spans="1:2" ht="12.75">
      <c r="A327" s="13"/>
      <c r="B327" s="1"/>
    </row>
    <row r="328" spans="1:2" ht="12.75">
      <c r="A328" s="13"/>
      <c r="B328" s="1"/>
    </row>
    <row r="329" spans="1:2" ht="12.75">
      <c r="A329" s="13"/>
      <c r="B329" s="1"/>
    </row>
    <row r="330" spans="1:2" ht="12.75">
      <c r="A330" s="13"/>
      <c r="B330" s="1"/>
    </row>
    <row r="331" spans="1:2" ht="12.75">
      <c r="A331" s="13"/>
      <c r="B331" s="1"/>
    </row>
    <row r="332" spans="1:2" ht="12.75">
      <c r="A332" s="13"/>
      <c r="B332" s="1"/>
    </row>
    <row r="333" spans="1:2" ht="12.75">
      <c r="A333" s="13"/>
      <c r="B333" s="1"/>
    </row>
    <row r="334" spans="1:2" ht="12.75">
      <c r="A334" s="13"/>
      <c r="B334" s="1"/>
    </row>
    <row r="335" spans="1:2" ht="12.75">
      <c r="A335" s="13"/>
      <c r="B335" s="1"/>
    </row>
    <row r="336" spans="1:2" ht="12.75">
      <c r="A336" s="13"/>
      <c r="B336" s="1"/>
    </row>
    <row r="337" spans="1:2" ht="12.75">
      <c r="A337" s="13"/>
      <c r="B337" s="1"/>
    </row>
    <row r="338" spans="1:2" ht="12.75">
      <c r="A338" s="13"/>
      <c r="B338" s="1"/>
    </row>
    <row r="339" spans="1:2" ht="12.75">
      <c r="A339" s="13"/>
      <c r="B339" s="1"/>
    </row>
    <row r="340" spans="1:2" ht="12.75">
      <c r="A340" s="13"/>
      <c r="B340" s="1"/>
    </row>
    <row r="341" spans="1:2" ht="12.75">
      <c r="A341" s="13"/>
      <c r="B341" s="1"/>
    </row>
    <row r="342" spans="1:2" ht="12.75">
      <c r="A342" s="13"/>
      <c r="B342" s="1"/>
    </row>
    <row r="343" spans="1:2" ht="12.75">
      <c r="A343" s="13"/>
      <c r="B343" s="1"/>
    </row>
    <row r="344" spans="1:2" ht="12.75">
      <c r="A344" s="13"/>
      <c r="B344" s="1"/>
    </row>
    <row r="345" spans="1:2" ht="12.75">
      <c r="A345" s="13"/>
      <c r="B345" s="1"/>
    </row>
    <row r="346" spans="1:2" ht="12.75">
      <c r="A346" s="13"/>
      <c r="B346" s="1"/>
    </row>
    <row r="347" spans="1:2" ht="12.75">
      <c r="A347" s="13"/>
      <c r="B347" s="1"/>
    </row>
    <row r="348" spans="1:2" ht="12.75">
      <c r="A348" s="13"/>
      <c r="B348" s="1"/>
    </row>
    <row r="349" spans="1:2" ht="12.75">
      <c r="A349" s="13"/>
      <c r="B349" s="1"/>
    </row>
    <row r="350" spans="1:2" ht="12.75">
      <c r="A350" s="13"/>
      <c r="B350" s="1"/>
    </row>
    <row r="351" spans="1:2" ht="12.75">
      <c r="A351" s="13"/>
      <c r="B351" s="1"/>
    </row>
    <row r="352" spans="1:2" ht="12.75">
      <c r="A352" s="13"/>
      <c r="B352" s="1"/>
    </row>
    <row r="353" spans="1:2" ht="12.75">
      <c r="A353" s="13"/>
      <c r="B353" s="1"/>
    </row>
    <row r="354" spans="1:2" ht="12.75">
      <c r="A354" s="13"/>
      <c r="B354" s="1"/>
    </row>
    <row r="355" spans="1:2" ht="12.75">
      <c r="A355" s="13"/>
      <c r="B355" s="1"/>
    </row>
    <row r="356" spans="1:2" ht="12.75">
      <c r="A356" s="13"/>
      <c r="B356" s="1"/>
    </row>
    <row r="357" spans="1:2" ht="12.75">
      <c r="A357" s="13"/>
      <c r="B357" s="1"/>
    </row>
    <row r="358" spans="1:2" ht="12.75">
      <c r="A358" s="13"/>
      <c r="B358" s="1"/>
    </row>
    <row r="359" spans="1:2" ht="12.75">
      <c r="A359" s="13"/>
      <c r="B359" s="1"/>
    </row>
    <row r="360" spans="1:2" ht="12.75">
      <c r="A360" s="13"/>
      <c r="B360" s="1"/>
    </row>
    <row r="361" spans="1:2" ht="12.75">
      <c r="A361" s="13"/>
      <c r="B361" s="1"/>
    </row>
    <row r="362" spans="1:2" ht="12.75">
      <c r="A362" s="13"/>
      <c r="B362" s="1"/>
    </row>
    <row r="363" spans="1:2" ht="12.75">
      <c r="A363" s="13"/>
      <c r="B363" s="1"/>
    </row>
    <row r="364" spans="1:2" ht="12.75">
      <c r="A364" s="13"/>
      <c r="B364" s="1"/>
    </row>
    <row r="365" spans="1:2" ht="12.75">
      <c r="A365" s="13"/>
      <c r="B365" s="1"/>
    </row>
    <row r="366" spans="1:2" ht="12.75">
      <c r="A366" s="13"/>
      <c r="B366" s="1"/>
    </row>
    <row r="367" spans="1:2" ht="12.75">
      <c r="A367" s="13"/>
      <c r="B367" s="1"/>
    </row>
    <row r="368" spans="1:2" ht="12.75">
      <c r="A368" s="13"/>
      <c r="B368" s="1"/>
    </row>
    <row r="369" spans="1:2" ht="12.75">
      <c r="A369" s="13"/>
      <c r="B369" s="1"/>
    </row>
    <row r="370" spans="1:2" ht="12.75">
      <c r="A370" s="13"/>
      <c r="B370" s="1"/>
    </row>
    <row r="371" spans="1:2" ht="12.75">
      <c r="A371" s="13"/>
      <c r="B371" s="1"/>
    </row>
    <row r="372" spans="1:2" ht="12.75">
      <c r="A372" s="13"/>
      <c r="B372" s="1"/>
    </row>
    <row r="373" spans="1:2" ht="12.75">
      <c r="A373" s="13"/>
      <c r="B373" s="1"/>
    </row>
    <row r="374" spans="1:2" ht="12.75">
      <c r="A374" s="13"/>
      <c r="B374" s="1"/>
    </row>
    <row r="375" spans="1:2" ht="12.75">
      <c r="A375" s="13"/>
      <c r="B375" s="1"/>
    </row>
    <row r="376" spans="1:2" ht="12.75">
      <c r="A376" s="13"/>
      <c r="B376" s="1"/>
    </row>
    <row r="377" spans="1:2" ht="12.75">
      <c r="A377" s="13"/>
      <c r="B377" s="1"/>
    </row>
    <row r="378" spans="1:2" ht="12.75">
      <c r="A378" s="13"/>
      <c r="B378" s="1"/>
    </row>
    <row r="379" spans="1:2" ht="12.75">
      <c r="A379" s="13"/>
      <c r="B379" s="1"/>
    </row>
    <row r="380" spans="1:2" ht="12.75">
      <c r="A380" s="13"/>
      <c r="B380" s="1"/>
    </row>
    <row r="381" spans="1:2" ht="12.75">
      <c r="A381" s="13"/>
      <c r="B381" s="1"/>
    </row>
    <row r="382" spans="1:2" ht="12.75">
      <c r="A382" s="13"/>
      <c r="B382" s="1"/>
    </row>
    <row r="383" spans="1:2" ht="12.75">
      <c r="A383" s="13"/>
      <c r="B383" s="1"/>
    </row>
    <row r="384" spans="1:2" ht="12.75">
      <c r="A384" s="13"/>
      <c r="B384" s="1"/>
    </row>
    <row r="385" spans="1:2" ht="12.75">
      <c r="A385" s="13"/>
      <c r="B385" s="1"/>
    </row>
    <row r="386" spans="1:2" ht="12.75">
      <c r="A386" s="13"/>
      <c r="B386" s="1"/>
    </row>
    <row r="387" spans="1:2" ht="12.75">
      <c r="A387" s="13"/>
      <c r="B387" s="1"/>
    </row>
    <row r="388" spans="1:2" ht="12.75">
      <c r="A388" s="13"/>
      <c r="B388" s="1"/>
    </row>
    <row r="389" spans="1:2" ht="12.75">
      <c r="A389" s="13"/>
      <c r="B389" s="1"/>
    </row>
    <row r="390" spans="1:2" ht="12.75">
      <c r="A390" s="13"/>
      <c r="B390" s="1"/>
    </row>
    <row r="391" spans="1:2" ht="12.75">
      <c r="A391" s="13"/>
      <c r="B391" s="1"/>
    </row>
    <row r="392" spans="1:2" ht="12.75">
      <c r="A392" s="13"/>
      <c r="B392" s="1"/>
    </row>
    <row r="393" spans="1:2" ht="12.75">
      <c r="A393" s="13"/>
      <c r="B393" s="1"/>
    </row>
    <row r="394" spans="1:2" ht="12.75">
      <c r="A394" s="13"/>
      <c r="B394" s="1"/>
    </row>
    <row r="395" spans="1:2" ht="12.75">
      <c r="A395" s="13"/>
      <c r="B395" s="1"/>
    </row>
    <row r="396" spans="1:2" ht="12.75">
      <c r="A396" s="13"/>
      <c r="B396" s="1"/>
    </row>
    <row r="397" spans="1:2" ht="12.75">
      <c r="A397" s="13"/>
      <c r="B397" s="1"/>
    </row>
    <row r="398" spans="1:2" ht="12.75">
      <c r="A398" s="13"/>
      <c r="B398" s="1"/>
    </row>
    <row r="399" spans="1:2" ht="12.75">
      <c r="A399" s="13"/>
      <c r="B399" s="1"/>
    </row>
    <row r="400" spans="1:2" ht="12.75">
      <c r="A400" s="13"/>
      <c r="B400" s="1"/>
    </row>
    <row r="401" spans="1:2" ht="12.75">
      <c r="A401" s="13"/>
      <c r="B401" s="1"/>
    </row>
    <row r="402" spans="1:2" ht="12.75">
      <c r="A402" s="13"/>
      <c r="B402" s="1"/>
    </row>
    <row r="403" spans="1:2" ht="12.75">
      <c r="A403" s="13"/>
      <c r="B403" s="1"/>
    </row>
    <row r="404" spans="1:2" ht="12.75">
      <c r="A404" s="13"/>
      <c r="B404" s="1"/>
    </row>
    <row r="405" spans="1:2" ht="12.75">
      <c r="A405" s="13"/>
      <c r="B405" s="1"/>
    </row>
    <row r="406" spans="1:2" ht="12.75">
      <c r="A406" s="13"/>
      <c r="B406" s="1"/>
    </row>
    <row r="407" spans="1:2" ht="12.75">
      <c r="A407" s="13"/>
      <c r="B407" s="1"/>
    </row>
    <row r="408" spans="1:2" ht="12.75">
      <c r="A408" s="13"/>
      <c r="B408" s="1"/>
    </row>
    <row r="409" spans="1:2" ht="12.75">
      <c r="A409" s="13"/>
      <c r="B409" s="1"/>
    </row>
    <row r="410" spans="1:2" ht="12.75">
      <c r="A410" s="13"/>
      <c r="B410" s="1"/>
    </row>
    <row r="411" spans="1:2" ht="12.75">
      <c r="A411" s="13"/>
      <c r="B411" s="1"/>
    </row>
    <row r="412" spans="1:2" ht="12.75">
      <c r="A412" s="13"/>
      <c r="B412" s="1"/>
    </row>
    <row r="413" spans="1:2" ht="12.75">
      <c r="A413" s="13"/>
      <c r="B413" s="1"/>
    </row>
    <row r="414" spans="1:2" ht="12.75">
      <c r="A414" s="13"/>
      <c r="B414" s="1"/>
    </row>
    <row r="415" spans="1:2" ht="12.75">
      <c r="A415" s="13"/>
      <c r="B415" s="1"/>
    </row>
    <row r="416" spans="1:2" ht="12.75">
      <c r="A416" s="13"/>
      <c r="B416" s="1"/>
    </row>
    <row r="417" spans="1:2" ht="12.75">
      <c r="A417" s="13"/>
      <c r="B417" s="1"/>
    </row>
    <row r="418" spans="1:2" ht="12.75">
      <c r="A418" s="13"/>
      <c r="B418" s="1"/>
    </row>
    <row r="419" spans="1:2" ht="12.75">
      <c r="A419" s="13"/>
      <c r="B419" s="1"/>
    </row>
    <row r="420" spans="1:2" ht="12.75">
      <c r="A420" s="13"/>
      <c r="B420" s="1"/>
    </row>
    <row r="421" spans="1:2" ht="12.75">
      <c r="A421" s="13"/>
      <c r="B421" s="1"/>
    </row>
    <row r="422" spans="1:2" ht="12.75">
      <c r="A422" s="13"/>
      <c r="B422" s="1"/>
    </row>
    <row r="423" spans="1:2" ht="12.75">
      <c r="A423" s="13"/>
      <c r="B423" s="1"/>
    </row>
    <row r="424" spans="1:2" ht="12.75">
      <c r="A424" s="13"/>
      <c r="B424" s="1"/>
    </row>
    <row r="425" spans="1:2" ht="12.75">
      <c r="A425" s="13"/>
      <c r="B425" s="1"/>
    </row>
    <row r="426" spans="1:2" ht="12.75">
      <c r="A426" s="13"/>
      <c r="B426" s="1"/>
    </row>
    <row r="427" spans="1:2" ht="12.75">
      <c r="A427" s="13"/>
      <c r="B427" s="1"/>
    </row>
    <row r="428" spans="1:2" ht="12.75">
      <c r="A428" s="13"/>
      <c r="B428" s="1"/>
    </row>
    <row r="429" spans="1:2" ht="12.75">
      <c r="A429" s="13"/>
      <c r="B429" s="1"/>
    </row>
    <row r="430" spans="1:2" ht="12.75">
      <c r="A430" s="13"/>
      <c r="B430" s="1"/>
    </row>
    <row r="431" spans="1:2" ht="12.75">
      <c r="A431" s="13"/>
      <c r="B431" s="1"/>
    </row>
    <row r="432" spans="1:2" ht="12.75">
      <c r="A432" s="13"/>
      <c r="B432" s="1"/>
    </row>
    <row r="433" spans="1:2" ht="12.75">
      <c r="A433" s="13"/>
      <c r="B433" s="1"/>
    </row>
    <row r="434" spans="1:2" ht="12.75">
      <c r="A434" s="13"/>
      <c r="B434" s="1"/>
    </row>
    <row r="435" spans="1:2" ht="12.75">
      <c r="A435" s="13"/>
      <c r="B435" s="1"/>
    </row>
    <row r="436" spans="1:2" ht="12.75">
      <c r="A436" s="13"/>
      <c r="B436" s="1"/>
    </row>
    <row r="437" spans="1:2" ht="12.75">
      <c r="A437" s="13"/>
      <c r="B437" s="1"/>
    </row>
    <row r="438" spans="1:2" ht="12.75">
      <c r="A438" s="13"/>
      <c r="B438" s="1"/>
    </row>
    <row r="439" spans="1:2" ht="12.75">
      <c r="A439" s="13"/>
      <c r="B439" s="1"/>
    </row>
    <row r="440" spans="1:2" ht="12.75">
      <c r="A440" s="13"/>
      <c r="B440" s="1"/>
    </row>
    <row r="441" spans="1:2" ht="12.75">
      <c r="A441" s="13"/>
      <c r="B441" s="1"/>
    </row>
    <row r="442" spans="1:2" ht="12.75">
      <c r="A442" s="13"/>
      <c r="B442" s="1"/>
    </row>
    <row r="443" spans="1:2" ht="12.75">
      <c r="A443" s="13"/>
      <c r="B443" s="1"/>
    </row>
    <row r="444" spans="1:2" ht="12.75">
      <c r="A444" s="13"/>
      <c r="B444" s="1"/>
    </row>
    <row r="445" spans="1:2" ht="12.75">
      <c r="A445" s="13"/>
      <c r="B445" s="1"/>
    </row>
    <row r="446" spans="1:2" ht="12.75">
      <c r="A446" s="13"/>
      <c r="B446" s="1"/>
    </row>
    <row r="447" spans="1:2" ht="12.75">
      <c r="A447" s="13"/>
      <c r="B447" s="1"/>
    </row>
    <row r="448" spans="1:2" ht="12.75">
      <c r="A448" s="13"/>
      <c r="B448" s="1"/>
    </row>
    <row r="449" spans="1:2" ht="12.75">
      <c r="A449" s="13"/>
      <c r="B449" s="1"/>
    </row>
    <row r="450" spans="1:2" ht="12.75">
      <c r="A450" s="13"/>
      <c r="B450" s="1"/>
    </row>
    <row r="451" spans="1:2" ht="12.75">
      <c r="A451" s="13"/>
      <c r="B451" s="1"/>
    </row>
    <row r="452" spans="1:2" ht="12.75">
      <c r="A452" s="13"/>
      <c r="B452" s="1"/>
    </row>
    <row r="453" spans="1:2" ht="12.75">
      <c r="A453" s="13"/>
      <c r="B453" s="1"/>
    </row>
    <row r="454" spans="1:2" ht="12.75">
      <c r="A454" s="13"/>
      <c r="B454" s="1"/>
    </row>
    <row r="455" spans="1:2" ht="12.75">
      <c r="A455" s="13"/>
      <c r="B455" s="1"/>
    </row>
    <row r="456" spans="1:2" ht="12.75">
      <c r="A456" s="13"/>
      <c r="B456" s="1"/>
    </row>
    <row r="457" spans="1:2" ht="12.75">
      <c r="A457" s="13"/>
      <c r="B457" s="1"/>
    </row>
    <row r="458" spans="1:2" ht="12.75">
      <c r="A458" s="13"/>
      <c r="B458" s="1"/>
    </row>
    <row r="459" spans="1:2" ht="12.75">
      <c r="A459" s="13"/>
      <c r="B459" s="1"/>
    </row>
    <row r="460" spans="1:2" ht="12.75">
      <c r="A460" s="13"/>
      <c r="B460" s="1"/>
    </row>
    <row r="461" spans="1:2" ht="12.75">
      <c r="A461" s="13"/>
      <c r="B461" s="1"/>
    </row>
    <row r="462" spans="1:2" ht="12.75">
      <c r="A462" s="13"/>
      <c r="B462" s="1"/>
    </row>
    <row r="463" spans="1:2" ht="12.75">
      <c r="A463" s="13"/>
      <c r="B463" s="1"/>
    </row>
    <row r="464" spans="1:2" ht="12.75">
      <c r="A464" s="13"/>
      <c r="B464" s="1"/>
    </row>
    <row r="465" spans="1:2" ht="12.75">
      <c r="A465" s="13"/>
      <c r="B465" s="1"/>
    </row>
    <row r="466" spans="1:2" ht="12.75">
      <c r="A466" s="13"/>
      <c r="B466" s="1"/>
    </row>
    <row r="467" spans="1:2" ht="12.75">
      <c r="A467" s="13"/>
      <c r="B467" s="1"/>
    </row>
    <row r="468" spans="1:2" ht="12.75">
      <c r="A468" s="13"/>
      <c r="B468" s="1"/>
    </row>
    <row r="469" spans="1:2" ht="12.75">
      <c r="A469" s="13"/>
      <c r="B469" s="1"/>
    </row>
    <row r="470" spans="1:2" ht="12.75">
      <c r="A470" s="13"/>
      <c r="B470" s="1"/>
    </row>
    <row r="471" spans="1:2" ht="12.75">
      <c r="A471" s="13"/>
      <c r="B471" s="1"/>
    </row>
    <row r="472" spans="1:2" ht="12.75">
      <c r="A472" s="13"/>
      <c r="B472" s="1"/>
    </row>
    <row r="473" spans="1:2" ht="12.75">
      <c r="A473" s="13"/>
      <c r="B473" s="1"/>
    </row>
    <row r="474" spans="1:2" ht="12.75">
      <c r="A474" s="13"/>
      <c r="B474" s="1"/>
    </row>
    <row r="475" spans="1:2" ht="12.75">
      <c r="A475" s="13"/>
      <c r="B475" s="1"/>
    </row>
    <row r="476" spans="1:2" ht="12.75">
      <c r="A476" s="13"/>
      <c r="B476" s="1"/>
    </row>
    <row r="477" spans="1:2" ht="12.75">
      <c r="A477" s="13"/>
      <c r="B477" s="1"/>
    </row>
    <row r="478" spans="1:2" ht="12.75">
      <c r="A478" s="13"/>
      <c r="B478" s="1"/>
    </row>
    <row r="479" spans="1:2" ht="12.75">
      <c r="A479" s="13"/>
      <c r="B479" s="1"/>
    </row>
    <row r="480" spans="1:2" ht="12.75">
      <c r="A480" s="13"/>
      <c r="B480" s="1"/>
    </row>
    <row r="481" spans="1:2" ht="12.75">
      <c r="A481" s="13"/>
      <c r="B481" s="1"/>
    </row>
    <row r="482" spans="1:2" ht="12.75">
      <c r="A482" s="13"/>
      <c r="B482" s="1"/>
    </row>
    <row r="483" spans="1:2" ht="12.75">
      <c r="A483" s="13"/>
      <c r="B483" s="1"/>
    </row>
    <row r="484" spans="1:2" ht="12.75">
      <c r="A484" s="13"/>
      <c r="B484" s="1"/>
    </row>
    <row r="485" spans="1:2" ht="12.75">
      <c r="A485" s="13"/>
      <c r="B485" s="1"/>
    </row>
    <row r="486" spans="1:2" ht="12.75">
      <c r="A486" s="13"/>
      <c r="B486" s="1"/>
    </row>
    <row r="487" spans="1:2" ht="12.75">
      <c r="A487" s="13"/>
      <c r="B487" s="1"/>
    </row>
    <row r="488" spans="1:2" ht="12.75">
      <c r="A488" s="13"/>
      <c r="B488" s="1"/>
    </row>
    <row r="489" spans="1:2" ht="12.75">
      <c r="A489" s="13"/>
      <c r="B489" s="1"/>
    </row>
    <row r="490" spans="1:2" ht="12.75">
      <c r="A490" s="13"/>
      <c r="B490" s="1"/>
    </row>
    <row r="491" spans="1:2" ht="12.75">
      <c r="A491" s="13"/>
      <c r="B491" s="1"/>
    </row>
    <row r="492" spans="1:2" ht="12.75">
      <c r="A492" s="13"/>
      <c r="B492" s="1"/>
    </row>
    <row r="493" spans="1:2" ht="12.75">
      <c r="A493" s="13"/>
      <c r="B493" s="1"/>
    </row>
    <row r="494" spans="1:2" ht="12.75">
      <c r="A494" s="13"/>
      <c r="B494" s="1"/>
    </row>
    <row r="495" spans="1:2" ht="12.75">
      <c r="A495" s="13"/>
      <c r="B495" s="1"/>
    </row>
    <row r="496" spans="1:2" ht="12.75">
      <c r="A496" s="13"/>
      <c r="B496" s="1"/>
    </row>
    <row r="497" spans="1:2" ht="12.75">
      <c r="A497" s="13"/>
      <c r="B497" s="1"/>
    </row>
    <row r="498" spans="1:2" ht="12.75">
      <c r="A498" s="13"/>
      <c r="B498" s="1"/>
    </row>
    <row r="499" spans="1:2" ht="12.75">
      <c r="A499" s="13"/>
      <c r="B499" s="1"/>
    </row>
    <row r="500" spans="1:2" ht="12.75">
      <c r="A500" s="13"/>
      <c r="B500" s="1"/>
    </row>
    <row r="501" spans="1:2" ht="12.75">
      <c r="A501" s="13"/>
      <c r="B501" s="1"/>
    </row>
    <row r="502" spans="1:2" ht="12.75">
      <c r="A502" s="13"/>
      <c r="B502" s="1"/>
    </row>
    <row r="503" spans="1:2" ht="12.75">
      <c r="A503" s="13"/>
      <c r="B503" s="1"/>
    </row>
    <row r="504" spans="1:2" ht="12.75">
      <c r="A504" s="13"/>
      <c r="B504" s="1"/>
    </row>
    <row r="505" spans="1:2" ht="12.75">
      <c r="A505" s="13"/>
      <c r="B505" s="1"/>
    </row>
    <row r="506" spans="1:2" ht="12.75">
      <c r="A506" s="13"/>
      <c r="B506" s="1"/>
    </row>
    <row r="507" spans="1:2" ht="12.75">
      <c r="A507" s="13"/>
      <c r="B507" s="1"/>
    </row>
    <row r="508" spans="1:2" ht="12.75">
      <c r="A508" s="13"/>
      <c r="B508" s="1"/>
    </row>
    <row r="509" spans="1:2" ht="12.75">
      <c r="A509" s="13"/>
      <c r="B509" s="1"/>
    </row>
    <row r="510" spans="1:2" ht="12.75">
      <c r="A510" s="13"/>
      <c r="B510" s="1"/>
    </row>
    <row r="511" spans="1:2" ht="12.75">
      <c r="A511" s="13"/>
      <c r="B511" s="1"/>
    </row>
    <row r="512" spans="1:2" ht="12.75">
      <c r="A512" s="13"/>
      <c r="B512" s="1"/>
    </row>
    <row r="513" spans="1:2" ht="12.75">
      <c r="A513" s="13"/>
      <c r="B513" s="1"/>
    </row>
    <row r="514" spans="1:2" ht="12.75">
      <c r="A514" s="13"/>
      <c r="B514" s="1"/>
    </row>
    <row r="515" spans="1:2" ht="12.75">
      <c r="A515" s="13"/>
      <c r="B515" s="1"/>
    </row>
    <row r="516" spans="1:2" ht="12.75">
      <c r="A516" s="13"/>
      <c r="B516" s="1"/>
    </row>
    <row r="517" spans="1:2" ht="12.75">
      <c r="A517" s="13"/>
      <c r="B517" s="1"/>
    </row>
    <row r="518" spans="1:2" ht="12.75">
      <c r="A518" s="13"/>
      <c r="B518" s="1"/>
    </row>
    <row r="519" spans="1:2" ht="12.75">
      <c r="A519" s="13"/>
      <c r="B519" s="1"/>
    </row>
    <row r="520" spans="1:2" ht="12.75">
      <c r="A520" s="13"/>
      <c r="B520" s="1"/>
    </row>
    <row r="521" spans="1:2" ht="12.75">
      <c r="A521" s="13"/>
      <c r="B521" s="1"/>
    </row>
    <row r="522" spans="1:2" ht="12.75">
      <c r="A522" s="13"/>
      <c r="B522" s="1"/>
    </row>
    <row r="523" spans="1:2" ht="12.75">
      <c r="A523" s="13"/>
      <c r="B523" s="1"/>
    </row>
    <row r="524" spans="1:2" ht="12.75">
      <c r="A524" s="13"/>
      <c r="B524" s="1"/>
    </row>
    <row r="525" spans="1:2" ht="12.75">
      <c r="A525" s="13"/>
      <c r="B525" s="1"/>
    </row>
    <row r="526" spans="1:2" ht="12.75">
      <c r="A526" s="13"/>
      <c r="B526" s="1"/>
    </row>
    <row r="527" spans="1:2" ht="12.75">
      <c r="A527" s="13"/>
      <c r="B527" s="1"/>
    </row>
    <row r="528" spans="1:2" ht="12.75">
      <c r="A528" s="13"/>
      <c r="B528" s="1"/>
    </row>
    <row r="529" spans="1:2" ht="12.75">
      <c r="A529" s="13"/>
      <c r="B529" s="1"/>
    </row>
    <row r="530" spans="1:2" ht="12.75">
      <c r="A530" s="13"/>
      <c r="B530" s="1"/>
    </row>
    <row r="531" spans="1:2" ht="12.75">
      <c r="A531" s="13"/>
      <c r="B531" s="1"/>
    </row>
    <row r="532" spans="1:2" ht="12.75">
      <c r="A532" s="13"/>
      <c r="B532" s="1"/>
    </row>
    <row r="533" spans="1:2" ht="12.75">
      <c r="A533" s="13"/>
      <c r="B533" s="1"/>
    </row>
    <row r="534" spans="1:2" ht="12.75">
      <c r="A534" s="13"/>
      <c r="B534" s="1"/>
    </row>
    <row r="535" spans="1:2" ht="12.75">
      <c r="A535" s="13"/>
      <c r="B535" s="1"/>
    </row>
    <row r="536" spans="1:2" ht="12.75">
      <c r="A536" s="13"/>
      <c r="B536" s="1"/>
    </row>
    <row r="537" spans="1:2" ht="12.75">
      <c r="A537" s="13"/>
      <c r="B537" s="1"/>
    </row>
    <row r="538" spans="1:2" ht="12.75">
      <c r="A538" s="13"/>
      <c r="B538" s="1"/>
    </row>
    <row r="539" spans="1:2" ht="12.75">
      <c r="A539" s="13"/>
      <c r="B539" s="1"/>
    </row>
    <row r="540" spans="1:2" ht="12.75">
      <c r="A540" s="13"/>
      <c r="B540" s="1"/>
    </row>
    <row r="541" spans="1:2" ht="12.75">
      <c r="A541" s="13"/>
      <c r="B541" s="1"/>
    </row>
    <row r="542" spans="1:2" ht="12.75">
      <c r="A542" s="13"/>
      <c r="B542" s="1"/>
    </row>
    <row r="543" spans="1:2" ht="12.75">
      <c r="A543" s="13"/>
      <c r="B543" s="1"/>
    </row>
    <row r="544" spans="1:2" ht="12.75">
      <c r="A544" s="13"/>
      <c r="B544" s="1"/>
    </row>
    <row r="545" spans="1:2" ht="12.75">
      <c r="A545" s="13"/>
      <c r="B545" s="1"/>
    </row>
    <row r="546" spans="1:2" ht="12.75">
      <c r="A546" s="13"/>
      <c r="B546" s="1"/>
    </row>
    <row r="547" spans="1:2" ht="12.75">
      <c r="A547" s="13"/>
      <c r="B547" s="1"/>
    </row>
    <row r="548" spans="1:2" ht="12.75">
      <c r="A548" s="13"/>
      <c r="B548" s="1"/>
    </row>
    <row r="549" spans="1:2" ht="12.75">
      <c r="A549" s="13"/>
      <c r="B549" s="1"/>
    </row>
    <row r="550" spans="1:2" ht="12.75">
      <c r="A550" s="13"/>
      <c r="B550" s="1"/>
    </row>
    <row r="551" spans="1:2" ht="12.75">
      <c r="A551" s="13"/>
      <c r="B551" s="1"/>
    </row>
    <row r="552" spans="1:2" ht="12.75">
      <c r="A552" s="13"/>
      <c r="B552" s="1"/>
    </row>
    <row r="553" spans="1:2" ht="12.75">
      <c r="A553" s="13"/>
      <c r="B553" s="1"/>
    </row>
    <row r="554" spans="1:2" ht="12.75">
      <c r="A554" s="13"/>
      <c r="B554" s="1"/>
    </row>
    <row r="555" spans="1:2" ht="12.75">
      <c r="A555" s="13"/>
      <c r="B555" s="1"/>
    </row>
    <row r="556" spans="1:2" ht="12.75">
      <c r="A556" s="13"/>
      <c r="B556" s="1"/>
    </row>
    <row r="557" spans="1:2" ht="12.75">
      <c r="A557" s="13"/>
      <c r="B557" s="1"/>
    </row>
    <row r="558" spans="1:2" ht="12.75">
      <c r="A558" s="13"/>
      <c r="B558" s="1"/>
    </row>
    <row r="559" spans="1:2" ht="12.75">
      <c r="A559" s="13"/>
      <c r="B559" s="1"/>
    </row>
    <row r="560" spans="1:2" ht="12.75">
      <c r="A560" s="13"/>
      <c r="B560" s="1"/>
    </row>
    <row r="561" spans="1:2" ht="12.75">
      <c r="A561" s="13"/>
      <c r="B561" s="1"/>
    </row>
    <row r="562" spans="1:2" ht="12.75">
      <c r="A562" s="13"/>
      <c r="B562" s="1"/>
    </row>
    <row r="563" spans="1:2" ht="12.75">
      <c r="A563" s="13"/>
      <c r="B563" s="1"/>
    </row>
    <row r="564" spans="1:2" ht="12.75">
      <c r="A564" s="13"/>
      <c r="B564" s="1"/>
    </row>
    <row r="565" spans="1:2" ht="12.75">
      <c r="A565" s="13"/>
      <c r="B565" s="1"/>
    </row>
    <row r="566" spans="1:2" ht="12.75">
      <c r="A566" s="13"/>
      <c r="B566" s="1"/>
    </row>
    <row r="567" spans="1:2" ht="12.75">
      <c r="A567" s="13"/>
      <c r="B567" s="1"/>
    </row>
    <row r="568" spans="1:2" ht="12.75">
      <c r="A568" s="13"/>
      <c r="B568" s="1"/>
    </row>
    <row r="569" spans="1:2" ht="12.75">
      <c r="A569" s="13"/>
      <c r="B569" s="1"/>
    </row>
    <row r="570" spans="1:2" ht="12.75">
      <c r="A570" s="13"/>
      <c r="B570" s="1"/>
    </row>
    <row r="571" spans="1:2" ht="12.75">
      <c r="A571" s="13"/>
      <c r="B571" s="1"/>
    </row>
    <row r="572" spans="1:2" ht="12.75">
      <c r="A572" s="13"/>
      <c r="B572" s="1"/>
    </row>
    <row r="573" spans="1:2" ht="12.75">
      <c r="A573" s="13"/>
      <c r="B573" s="1"/>
    </row>
    <row r="574" spans="1:2" ht="12.75">
      <c r="A574" s="13"/>
      <c r="B574" s="1"/>
    </row>
    <row r="575" spans="1:2" ht="12.75">
      <c r="A575" s="13"/>
      <c r="B575" s="1"/>
    </row>
    <row r="576" spans="1:2" ht="12.75">
      <c r="A576" s="13"/>
      <c r="B576" s="1"/>
    </row>
    <row r="577" spans="1:2" ht="12.75">
      <c r="A577" s="13"/>
      <c r="B577" s="1"/>
    </row>
    <row r="578" spans="1:2" ht="12.75">
      <c r="A578" s="13"/>
      <c r="B578" s="1"/>
    </row>
    <row r="579" spans="1:2" ht="12.75">
      <c r="A579" s="13"/>
      <c r="B579" s="1"/>
    </row>
    <row r="580" spans="1:2" ht="12.75">
      <c r="A580" s="13"/>
      <c r="B580" s="1"/>
    </row>
    <row r="581" spans="1:2" ht="12.75">
      <c r="A581" s="13"/>
      <c r="B581" s="1"/>
    </row>
    <row r="582" spans="1:2" ht="12.75">
      <c r="A582" s="13"/>
      <c r="B582" s="1"/>
    </row>
    <row r="583" spans="1:2" ht="12.75">
      <c r="A583" s="13"/>
      <c r="B583" s="1"/>
    </row>
    <row r="584" spans="1:2" ht="12.75">
      <c r="A584" s="13"/>
      <c r="B584" s="1"/>
    </row>
    <row r="585" spans="1:2" ht="12.75">
      <c r="A585" s="13"/>
      <c r="B585" s="1"/>
    </row>
    <row r="586" spans="1:2" ht="12.75">
      <c r="A586" s="13"/>
      <c r="B586" s="1"/>
    </row>
    <row r="587" spans="1:2" ht="12.75">
      <c r="A587" s="13"/>
      <c r="B587" s="1"/>
    </row>
    <row r="588" spans="1:2" ht="12.75">
      <c r="A588" s="13"/>
      <c r="B588" s="1"/>
    </row>
    <row r="589" spans="1:2" ht="12.75">
      <c r="A589" s="13"/>
      <c r="B589" s="1"/>
    </row>
    <row r="590" spans="1:2" ht="12.75">
      <c r="A590" s="13"/>
      <c r="B590" s="1"/>
    </row>
    <row r="591" spans="1:2" ht="12.75">
      <c r="A591" s="13"/>
      <c r="B591" s="1"/>
    </row>
    <row r="592" spans="1:2" ht="12.75">
      <c r="A592" s="13"/>
      <c r="B592" s="1"/>
    </row>
    <row r="593" spans="1:2" ht="12.75">
      <c r="A593" s="13"/>
      <c r="B593" s="1"/>
    </row>
    <row r="594" spans="1:2" ht="12.75">
      <c r="A594" s="13"/>
      <c r="B594" s="1"/>
    </row>
    <row r="595" spans="1:2" ht="12.75">
      <c r="A595" s="13"/>
      <c r="B595" s="1"/>
    </row>
    <row r="596" spans="1:2" ht="12.75">
      <c r="A596" s="13"/>
      <c r="B596" s="1"/>
    </row>
    <row r="597" spans="1:2" ht="12.75">
      <c r="A597" s="13"/>
      <c r="B597" s="1"/>
    </row>
    <row r="598" spans="1:2" ht="12.75">
      <c r="A598" s="13"/>
      <c r="B598" s="1"/>
    </row>
    <row r="599" spans="1:2" ht="12.75">
      <c r="A599" s="13"/>
      <c r="B599" s="1"/>
    </row>
    <row r="600" spans="1:2" ht="12.75">
      <c r="A600" s="13"/>
      <c r="B600" s="1"/>
    </row>
    <row r="601" spans="1:2" ht="12.75">
      <c r="A601" s="13"/>
      <c r="B601" s="1"/>
    </row>
    <row r="602" spans="1:2" ht="12.75">
      <c r="A602" s="13"/>
      <c r="B602" s="1"/>
    </row>
    <row r="603" spans="1:2" ht="12.75">
      <c r="A603" s="13"/>
      <c r="B603" s="1"/>
    </row>
    <row r="604" spans="1:2" ht="12.75">
      <c r="A604" s="13"/>
      <c r="B604" s="1"/>
    </row>
    <row r="605" spans="1:2" ht="12.75">
      <c r="A605" s="13"/>
      <c r="B605" s="1"/>
    </row>
    <row r="606" spans="1:2" ht="12.75">
      <c r="A606" s="13"/>
      <c r="B606" s="1"/>
    </row>
    <row r="607" spans="1:2" ht="12.75">
      <c r="A607" s="13"/>
      <c r="B607" s="1"/>
    </row>
    <row r="608" spans="1:2" ht="12.75">
      <c r="A608" s="13"/>
      <c r="B608" s="1"/>
    </row>
    <row r="609" spans="1:2" ht="12.75">
      <c r="A609" s="13"/>
      <c r="B609" s="1"/>
    </row>
    <row r="610" spans="1:2" ht="12.75">
      <c r="A610" s="13"/>
      <c r="B610" s="1"/>
    </row>
    <row r="611" spans="1:2" ht="12.75">
      <c r="A611" s="13"/>
      <c r="B611" s="1"/>
    </row>
    <row r="612" spans="1:2" ht="12.75">
      <c r="A612" s="13"/>
      <c r="B612" s="1"/>
    </row>
    <row r="613" spans="1:2" ht="12.75">
      <c r="A613" s="13"/>
      <c r="B613" s="1"/>
    </row>
    <row r="614" spans="1:2" ht="12.75">
      <c r="A614" s="13"/>
      <c r="B614" s="1"/>
    </row>
    <row r="615" spans="1:2" ht="12.75">
      <c r="A615" s="13"/>
      <c r="B615" s="1"/>
    </row>
    <row r="616" spans="1:2" ht="12.75">
      <c r="A616" s="13"/>
      <c r="B616" s="1"/>
    </row>
    <row r="617" spans="1:2" ht="12.75">
      <c r="A617" s="13"/>
      <c r="B617" s="1"/>
    </row>
    <row r="618" spans="1:2" ht="12.75">
      <c r="A618" s="13"/>
      <c r="B618" s="1"/>
    </row>
    <row r="619" spans="1:2" ht="12.75">
      <c r="A619" s="13"/>
      <c r="B619" s="1"/>
    </row>
    <row r="620" spans="1:2" ht="12.75">
      <c r="A620" s="13"/>
      <c r="B620" s="1"/>
    </row>
    <row r="621" spans="1:2" ht="12.75">
      <c r="A621" s="13"/>
      <c r="B621" s="1"/>
    </row>
    <row r="622" spans="1:2" ht="12.75">
      <c r="A622" s="13"/>
      <c r="B622" s="1"/>
    </row>
    <row r="623" spans="1:2" ht="12.75">
      <c r="A623" s="13"/>
      <c r="B623" s="1"/>
    </row>
    <row r="624" spans="1:2" ht="12.75">
      <c r="A624" s="13"/>
      <c r="B624" s="1"/>
    </row>
    <row r="625" spans="1:2" ht="12.75">
      <c r="A625" s="13"/>
      <c r="B625" s="1"/>
    </row>
    <row r="626" spans="1:2" ht="12.75">
      <c r="A626" s="13"/>
      <c r="B626" s="1"/>
    </row>
  </sheetData>
  <printOptions/>
  <pageMargins left="0.25" right="0.25" top="0.32" bottom="0.23" header="0.37" footer="0.27"/>
  <pageSetup horizontalDpi="600" verticalDpi="600" orientation="portrait" scale="85" r:id="rId1"/>
  <rowBreaks count="2" manualBreakCount="2">
    <brk id="13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Valued Acer Customer</cp:lastModifiedBy>
  <cp:lastPrinted>2008-02-28T04:54:58Z</cp:lastPrinted>
  <dcterms:created xsi:type="dcterms:W3CDTF">2000-04-20T03:53:44Z</dcterms:created>
  <dcterms:modified xsi:type="dcterms:W3CDTF">2008-02-28T06:04:17Z</dcterms:modified>
  <cp:category/>
  <cp:version/>
  <cp:contentType/>
  <cp:contentStatus/>
</cp:coreProperties>
</file>