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notes1Q06" sheetId="1" r:id="rId1"/>
    <sheet name="consocflow1Q06" sheetId="2" r:id="rId2"/>
    <sheet name="bsQ106" sheetId="3" r:id="rId3"/>
    <sheet name="equity1Q06" sheetId="4" r:id="rId4"/>
    <sheet name="p&amp;lQ106" sheetId="5" r:id="rId5"/>
  </sheets>
  <definedNames/>
  <calcPr fullCalcOnLoad="1"/>
</workbook>
</file>

<file path=xl/comments1.xml><?xml version="1.0" encoding="utf-8"?>
<comments xmlns="http://schemas.openxmlformats.org/spreadsheetml/2006/main">
  <authors>
    <author>Box Pak </author>
  </authors>
  <commentList>
    <comment ref="D136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debit balance of taxation</t>
        </r>
      </text>
    </comment>
    <comment ref="D140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deferred taxation &amp; term loan HSBC, Overdraft</t>
        </r>
      </text>
    </comment>
    <comment ref="F148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Prov for d.debts,Prov for
retirement benefit,
unrealised forex,
prov for sludge disposal</t>
        </r>
      </text>
    </comment>
  </commentList>
</comments>
</file>

<file path=xl/sharedStrings.xml><?xml version="1.0" encoding="utf-8"?>
<sst xmlns="http://schemas.openxmlformats.org/spreadsheetml/2006/main" count="497" uniqueCount="373">
  <si>
    <t>The Group operations are mainly in Malaysia and Vietnam</t>
  </si>
  <si>
    <t xml:space="preserve">  Net profit for period to date</t>
  </si>
  <si>
    <t xml:space="preserve">  Unallocated corporate assets</t>
  </si>
  <si>
    <t>Net Cash (used in) / generated from operating activities</t>
  </si>
  <si>
    <t>Exchange</t>
  </si>
  <si>
    <t>Currency translation differences</t>
  </si>
  <si>
    <t xml:space="preserve">   interim financial statements. )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</si>
  <si>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</si>
  <si>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</si>
  <si>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</si>
  <si>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</si>
  <si>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</si>
  <si>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</si>
  <si>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</si>
  <si>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</si>
  <si>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</si>
  <si>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</si>
  <si>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</si>
  <si>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</si>
  <si>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</si>
  <si>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</si>
  <si>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</si>
  <si>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</si>
  <si>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</si>
  <si>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</si>
  <si>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</si>
  <si>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</si>
  <si>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 xml:space="preserve">current financial period under review. 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</si>
  <si>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</si>
  <si>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</si>
  <si>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</si>
  <si>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</si>
  <si>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</si>
  <si>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</si>
  <si>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</si>
  <si>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</si>
  <si>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</si>
  <si>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</si>
  <si>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</si>
  <si>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</si>
  <si>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</si>
  <si>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</si>
  <si>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</si>
  <si>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</si>
  <si>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</si>
  <si>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</si>
  <si>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</si>
  <si>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</si>
  <si>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</si>
  <si>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</si>
  <si>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</si>
  <si>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</si>
  <si>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</si>
  <si>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</si>
  <si>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</si>
  <si>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</si>
  <si>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</si>
  <si>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nature, size or incidence.</t>
  </si>
  <si>
    <t xml:space="preserve">There are no items affecting assets, liabilities, equity, net income or cash flows that are unusual because of their 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</si>
  <si>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</si>
  <si>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</si>
  <si>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</si>
  <si>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</si>
  <si>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</si>
  <si>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</si>
  <si>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</si>
  <si>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</si>
  <si>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</si>
  <si>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</si>
  <si>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</si>
  <si>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Cash and bank balances</t>
  </si>
  <si>
    <t xml:space="preserve">performance of the group to be affected accordingly. </t>
  </si>
  <si>
    <t xml:space="preserve">With market conditions remaining competitive coupled with the increase in raw material cost, the Board expects the  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</si>
  <si>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</si>
  <si>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</si>
  <si>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</si>
  <si>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</si>
  <si>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</si>
  <si>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</si>
  <si>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</si>
  <si>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</si>
  <si>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</si>
  <si>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</si>
  <si>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</si>
  <si>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</si>
  <si>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</si>
  <si>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</si>
  <si>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</si>
  <si>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</si>
  <si>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</si>
  <si>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</si>
  <si>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</si>
  <si>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</si>
  <si>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Non distributable Reserves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</si>
  <si>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</si>
  <si>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</si>
  <si>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</si>
  <si>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</si>
  <si>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</si>
  <si>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</si>
  <si>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</si>
  <si>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</si>
  <si>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</si>
  <si>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 xml:space="preserve"> </t>
  </si>
  <si>
    <t>Finance Cost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</si>
  <si>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</si>
  <si>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</si>
  <si>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</si>
  <si>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</si>
  <si>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</si>
  <si>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</si>
  <si>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</si>
  <si>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</si>
  <si>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At 1 January 2005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</si>
  <si>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</si>
  <si>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</si>
  <si>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</si>
  <si>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</si>
  <si>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</si>
  <si>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</si>
  <si>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</si>
  <si>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</si>
  <si>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</si>
  <si>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</si>
  <si>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</si>
  <si>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</si>
  <si>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</si>
  <si>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</si>
  <si>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>Changes in the composition of the Group</t>
  </si>
  <si>
    <t>This is not applicable to the Group.</t>
  </si>
  <si>
    <t>Group borrowings and Debt Securities</t>
  </si>
  <si>
    <t>transactions :-</t>
  </si>
  <si>
    <t>Revenue</t>
  </si>
  <si>
    <t xml:space="preserve">The Group improved its revenue for the quarter ended 31 March 2006 to RM21.752 million compared to RM17.784 </t>
  </si>
  <si>
    <t xml:space="preserve">attributable to the higher operating cost and the reversal of over provision amounting to RM0.980 million during the </t>
  </si>
  <si>
    <t>immediate preceding quarter.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</si>
  <si>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</si>
  <si>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</si>
  <si>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</si>
  <si>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</si>
  <si>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</si>
  <si>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 xml:space="preserve">   Amount due to holding company</t>
  </si>
  <si>
    <t>FOR THE QUARTER ENDED 31 MARCH 2006</t>
  </si>
  <si>
    <t>The principal effects of the changes in accounting polices resulting from the adoption of the new/revised FRSs are as follows:</t>
  </si>
  <si>
    <t xml:space="preserve">The adoption of FRS 2, 3, 5, 102, 108, 110, 121, 127, 128 , 131, 132 , 133 and 136 does not have significant financial impact on the Group. </t>
  </si>
  <si>
    <t>31.03.2006</t>
  </si>
  <si>
    <t>31.03.2005</t>
  </si>
  <si>
    <t>Profit / (Loss) for the period</t>
  </si>
  <si>
    <t>Attributable to :</t>
  </si>
  <si>
    <t>Equity holders of the parent</t>
  </si>
  <si>
    <t>Earnings / (Loss) per Share</t>
  </si>
  <si>
    <t xml:space="preserve">   statements for the year ended 31 December 2005 and the accompanying explanatory notes attached to the </t>
  </si>
  <si>
    <t>31/03/2006</t>
  </si>
  <si>
    <t>CONDENSED CONSOLIDATED BALANCE SHEET AS AT 31 MARCH 2006</t>
  </si>
  <si>
    <t>AS AT END</t>
  </si>
  <si>
    <t>OF CURRENT</t>
  </si>
  <si>
    <t xml:space="preserve">QUARTER </t>
  </si>
  <si>
    <t>Non-current assets</t>
  </si>
  <si>
    <t xml:space="preserve">   Provisions for liabilities</t>
  </si>
  <si>
    <t xml:space="preserve">   Current tax payable</t>
  </si>
  <si>
    <t xml:space="preserve">   Tax recoverable</t>
  </si>
  <si>
    <t xml:space="preserve">   Property, plant and equipment </t>
  </si>
  <si>
    <t xml:space="preserve">   Investment Properties</t>
  </si>
  <si>
    <t>Total Assets</t>
  </si>
  <si>
    <t>Equity and Liabilities</t>
  </si>
  <si>
    <t>Equity attributable to equity holders of the parent</t>
  </si>
  <si>
    <t xml:space="preserve">   Share Capital</t>
  </si>
  <si>
    <t xml:space="preserve">   Reserves</t>
  </si>
  <si>
    <t>Total Equity</t>
  </si>
  <si>
    <t>Non-current liabilities</t>
  </si>
  <si>
    <t xml:space="preserve">   Retirement benefit obligations</t>
  </si>
  <si>
    <t xml:space="preserve">   Deferred tax liabilities</t>
  </si>
  <si>
    <t>Total Liabilities</t>
  </si>
  <si>
    <t>Total Equity and Liabilities</t>
  </si>
  <si>
    <t xml:space="preserve">( The Condensed  Consolidated  Balance  Sheet  should  be  read  in  conjunction with  the audited financial </t>
  </si>
  <si>
    <t xml:space="preserve">( The Condensed Consolidated Income Statement should be read  in conjunction  with  the audited financial </t>
  </si>
  <si>
    <t xml:space="preserve">(Loss) for 3 months </t>
  </si>
  <si>
    <t>period</t>
  </si>
  <si>
    <t>In accordance with FRS 116,  the asset's residual values, useful lives and depreciation method will be assessed at each financial year end and</t>
  </si>
  <si>
    <t xml:space="preserve">adjusted if necessary. If the residual value of an asset increases to an amount equal to or greater that the asset's carrying value amount, the </t>
  </si>
  <si>
    <t>asset's depreciation charge is zero unless and until its residual value subsequently decreases to an amount below the asset's  carrying amount.</t>
  </si>
  <si>
    <t>amount.</t>
  </si>
  <si>
    <t>(c) FRS 138 : Intangible Assets.</t>
  </si>
  <si>
    <t>(d) FRS 140 : Investment Property</t>
  </si>
  <si>
    <t>The following comparative amounts have been restated due to the adoption of new and revised FRS:</t>
  </si>
  <si>
    <t>Previously Stated</t>
  </si>
  <si>
    <t>FRS140</t>
  </si>
  <si>
    <t>Restated</t>
  </si>
  <si>
    <t>As 31 December 2005</t>
  </si>
  <si>
    <t>Property Plant and Equipment</t>
  </si>
  <si>
    <t>Investment Properties</t>
  </si>
  <si>
    <t>Intangible Assets - Software</t>
  </si>
  <si>
    <t>The amount of capital commitments as at 31st March 2006 is as follows;</t>
  </si>
  <si>
    <t>Capital Commitments</t>
  </si>
  <si>
    <t>Approved and contracted for</t>
  </si>
  <si>
    <t>Financial Reporting Standards ("FRS") issued by MASB that are effective for the Group's first FRS annual reporting date, 31 December 2006.</t>
  </si>
  <si>
    <t xml:space="preserve">in the audited financial statements for the financial year ended 31 December 2005, except for the adoption of the following new/revised </t>
  </si>
  <si>
    <t>(b) FRS 116 : Property , Plant and Equipment</t>
  </si>
  <si>
    <t>`</t>
  </si>
  <si>
    <t>At 31 March 2005</t>
  </si>
  <si>
    <t>CONDENSED CONSOLIDATED STATEMENT OF CHANGES IN EQUITY FOR THE QUARTER ENDED 31 MARCH 2006</t>
  </si>
  <si>
    <t>CONDENSED CONSOLIDATED INCOME STATEMENT FOR THE QUARTER ENDED 31 MARCH 2006</t>
  </si>
  <si>
    <t>At 1 January 2006</t>
  </si>
  <si>
    <t>At 31 March 2006</t>
  </si>
  <si>
    <t xml:space="preserve">   statements for the year ended 31 December 2005 and the accompanying explanatory notes attached to the interim</t>
  </si>
  <si>
    <t xml:space="preserve">   financial statements. )</t>
  </si>
  <si>
    <t xml:space="preserve">( The Condensed Consolidated Statement of Changes in Equity should be read in conjunction with the audited financial </t>
  </si>
  <si>
    <t>------------------------------------------Attributable to Equity Holders of the Parent----------------------------------------------</t>
  </si>
  <si>
    <t>Profit for 3 months period</t>
  </si>
  <si>
    <t>Cash and Cash Equivalents at 31 March</t>
  </si>
  <si>
    <t>Cash and cash equivalents at 31 March comprise the following :-</t>
  </si>
  <si>
    <t>Bank Overdraft ( included in short term borrowings )</t>
  </si>
  <si>
    <t xml:space="preserve">CONDENSED CONSOLIDATED CASH FLOW STATEMENT </t>
  </si>
  <si>
    <t>31.03.06</t>
  </si>
  <si>
    <t>31.03.05</t>
  </si>
  <si>
    <t>3 Months ended</t>
  </si>
  <si>
    <t>Net Cash used in from investing activities</t>
  </si>
  <si>
    <t>Net Cash used in generated from financing activities</t>
  </si>
  <si>
    <t>Net decrease in cash and cash Equivalents</t>
  </si>
  <si>
    <t>Effects of Exchange Rate Changes</t>
  </si>
  <si>
    <t>Rental paid to holding company</t>
  </si>
  <si>
    <t>million recorded in the corresponding preceding period. The Group also registered a higher profit before tax of RM0.601</t>
  </si>
  <si>
    <t xml:space="preserve">million  compared  to  a  loss before  tax of  RM0.625 million  in  the preceding period. The  improvement  was  mainly </t>
  </si>
  <si>
    <t>For the quarter ended 31 March 2006, the Group revenue was higher at RM21.752 million compared to RM20.843</t>
  </si>
  <si>
    <t>million recorded in the immediate preceding quarter. However, the Group profit before tax was lower at RM0.601</t>
  </si>
  <si>
    <t>attributable to the higher revenue achieved during the period.</t>
  </si>
  <si>
    <t xml:space="preserve">million compared to RM1.885 million registered in the immediate preceding quarter. The reduction in profit was </t>
  </si>
  <si>
    <t>Revaluaton</t>
  </si>
  <si>
    <t>Revaluation</t>
  </si>
  <si>
    <t xml:space="preserve">Investment property, comprising land and building is held for rental yield and is not occupied by the Group. The investment property using the </t>
  </si>
  <si>
    <t xml:space="preserve">computer software costs as intagnible assets where the software is not an integral part of the related hardware and amortised the software </t>
  </si>
  <si>
    <t>cost over their useful lives.</t>
  </si>
  <si>
    <t xml:space="preserve">Previously, software costs were included under property, plant and equipment. Under FRS 138, the Group changed the classification of </t>
  </si>
  <si>
    <t xml:space="preserve">cost model which is in accordance with the measurement of property, plant and equipment unless the investment property criteria to be </t>
  </si>
  <si>
    <t xml:space="preserve">classified as Assets Held for Sale in accordance with FRS 5. In accordance with FRS 140, investment property is and presented as a </t>
  </si>
  <si>
    <t xml:space="preserve">separate line item in non-current assets. Investment property is measured at depreciated cost less any impairment. In prior years, </t>
  </si>
  <si>
    <t>investment property was not separately classified and was presented as part of property, plant and equipment.</t>
  </si>
  <si>
    <t>Standards Board but not yet effective.</t>
  </si>
  <si>
    <t xml:space="preserve">As at the date of this report, the Group has not applied the following new standards which have been issued by the Malaysian Accounting </t>
  </si>
  <si>
    <t>disclosures. In the consolidated balance sheet, minority interest are now presented within total equity. In the consolidated income statement,</t>
  </si>
  <si>
    <t xml:space="preserve">( The  Condensed  Consolidated  Cash  Flow  Statement  should  be read  in  conjunction  with  the </t>
  </si>
  <si>
    <t xml:space="preserve">   explanatory notes attached to the interim financial statements. )</t>
  </si>
  <si>
    <t xml:space="preserve">   audited financial statements for the year ended 31 December 2005 and the accompanying </t>
  </si>
  <si>
    <t>Basis of Preparation</t>
  </si>
  <si>
    <t>Explanatory Notes Pursuant to FRS 134</t>
  </si>
  <si>
    <t>The Interim Financial Statements are unaudited and have been prepared in accordance with the requirements of FRS 134:</t>
  </si>
  <si>
    <t>Interim Financial Reporting and paragraph 9.22 of Listing Requirements of Bursa Malaysia Securities Berhad.</t>
  </si>
  <si>
    <t>1.1 Changes in Accounting Policies</t>
  </si>
  <si>
    <t>FRS 2</t>
  </si>
  <si>
    <t>FRS 3</t>
  </si>
  <si>
    <t>FRS 5</t>
  </si>
  <si>
    <t>FRS 102</t>
  </si>
  <si>
    <t>FRS 101</t>
  </si>
  <si>
    <t>FRS 108</t>
  </si>
  <si>
    <t>FRS 110</t>
  </si>
  <si>
    <t>FRS 116</t>
  </si>
  <si>
    <t>FRS 121</t>
  </si>
  <si>
    <t>Share-based Payment</t>
  </si>
  <si>
    <t>Business Combinations</t>
  </si>
  <si>
    <t>Non-current Assets Held for Sales and Discontinued Operations</t>
  </si>
  <si>
    <t>Presentation of Financial Statements</t>
  </si>
  <si>
    <t>( restated )</t>
  </si>
  <si>
    <t>Inventories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</si>
  <si>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</si>
  <si>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</si>
  <si>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</si>
  <si>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</si>
  <si>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FRS 127</t>
  </si>
  <si>
    <t>FRS 128</t>
  </si>
  <si>
    <t xml:space="preserve">FRS 131 </t>
  </si>
  <si>
    <t>FRS 132</t>
  </si>
  <si>
    <t>FRS 133</t>
  </si>
  <si>
    <t>FRS 136</t>
  </si>
  <si>
    <t>FRS 138</t>
  </si>
  <si>
    <t>FRS 140</t>
  </si>
  <si>
    <t>Consolidated and Separate Financial Statements</t>
  </si>
  <si>
    <t>Investment in Associates</t>
  </si>
  <si>
    <t>Interests in Joint Ventures</t>
  </si>
  <si>
    <t>Financial Instruments : Disclosure and Presentation</t>
  </si>
  <si>
    <t>Earnings per Share</t>
  </si>
  <si>
    <t>Impairment of Assets</t>
  </si>
  <si>
    <t>Intangible Assets</t>
  </si>
  <si>
    <t>Investment Property.</t>
  </si>
  <si>
    <t>(a) FRS 101 : Presentation of Financial Statements</t>
  </si>
  <si>
    <t>The current period's presentation of the Group's financial statemetns is based on the revised requirements of FRS 101, with the comparatives</t>
  </si>
  <si>
    <t>restated to conform with the current period's presentation.</t>
  </si>
  <si>
    <t>The financial statements for the year ended 31 December 2005 were not qualified.</t>
  </si>
  <si>
    <t>The details of the issued and paid up capital of the Company as at 31 March 2006 are as follows:-</t>
  </si>
  <si>
    <t>As at 1 January 2006</t>
  </si>
  <si>
    <t xml:space="preserve">   Intangible assets</t>
  </si>
  <si>
    <t xml:space="preserve">The accounting polices and methods of computation adopted by the Group in this interim financial report are consistent with those adopted </t>
  </si>
  <si>
    <t>The adoption of the revised FRS 101 has affected the presentation of minority interest, share of net after tax results of associates and other</t>
  </si>
  <si>
    <t xml:space="preserve">minority interests are presented as an allocation of the net profit or loss for the period. A similar requirement is also applicalbe to the statement </t>
  </si>
  <si>
    <t xml:space="preserve">of the changes in equity. FRS 101 also requires disclosure, on the face of the statement of changes in equity, total recognised income and </t>
  </si>
  <si>
    <t>expenses for the period, showing separately the amounts attributable to equity holders of the parent and to minority interest.</t>
  </si>
  <si>
    <t>(a) FRS 117 Leases</t>
  </si>
  <si>
    <t>(b) FRS 139 Financial Instruments : Recogniton and Measurement</t>
  </si>
  <si>
    <t xml:space="preserve">These explanatory notes attached to the interim financial statements provide an explanation of events and transactions </t>
  </si>
  <si>
    <t>that are significant to an understanding of the changes in the financial position and performance of the Group since the</t>
  </si>
  <si>
    <t>year ended 31 December 2005.</t>
  </si>
  <si>
    <t>the directors on 25 May 2006.</t>
  </si>
  <si>
    <t>Total Group borrowings as at 31 March 06 are as follows:-</t>
  </si>
  <si>
    <t>( NOTE - VND4,323 = RM 1)</t>
  </si>
  <si>
    <t xml:space="preserve">During the financial period ended 31 March 2006, the Group entered into the following related party </t>
  </si>
  <si>
    <t xml:space="preserve">The fully diluted earnings per share for the period ended 31 March 2006 is not disclosed as the effect arising from </t>
  </si>
  <si>
    <t>25 May 2006</t>
  </si>
  <si>
    <t>The board of Directors do not recommend the payment of dividend for the financial period under review.</t>
  </si>
  <si>
    <t>New shares issued under ESOS</t>
  </si>
  <si>
    <t>( RM'000 )</t>
  </si>
  <si>
    <t>Dividends paid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</si>
  <si>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</si>
  <si>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</si>
  <si>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</si>
  <si>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</si>
  <si>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</si>
  <si>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</si>
  <si>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</si>
  <si>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</si>
  <si>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</si>
  <si>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</si>
  <si>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</si>
  <si>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</si>
  <si>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Basic ( Sen )</t>
  </si>
  <si>
    <t>Diluted ( Sen )</t>
  </si>
  <si>
    <t>YEAR END</t>
  </si>
  <si>
    <t>AS AT</t>
  </si>
  <si>
    <t>The computation of earnings per share is as follows :-</t>
  </si>
  <si>
    <t>Shares</t>
  </si>
  <si>
    <t>Unusual Items Affecting Assets, Liabilities, Equity, Net Income or Cash Flows.</t>
  </si>
  <si>
    <t>Changes in Estimates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</si>
  <si>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</si>
  <si>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</si>
  <si>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</si>
  <si>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</si>
  <si>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</si>
  <si>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</si>
  <si>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</si>
  <si>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</si>
  <si>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</si>
  <si>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</si>
  <si>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</si>
  <si>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</si>
  <si>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Net Assets per share (RM)</t>
  </si>
  <si>
    <t>Profit / (Loss) before Taxation</t>
  </si>
  <si>
    <t>the possible exercise of Employee Share Option Scheme was anti-dilutive.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</si>
  <si>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</si>
  <si>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</si>
  <si>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</si>
  <si>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</si>
  <si>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</si>
  <si>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</si>
  <si>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</si>
  <si>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</si>
  <si>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</si>
  <si>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</si>
  <si>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</si>
  <si>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</si>
  <si>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</si>
  <si>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</si>
  <si>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</si>
  <si>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</si>
  <si>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The business operations of the Group are not affected by any seasonal or cyclical factors.</t>
  </si>
  <si>
    <t>No dividends was paid during the current quarter under review.</t>
  </si>
  <si>
    <t>31/12/2005</t>
  </si>
  <si>
    <t>Kian Joo Canpack Sdn Bhd</t>
  </si>
  <si>
    <t>Basic earnings per share ( sen )</t>
  </si>
  <si>
    <t>The effective tax rate for the financial period under review is higher than statutory tax rate due to certain</t>
  </si>
  <si>
    <t>expenses not allowed for deduction purposes.</t>
  </si>
  <si>
    <t xml:space="preserve">     Teow Guan, Dato' See Teow Chuan and See Teow Koon in KJV and the Group.</t>
  </si>
  <si>
    <t>Short term deposits</t>
  </si>
  <si>
    <t>Distributable Reserves</t>
  </si>
  <si>
    <t>RM' 000</t>
  </si>
  <si>
    <t>Period to date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</si>
</sst>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  <numFmt numFmtId="192" formatCode="_-* #,##0_-;\-* #,##0_-;_-* &quot;-&quot;??_-;_-@_-"/>
  </numFmts>
  <fonts count="19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6" fontId="0" fillId="0" borderId="0" xfId="15" applyNumberFormat="1" applyAlignment="1">
      <alignment/>
    </xf>
    <xf numFmtId="176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15" applyNumberFormat="1" applyBorder="1" applyAlignment="1">
      <alignment/>
    </xf>
    <xf numFmtId="176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176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6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176" fontId="3" fillId="0" borderId="0" xfId="15" applyNumberFormat="1" applyFont="1" applyAlignment="1">
      <alignment/>
    </xf>
    <xf numFmtId="176" fontId="0" fillId="0" borderId="0" xfId="15" applyNumberFormat="1" applyAlignment="1">
      <alignment horizontal="center"/>
    </xf>
    <xf numFmtId="43" fontId="0" fillId="0" borderId="0" xfId="15" applyAlignment="1">
      <alignment/>
    </xf>
    <xf numFmtId="176" fontId="1" fillId="0" borderId="0" xfId="15" applyNumberFormat="1" applyFont="1" applyAlignment="1">
      <alignment/>
    </xf>
    <xf numFmtId="176" fontId="2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13" fillId="0" borderId="0" xfId="15" applyNumberFormat="1" applyFont="1" applyAlignment="1">
      <alignment/>
    </xf>
    <xf numFmtId="176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6" fontId="3" fillId="0" borderId="0" xfId="15" applyNumberFormat="1" applyFont="1" applyAlignment="1">
      <alignment horizontal="center"/>
    </xf>
    <xf numFmtId="176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176" fontId="0" fillId="0" borderId="0" xfId="15" applyNumberFormat="1" applyFont="1" applyAlignment="1">
      <alignment/>
    </xf>
    <xf numFmtId="0" fontId="0" fillId="0" borderId="9" xfId="0" applyBorder="1" applyAlignment="1">
      <alignment horizontal="center"/>
    </xf>
    <xf numFmtId="176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3" fillId="0" borderId="0" xfId="0" applyFont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13" xfId="15" applyNumberFormat="1" applyBorder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176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15" applyNumberFormat="1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43" fontId="0" fillId="0" borderId="5" xfId="15" applyBorder="1" applyAlignment="1">
      <alignment horizontal="right" vertical="center" wrapText="1" shrinkToFit="1"/>
    </xf>
    <xf numFmtId="176" fontId="0" fillId="0" borderId="0" xfId="15" applyNumberFormat="1" applyFont="1" applyBorder="1" applyAlignment="1">
      <alignment/>
    </xf>
    <xf numFmtId="176" fontId="0" fillId="0" borderId="13" xfId="0" applyNumberFormat="1" applyBorder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176" fontId="0" fillId="0" borderId="1" xfId="15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3" xfId="15" applyNumberFormat="1" applyFont="1" applyBorder="1" applyAlignment="1">
      <alignment/>
    </xf>
    <xf numFmtId="176" fontId="0" fillId="0" borderId="0" xfId="15" applyNumberFormat="1" applyFill="1" applyAlignment="1">
      <alignment/>
    </xf>
    <xf numFmtId="0" fontId="0" fillId="0" borderId="0" xfId="0" applyFill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176" fontId="0" fillId="0" borderId="13" xfId="15" applyNumberFormat="1" applyBorder="1" applyAlignment="1">
      <alignment horizontal="right" vertical="center" wrapText="1" shrinkToFit="1"/>
    </xf>
    <xf numFmtId="176" fontId="0" fillId="0" borderId="0" xfId="15" applyNumberFormat="1" applyBorder="1" applyAlignment="1">
      <alignment horizontal="right" vertical="center" wrapText="1" shrinkToFit="1"/>
    </xf>
    <xf numFmtId="176" fontId="0" fillId="0" borderId="0" xfId="15" applyNumberFormat="1" applyFont="1" applyBorder="1" applyAlignment="1">
      <alignment horizontal="center"/>
    </xf>
    <xf numFmtId="176" fontId="0" fillId="0" borderId="0" xfId="15" applyNumberFormat="1" applyFont="1" applyAlignment="1" quotePrefix="1">
      <alignment/>
    </xf>
    <xf numFmtId="15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 quotePrefix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176" fontId="0" fillId="0" borderId="0" xfId="15" applyNumberFormat="1" applyFill="1" applyAlignment="1">
      <alignment horizontal="right"/>
    </xf>
    <xf numFmtId="176" fontId="0" fillId="0" borderId="0" xfId="15" applyNumberFormat="1" applyFont="1" applyAlignment="1">
      <alignment horizontal="right"/>
    </xf>
    <xf numFmtId="176" fontId="0" fillId="0" borderId="3" xfId="15" applyNumberFormat="1" applyFont="1" applyBorder="1" applyAlignment="1">
      <alignment horizontal="right"/>
    </xf>
    <xf numFmtId="176" fontId="0" fillId="0" borderId="0" xfId="15" applyNumberFormat="1" applyFont="1" applyFill="1" applyAlignment="1">
      <alignment horizontal="right"/>
    </xf>
    <xf numFmtId="176" fontId="0" fillId="0" borderId="3" xfId="15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176" fontId="0" fillId="0" borderId="0" xfId="15" applyNumberFormat="1" applyFont="1" applyFill="1" applyAlignment="1">
      <alignment horizontal="right"/>
    </xf>
    <xf numFmtId="176" fontId="0" fillId="0" borderId="0" xfId="15" applyNumberFormat="1" applyFont="1" applyAlignment="1">
      <alignment horizontal="right"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 horizontal="right"/>
    </xf>
    <xf numFmtId="176" fontId="0" fillId="0" borderId="0" xfId="15" applyNumberFormat="1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 quotePrefix="1">
      <alignment horizontal="left" wrapText="1"/>
    </xf>
    <xf numFmtId="176" fontId="0" fillId="0" borderId="1" xfId="15" applyNumberFormat="1" applyFont="1" applyBorder="1" applyAlignment="1">
      <alignment horizontal="center"/>
    </xf>
    <xf numFmtId="176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workbookViewId="0" topLeftCell="A1">
      <selection activeCell="B244" sqref="B244"/>
    </sheetView>
  </sheetViews>
  <sheetFormatPr defaultColWidth="9.140625" defaultRowHeight="12.75"/>
  <cols>
    <col min="1" max="1" width="3.140625" style="0" customWidth="1"/>
    <col min="5" max="5" width="9.421875" style="0" bestFit="1" customWidth="1"/>
    <col min="6" max="6" width="8.57421875" style="0" customWidth="1"/>
    <col min="7" max="7" width="14.14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4" t="s">
        <v>127</v>
      </c>
    </row>
    <row r="2" ht="12.75">
      <c r="B2" t="s">
        <v>121</v>
      </c>
    </row>
    <row r="3" ht="12.75">
      <c r="B3" t="s">
        <v>142</v>
      </c>
    </row>
    <row r="4" ht="12.75">
      <c r="B4" s="8"/>
    </row>
    <row r="5" ht="12.75" customHeight="1">
      <c r="B5" s="15" t="s">
        <v>244</v>
      </c>
    </row>
    <row r="7" spans="1:2" ht="12.75">
      <c r="A7" s="5" t="s">
        <v>80</v>
      </c>
      <c r="B7" s="3" t="s">
        <v>243</v>
      </c>
    </row>
    <row r="8" ht="12.75">
      <c r="B8" s="5"/>
    </row>
    <row r="9" ht="12.75">
      <c r="B9" t="s">
        <v>245</v>
      </c>
    </row>
    <row r="10" ht="12.75">
      <c r="B10" t="s">
        <v>246</v>
      </c>
    </row>
    <row r="11" ht="12.75">
      <c r="B11" s="5"/>
    </row>
    <row r="12" ht="12.75">
      <c r="B12" t="s">
        <v>297</v>
      </c>
    </row>
    <row r="13" ht="12.75">
      <c r="B13" t="s">
        <v>298</v>
      </c>
    </row>
    <row r="14" spans="2:11" ht="12.75">
      <c r="B14" s="20" t="s">
        <v>299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2.7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5" ht="12.75">
      <c r="B16" s="19" t="s">
        <v>247</v>
      </c>
      <c r="C16" s="19"/>
      <c r="D16" s="19"/>
      <c r="E16" s="19"/>
    </row>
    <row r="18" ht="12.75">
      <c r="B18" t="s">
        <v>290</v>
      </c>
    </row>
    <row r="19" ht="12.75">
      <c r="B19" t="s">
        <v>196</v>
      </c>
    </row>
    <row r="20" ht="12.75">
      <c r="B20" t="s">
        <v>195</v>
      </c>
    </row>
    <row r="22" spans="2:3" ht="12.75">
      <c r="B22" t="s">
        <v>248</v>
      </c>
      <c r="C22" t="s">
        <v>257</v>
      </c>
    </row>
    <row r="23" spans="2:3" ht="12.75">
      <c r="B23" t="s">
        <v>249</v>
      </c>
      <c r="C23" t="s">
        <v>258</v>
      </c>
    </row>
    <row r="24" spans="2:3" ht="12.75">
      <c r="B24" t="s">
        <v>250</v>
      </c>
      <c r="C24" t="s">
        <v>259</v>
      </c>
    </row>
    <row r="25" spans="2:3" ht="12.75">
      <c r="B25" t="s">
        <v>252</v>
      </c>
      <c r="C25" t="s">
        <v>260</v>
      </c>
    </row>
    <row r="26" spans="2:3" ht="12.75">
      <c r="B26" t="s">
        <v>251</v>
      </c>
      <c r="C26" t="s">
        <v>262</v>
      </c>
    </row>
    <row r="27" spans="2:3" ht="12.75">
      <c r="B27" t="s">
        <v>253</v>
      </c>
      <c r="C27" t="s">
        <v>263</v>
      </c>
    </row>
    <row r="28" spans="2:3" ht="12.75">
      <c r="B28" t="s">
        <v>254</v>
      </c>
      <c r="C28" t="s">
        <v>264</v>
      </c>
    </row>
    <row r="29" spans="2:3" ht="12.75">
      <c r="B29" t="s">
        <v>255</v>
      </c>
      <c r="C29" t="s">
        <v>265</v>
      </c>
    </row>
    <row r="30" spans="2:3" ht="12.75">
      <c r="B30" t="s">
        <v>256</v>
      </c>
      <c r="C30" t="s">
        <v>266</v>
      </c>
    </row>
    <row r="31" spans="2:3" ht="12.75">
      <c r="B31" t="s">
        <v>267</v>
      </c>
      <c r="C31" t="s">
        <v>275</v>
      </c>
    </row>
    <row r="32" spans="2:3" ht="12.75">
      <c r="B32" t="s">
        <v>268</v>
      </c>
      <c r="C32" t="s">
        <v>276</v>
      </c>
    </row>
    <row r="33" spans="2:3" ht="12.75">
      <c r="B33" t="s">
        <v>269</v>
      </c>
      <c r="C33" t="s">
        <v>277</v>
      </c>
    </row>
    <row r="34" spans="2:3" ht="12.75">
      <c r="B34" t="s">
        <v>270</v>
      </c>
      <c r="C34" t="s">
        <v>278</v>
      </c>
    </row>
    <row r="35" spans="2:3" ht="12.75">
      <c r="B35" t="s">
        <v>271</v>
      </c>
      <c r="C35" t="s">
        <v>279</v>
      </c>
    </row>
    <row r="36" spans="2:3" ht="12.75">
      <c r="B36" t="s">
        <v>272</v>
      </c>
      <c r="C36" t="s">
        <v>280</v>
      </c>
    </row>
    <row r="37" spans="2:3" ht="12.75">
      <c r="B37" t="s">
        <v>273</v>
      </c>
      <c r="C37" t="s">
        <v>281</v>
      </c>
    </row>
    <row r="38" spans="2:3" ht="12.75">
      <c r="B38" t="s">
        <v>274</v>
      </c>
      <c r="C38" t="s">
        <v>282</v>
      </c>
    </row>
    <row r="40" ht="12.75">
      <c r="B40" t="s">
        <v>144</v>
      </c>
    </row>
    <row r="41" ht="12.75">
      <c r="B41" t="s">
        <v>143</v>
      </c>
    </row>
    <row r="43" ht="12.75">
      <c r="B43" t="s">
        <v>283</v>
      </c>
    </row>
    <row r="44" ht="11.25" customHeight="1">
      <c r="B44" t="s">
        <v>291</v>
      </c>
    </row>
    <row r="45" ht="12.75">
      <c r="B45" t="s">
        <v>239</v>
      </c>
    </row>
    <row r="46" ht="12.75">
      <c r="B46" t="s">
        <v>292</v>
      </c>
    </row>
    <row r="47" ht="12.75">
      <c r="B47" t="s">
        <v>293</v>
      </c>
    </row>
    <row r="48" ht="12.75">
      <c r="B48" t="s">
        <v>294</v>
      </c>
    </row>
    <row r="50" ht="12.75">
      <c r="B50" t="s">
        <v>284</v>
      </c>
    </row>
    <row r="51" ht="12.75">
      <c r="B51" t="s">
        <v>285</v>
      </c>
    </row>
    <row r="53" ht="12.75">
      <c r="B53" s="5" t="s">
        <v>197</v>
      </c>
    </row>
    <row r="54" spans="2:13" ht="12.75">
      <c r="B54" s="124" t="s">
        <v>178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2:13" ht="12.75">
      <c r="B55" s="125" t="s">
        <v>179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2:13" ht="12.75">
      <c r="B56" s="124" t="s">
        <v>180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7" spans="2:13" ht="12.75">
      <c r="B57" s="101" t="s">
        <v>181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9" ht="12.75">
      <c r="B59" t="s">
        <v>182</v>
      </c>
    </row>
    <row r="60" ht="12.75">
      <c r="B60" t="s">
        <v>232</v>
      </c>
    </row>
    <row r="61" ht="12.75">
      <c r="B61" t="s">
        <v>230</v>
      </c>
    </row>
    <row r="62" ht="12.75">
      <c r="B62" t="s">
        <v>231</v>
      </c>
    </row>
    <row r="64" ht="12.75">
      <c r="B64" t="s">
        <v>183</v>
      </c>
    </row>
    <row r="65" ht="12.75">
      <c r="B65" t="s">
        <v>229</v>
      </c>
    </row>
    <row r="66" ht="12.75">
      <c r="B66" t="s">
        <v>233</v>
      </c>
    </row>
    <row r="67" ht="12.75">
      <c r="B67" t="s">
        <v>234</v>
      </c>
    </row>
    <row r="68" ht="12.75">
      <c r="B68" t="s">
        <v>235</v>
      </c>
    </row>
    <row r="69" ht="12.75">
      <c r="B69" t="s">
        <v>236</v>
      </c>
    </row>
    <row r="71" ht="12.75">
      <c r="B71" t="s">
        <v>238</v>
      </c>
    </row>
    <row r="72" ht="12.75">
      <c r="B72" t="s">
        <v>237</v>
      </c>
    </row>
    <row r="73" ht="12.75">
      <c r="B73" t="s">
        <v>295</v>
      </c>
    </row>
    <row r="74" ht="12.75">
      <c r="B74" t="s">
        <v>296</v>
      </c>
    </row>
    <row r="76" spans="2:11" ht="12.75">
      <c r="B76" s="94" t="s">
        <v>184</v>
      </c>
      <c r="C76" s="94"/>
      <c r="D76" s="94"/>
      <c r="E76" s="94"/>
      <c r="F76" s="94"/>
      <c r="G76" s="94"/>
      <c r="H76" s="94"/>
      <c r="I76" s="94"/>
      <c r="J76" s="94"/>
      <c r="K76" s="94"/>
    </row>
    <row r="77" spans="2:11" ht="12.75"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2:11" ht="25.5">
      <c r="B78" s="94"/>
      <c r="C78" s="94"/>
      <c r="D78" s="94"/>
      <c r="E78" s="109" t="s">
        <v>185</v>
      </c>
      <c r="F78" s="107" t="s">
        <v>273</v>
      </c>
      <c r="G78" s="107" t="s">
        <v>186</v>
      </c>
      <c r="H78" s="107" t="s">
        <v>187</v>
      </c>
      <c r="J78" s="94"/>
      <c r="K78" s="94"/>
    </row>
    <row r="79" spans="2:11" ht="12.75">
      <c r="B79" s="94" t="s">
        <v>188</v>
      </c>
      <c r="C79" s="94"/>
      <c r="D79" s="94"/>
      <c r="E79" s="108" t="s">
        <v>76</v>
      </c>
      <c r="F79" s="108" t="s">
        <v>76</v>
      </c>
      <c r="G79" s="108" t="s">
        <v>76</v>
      </c>
      <c r="H79" s="108" t="s">
        <v>76</v>
      </c>
      <c r="J79" s="94"/>
      <c r="K79" s="94"/>
    </row>
    <row r="80" spans="2:11" ht="12.75">
      <c r="B80" s="94"/>
      <c r="C80" s="94"/>
      <c r="D80" s="94"/>
      <c r="E80" s="108"/>
      <c r="F80" s="108"/>
      <c r="G80" s="108"/>
      <c r="H80" s="108"/>
      <c r="J80" s="94"/>
      <c r="K80" s="94"/>
    </row>
    <row r="81" spans="2:11" ht="12.75">
      <c r="B81" s="94" t="s">
        <v>189</v>
      </c>
      <c r="C81" s="94"/>
      <c r="D81" s="94"/>
      <c r="E81" s="110">
        <v>56569</v>
      </c>
      <c r="F81" s="108"/>
      <c r="G81" s="110">
        <f>-7749-63</f>
        <v>-7812</v>
      </c>
      <c r="H81" s="110">
        <f>E81+G81</f>
        <v>48757</v>
      </c>
      <c r="J81" s="94"/>
      <c r="K81" s="94"/>
    </row>
    <row r="82" spans="2:11" ht="12.75">
      <c r="B82" s="94" t="s">
        <v>190</v>
      </c>
      <c r="C82" s="94"/>
      <c r="D82" s="94"/>
      <c r="E82" s="108"/>
      <c r="F82" s="108"/>
      <c r="G82" s="110">
        <v>7749</v>
      </c>
      <c r="H82" s="110">
        <v>7749</v>
      </c>
      <c r="J82" s="94"/>
      <c r="K82" s="94"/>
    </row>
    <row r="83" spans="2:11" ht="12.75">
      <c r="B83" s="94" t="s">
        <v>191</v>
      </c>
      <c r="C83" s="94"/>
      <c r="D83" s="94"/>
      <c r="E83" s="108"/>
      <c r="F83" s="110">
        <v>63</v>
      </c>
      <c r="G83" s="110"/>
      <c r="H83" s="110">
        <v>63</v>
      </c>
      <c r="J83" s="94"/>
      <c r="K83" s="94"/>
    </row>
    <row r="84" spans="2:11" ht="13.5" thickBot="1">
      <c r="B84" s="94"/>
      <c r="C84" s="94"/>
      <c r="D84" s="94"/>
      <c r="E84" s="105"/>
      <c r="F84" s="105"/>
      <c r="G84" s="105"/>
      <c r="H84" s="105"/>
      <c r="I84" s="105"/>
      <c r="J84" s="94"/>
      <c r="K84" s="94"/>
    </row>
    <row r="85" spans="2:11" ht="13.5" thickTop="1"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2" s="4" customFormat="1" ht="12.75">
      <c r="A86" s="4">
        <v>2</v>
      </c>
      <c r="B86" s="4" t="s">
        <v>136</v>
      </c>
    </row>
    <row r="87" ht="12.75">
      <c r="B87" t="s">
        <v>286</v>
      </c>
    </row>
    <row r="89" spans="1:2" ht="12.75">
      <c r="A89" s="57">
        <v>3</v>
      </c>
      <c r="B89" s="4" t="s">
        <v>37</v>
      </c>
    </row>
    <row r="90" spans="1:2" ht="12.75">
      <c r="A90" s="5"/>
      <c r="B90" s="3" t="s">
        <v>361</v>
      </c>
    </row>
    <row r="92" spans="1:2" s="4" customFormat="1" ht="12.75">
      <c r="A92" s="4">
        <v>4</v>
      </c>
      <c r="B92" s="4" t="s">
        <v>328</v>
      </c>
    </row>
    <row r="93" ht="12.75">
      <c r="B93" t="s">
        <v>58</v>
      </c>
    </row>
    <row r="94" ht="12.75">
      <c r="B94" t="s">
        <v>57</v>
      </c>
    </row>
    <row r="95" ht="6.75" customHeight="1"/>
    <row r="96" spans="1:2" s="4" customFormat="1" ht="12.75">
      <c r="A96" s="4">
        <v>5</v>
      </c>
      <c r="B96" s="4" t="s">
        <v>329</v>
      </c>
    </row>
    <row r="97" ht="12.75">
      <c r="B97" t="s">
        <v>137</v>
      </c>
    </row>
    <row r="98" ht="12.75">
      <c r="B98" t="s">
        <v>45</v>
      </c>
    </row>
    <row r="99" ht="6.75" customHeight="1">
      <c r="B99" t="s">
        <v>103</v>
      </c>
    </row>
    <row r="100" spans="1:2" s="4" customFormat="1" ht="12.75">
      <c r="A100" s="4">
        <v>6</v>
      </c>
      <c r="B100" s="4" t="s">
        <v>38</v>
      </c>
    </row>
    <row r="101" ht="12.75">
      <c r="B101" t="s">
        <v>39</v>
      </c>
    </row>
    <row r="102" ht="12.75">
      <c r="B102" t="s">
        <v>27</v>
      </c>
    </row>
    <row r="103" ht="7.5" customHeight="1"/>
    <row r="104" ht="12.75">
      <c r="B104" t="s">
        <v>287</v>
      </c>
    </row>
    <row r="105" ht="5.25" customHeight="1"/>
    <row r="106" spans="2:8" ht="12.75">
      <c r="B106" s="64"/>
      <c r="C106" s="22"/>
      <c r="D106" s="22"/>
      <c r="E106" s="22"/>
      <c r="F106" s="22"/>
      <c r="G106" s="59" t="s">
        <v>138</v>
      </c>
      <c r="H106" s="66" t="s">
        <v>139</v>
      </c>
    </row>
    <row r="107" spans="2:8" ht="12.75">
      <c r="B107" s="26"/>
      <c r="C107" s="23"/>
      <c r="D107" s="23"/>
      <c r="G107" s="67" t="s">
        <v>327</v>
      </c>
      <c r="H107" s="68"/>
    </row>
    <row r="108" spans="2:8" ht="7.5" customHeight="1">
      <c r="B108" s="26"/>
      <c r="C108" s="23"/>
      <c r="D108" s="23"/>
      <c r="G108" s="26"/>
      <c r="H108" s="29"/>
    </row>
    <row r="109" spans="2:8" ht="12.75">
      <c r="B109" s="26" t="s">
        <v>140</v>
      </c>
      <c r="C109" s="23"/>
      <c r="D109" s="23"/>
      <c r="G109" s="26"/>
      <c r="H109" s="29"/>
    </row>
    <row r="110" spans="2:8" ht="12.75">
      <c r="B110" s="26"/>
      <c r="C110" s="23"/>
      <c r="D110" s="23"/>
      <c r="G110" s="26"/>
      <c r="H110" s="29"/>
    </row>
    <row r="111" spans="2:8" ht="12.75">
      <c r="B111" s="26" t="s">
        <v>288</v>
      </c>
      <c r="C111" s="23"/>
      <c r="D111" s="23"/>
      <c r="G111" s="27">
        <v>60023490</v>
      </c>
      <c r="H111" s="30">
        <v>60023490</v>
      </c>
    </row>
    <row r="112" spans="2:8" ht="12.75">
      <c r="B112" s="26" t="s">
        <v>307</v>
      </c>
      <c r="C112" s="23"/>
      <c r="D112" s="23"/>
      <c r="G112" s="27">
        <v>0</v>
      </c>
      <c r="H112" s="30">
        <v>0</v>
      </c>
    </row>
    <row r="113" spans="2:8" ht="13.5" thickBot="1">
      <c r="B113" s="26"/>
      <c r="C113" s="23"/>
      <c r="D113" s="23"/>
      <c r="G113" s="69">
        <f>SUM(G111:G112)</f>
        <v>60023490</v>
      </c>
      <c r="H113" s="70">
        <f>SUM(H111:H112)</f>
        <v>60023490</v>
      </c>
    </row>
    <row r="114" spans="2:8" ht="7.5" customHeight="1" thickTop="1">
      <c r="B114" s="65"/>
      <c r="C114" s="19"/>
      <c r="D114" s="19"/>
      <c r="E114" s="19"/>
      <c r="F114" s="19"/>
      <c r="G114" s="65"/>
      <c r="H114" s="31"/>
    </row>
    <row r="115" ht="8.25" customHeight="1"/>
    <row r="116" spans="1:2" s="4" customFormat="1" ht="12.75">
      <c r="A116" s="4">
        <v>7</v>
      </c>
      <c r="B116" s="4" t="s">
        <v>309</v>
      </c>
    </row>
    <row r="117" spans="1:2" ht="12.75">
      <c r="A117" s="57"/>
      <c r="B117" s="3" t="s">
        <v>362</v>
      </c>
    </row>
    <row r="118" spans="1:2" ht="12.75">
      <c r="A118" s="57"/>
      <c r="B118" s="3" t="s">
        <v>103</v>
      </c>
    </row>
    <row r="119" spans="1:2" s="4" customFormat="1" ht="12.75">
      <c r="A119" s="4">
        <v>8</v>
      </c>
      <c r="B119" s="4" t="s">
        <v>40</v>
      </c>
    </row>
    <row r="120" s="4" customFormat="1" ht="12.75">
      <c r="B120" s="3" t="s">
        <v>0</v>
      </c>
    </row>
    <row r="121" s="4" customFormat="1" ht="12.75"/>
    <row r="122" spans="6:9" s="4" customFormat="1" ht="12.75">
      <c r="F122" s="106" t="s">
        <v>23</v>
      </c>
      <c r="G122" s="106" t="s">
        <v>28</v>
      </c>
      <c r="H122" s="106" t="s">
        <v>24</v>
      </c>
      <c r="I122" s="106" t="s">
        <v>25</v>
      </c>
    </row>
    <row r="123" spans="6:9" s="4" customFormat="1" ht="12.75">
      <c r="F123" s="106" t="s">
        <v>76</v>
      </c>
      <c r="G123" s="106" t="s">
        <v>76</v>
      </c>
      <c r="H123" s="106" t="s">
        <v>76</v>
      </c>
      <c r="I123" s="106" t="s">
        <v>76</v>
      </c>
    </row>
    <row r="124" s="4" customFormat="1" ht="12.75">
      <c r="B124" s="3" t="s">
        <v>7</v>
      </c>
    </row>
    <row r="125" spans="2:9" s="4" customFormat="1" ht="12.75">
      <c r="B125" s="3" t="s">
        <v>132</v>
      </c>
      <c r="H125" s="72"/>
      <c r="I125" s="72"/>
    </row>
    <row r="126" spans="2:9" s="4" customFormat="1" ht="12.75">
      <c r="B126" s="3" t="s">
        <v>8</v>
      </c>
      <c r="F126" s="111">
        <f>11553+994-614</f>
        <v>11933</v>
      </c>
      <c r="G126" s="111">
        <v>9819</v>
      </c>
      <c r="H126" s="111"/>
      <c r="I126" s="111">
        <f>SUM(F126:H126)</f>
        <v>21752</v>
      </c>
    </row>
    <row r="127" spans="2:9" s="4" customFormat="1" ht="12.75">
      <c r="B127" s="3"/>
      <c r="F127" s="111"/>
      <c r="G127" s="111"/>
      <c r="H127" s="111"/>
      <c r="I127" s="111"/>
    </row>
    <row r="128" spans="2:9" s="4" customFormat="1" ht="12.75">
      <c r="B128" s="3" t="s">
        <v>9</v>
      </c>
      <c r="F128" s="111"/>
      <c r="G128" s="111"/>
      <c r="H128" s="111"/>
      <c r="I128" s="111"/>
    </row>
    <row r="129" spans="2:9" s="4" customFormat="1" ht="12.75">
      <c r="B129" s="3" t="s">
        <v>10</v>
      </c>
      <c r="F129" s="111">
        <f>297-59+227</f>
        <v>465</v>
      </c>
      <c r="G129" s="111">
        <f>136+339</f>
        <v>475</v>
      </c>
      <c r="H129" s="111"/>
      <c r="I129" s="111">
        <f>SUM(F129:H129)</f>
        <v>940</v>
      </c>
    </row>
    <row r="130" spans="2:9" s="4" customFormat="1" ht="12.75">
      <c r="B130" s="3" t="s">
        <v>11</v>
      </c>
      <c r="F130" s="111"/>
      <c r="G130" s="111"/>
      <c r="H130" s="111"/>
      <c r="I130" s="111">
        <v>-339</v>
      </c>
    </row>
    <row r="131" spans="2:9" s="4" customFormat="1" ht="12.75">
      <c r="B131" s="3" t="s">
        <v>12</v>
      </c>
      <c r="F131" s="111"/>
      <c r="G131" s="111"/>
      <c r="H131" s="111"/>
      <c r="I131" s="111">
        <v>-227</v>
      </c>
    </row>
    <row r="132" spans="2:9" s="4" customFormat="1" ht="13.5" thickBot="1">
      <c r="B132" s="3" t="s">
        <v>1</v>
      </c>
      <c r="F132" s="111"/>
      <c r="G132" s="111"/>
      <c r="H132" s="111"/>
      <c r="I132" s="112">
        <f>SUM(I129:I131)</f>
        <v>374</v>
      </c>
    </row>
    <row r="133" spans="2:9" s="4" customFormat="1" ht="13.5" thickTop="1">
      <c r="B133" s="3"/>
      <c r="F133" s="111"/>
      <c r="G133" s="111"/>
      <c r="H133" s="111"/>
      <c r="I133" s="111"/>
    </row>
    <row r="134" spans="2:9" s="4" customFormat="1" ht="12.75">
      <c r="B134" s="3" t="s">
        <v>13</v>
      </c>
      <c r="F134" s="111"/>
      <c r="G134" s="111"/>
      <c r="H134" s="111"/>
      <c r="I134" s="111"/>
    </row>
    <row r="135" spans="2:13" s="4" customFormat="1" ht="12.75">
      <c r="B135" s="3" t="s">
        <v>14</v>
      </c>
      <c r="F135" s="113">
        <v>64706</v>
      </c>
      <c r="G135" s="113">
        <v>41726</v>
      </c>
      <c r="H135" s="113">
        <v>-4529</v>
      </c>
      <c r="I135" s="113">
        <f>SUM(F135:H135)</f>
        <v>101903</v>
      </c>
      <c r="L135" s="4" t="s">
        <v>103</v>
      </c>
      <c r="M135" s="4" t="s">
        <v>103</v>
      </c>
    </row>
    <row r="136" spans="2:9" s="4" customFormat="1" ht="12.75">
      <c r="B136" s="3" t="s">
        <v>2</v>
      </c>
      <c r="F136" s="113"/>
      <c r="G136" s="113"/>
      <c r="H136" s="113"/>
      <c r="I136" s="113">
        <v>1076</v>
      </c>
    </row>
    <row r="137" spans="2:9" s="4" customFormat="1" ht="13.5" thickBot="1">
      <c r="B137" s="3" t="s">
        <v>15</v>
      </c>
      <c r="F137" s="113"/>
      <c r="G137" s="113"/>
      <c r="H137" s="113"/>
      <c r="I137" s="114">
        <f>SUM(I135:I136)</f>
        <v>102979</v>
      </c>
    </row>
    <row r="138" spans="2:9" s="4" customFormat="1" ht="13.5" thickTop="1">
      <c r="B138" s="3"/>
      <c r="F138" s="113"/>
      <c r="G138" s="113"/>
      <c r="H138" s="113"/>
      <c r="I138" s="113"/>
    </row>
    <row r="139" spans="2:9" s="4" customFormat="1" ht="12.75">
      <c r="B139" s="3" t="s">
        <v>16</v>
      </c>
      <c r="F139" s="113">
        <v>-11025</v>
      </c>
      <c r="G139" s="113">
        <v>-9545</v>
      </c>
      <c r="H139" s="113">
        <v>4529</v>
      </c>
      <c r="I139" s="113">
        <f>SUM(F139:H139)</f>
        <v>-16041</v>
      </c>
    </row>
    <row r="140" spans="2:9" s="4" customFormat="1" ht="12.75">
      <c r="B140" s="3" t="s">
        <v>17</v>
      </c>
      <c r="F140" s="113"/>
      <c r="G140" s="113"/>
      <c r="H140" s="113"/>
      <c r="I140" s="113">
        <f>-1283-10-8760-13261-1889-35</f>
        <v>-25238</v>
      </c>
    </row>
    <row r="141" spans="2:9" s="4" customFormat="1" ht="12.75">
      <c r="B141" s="3"/>
      <c r="F141" s="113"/>
      <c r="G141" s="113"/>
      <c r="H141" s="113"/>
      <c r="I141" s="113"/>
    </row>
    <row r="142" spans="2:9" s="4" customFormat="1" ht="13.5" thickBot="1">
      <c r="B142" s="3" t="s">
        <v>18</v>
      </c>
      <c r="F142" s="113"/>
      <c r="G142" s="113"/>
      <c r="H142" s="113"/>
      <c r="I142" s="114">
        <f>SUM(I139:I141)</f>
        <v>-41279</v>
      </c>
    </row>
    <row r="143" spans="2:9" s="4" customFormat="1" ht="13.5" thickTop="1">
      <c r="B143" s="3"/>
      <c r="F143" s="113"/>
      <c r="G143" s="113"/>
      <c r="H143" s="113"/>
      <c r="I143" s="113"/>
    </row>
    <row r="144" spans="2:9" s="4" customFormat="1" ht="12.75">
      <c r="B144" s="3" t="s">
        <v>19</v>
      </c>
      <c r="F144" s="113"/>
      <c r="G144" s="113"/>
      <c r="H144" s="113"/>
      <c r="I144" s="113"/>
    </row>
    <row r="145" spans="2:9" s="4" customFormat="1" ht="12.75">
      <c r="B145" s="3" t="s">
        <v>20</v>
      </c>
      <c r="F145" s="113">
        <v>4</v>
      </c>
      <c r="G145" s="113">
        <v>222</v>
      </c>
      <c r="H145" s="113"/>
      <c r="I145" s="113">
        <f>SUM(F145:H145)</f>
        <v>226</v>
      </c>
    </row>
    <row r="146" spans="2:9" s="4" customFormat="1" ht="12.75">
      <c r="B146" s="3" t="s">
        <v>21</v>
      </c>
      <c r="F146" s="113">
        <v>530</v>
      </c>
      <c r="G146" s="113">
        <v>325</v>
      </c>
      <c r="H146" s="113"/>
      <c r="I146" s="113">
        <f>SUM(F146:H146)</f>
        <v>855</v>
      </c>
    </row>
    <row r="147" spans="2:9" s="4" customFormat="1" ht="12.75">
      <c r="B147" s="3" t="s">
        <v>22</v>
      </c>
      <c r="F147" s="115"/>
      <c r="G147" s="115"/>
      <c r="H147" s="115"/>
      <c r="I147" s="115"/>
    </row>
    <row r="148" spans="2:9" s="4" customFormat="1" ht="12.75">
      <c r="B148" s="3" t="s">
        <v>26</v>
      </c>
      <c r="F148" s="113">
        <f>83+18</f>
        <v>101</v>
      </c>
      <c r="G148" s="113">
        <v>72</v>
      </c>
      <c r="H148" s="113"/>
      <c r="I148" s="113">
        <f>SUM(F148:H148)</f>
        <v>173</v>
      </c>
    </row>
    <row r="149" s="4" customFormat="1" ht="12.75"/>
    <row r="150" spans="1:2" s="4" customFormat="1" ht="12.75">
      <c r="A150" s="4">
        <v>9</v>
      </c>
      <c r="B150" s="4" t="s">
        <v>41</v>
      </c>
    </row>
    <row r="151" ht="12.75">
      <c r="B151" t="s">
        <v>60</v>
      </c>
    </row>
    <row r="152" ht="12.75">
      <c r="B152" t="s">
        <v>59</v>
      </c>
    </row>
    <row r="154" spans="1:2" s="4" customFormat="1" ht="12.75">
      <c r="A154" s="4">
        <v>10</v>
      </c>
      <c r="B154" s="4" t="s">
        <v>42</v>
      </c>
    </row>
    <row r="155" ht="12.75">
      <c r="B155" t="s">
        <v>61</v>
      </c>
    </row>
    <row r="156" ht="12.75">
      <c r="B156" t="s">
        <v>46</v>
      </c>
    </row>
    <row r="158" spans="1:2" s="4" customFormat="1" ht="12.75">
      <c r="A158" s="4">
        <v>11</v>
      </c>
      <c r="B158" s="4" t="s">
        <v>128</v>
      </c>
    </row>
    <row r="159" spans="1:10" s="13" customFormat="1" ht="15">
      <c r="A159" s="79"/>
      <c r="B159" s="3" t="s">
        <v>29</v>
      </c>
      <c r="C159" s="79"/>
      <c r="D159" s="79"/>
      <c r="E159" s="79"/>
      <c r="F159" s="79"/>
      <c r="G159" s="80"/>
      <c r="H159" s="80"/>
      <c r="I159" s="80"/>
      <c r="J159" s="80"/>
    </row>
    <row r="160" spans="1:10" s="13" customFormat="1" ht="15">
      <c r="A160" s="79"/>
      <c r="B160" s="3"/>
      <c r="C160" s="79"/>
      <c r="D160" s="79"/>
      <c r="E160" s="79"/>
      <c r="F160" s="79"/>
      <c r="G160" s="80"/>
      <c r="H160" s="80"/>
      <c r="I160" s="80"/>
      <c r="J160" s="80"/>
    </row>
    <row r="161" spans="1:10" s="13" customFormat="1" ht="15">
      <c r="A161" s="4">
        <v>12</v>
      </c>
      <c r="B161" s="4" t="s">
        <v>193</v>
      </c>
      <c r="C161" s="79"/>
      <c r="D161" s="79"/>
      <c r="E161" s="79"/>
      <c r="F161" s="79"/>
      <c r="G161" s="80"/>
      <c r="H161" s="80"/>
      <c r="I161" s="80"/>
      <c r="J161" s="80"/>
    </row>
    <row r="162" spans="1:8" ht="12.75">
      <c r="A162" s="4"/>
      <c r="B162" s="91" t="s">
        <v>192</v>
      </c>
      <c r="C162" s="94"/>
      <c r="D162" s="94"/>
      <c r="E162" s="94"/>
      <c r="F162" s="94"/>
      <c r="G162" s="94"/>
      <c r="H162" s="94"/>
    </row>
    <row r="163" spans="1:8" ht="12.75">
      <c r="A163" s="4"/>
      <c r="B163" s="90"/>
      <c r="C163" s="94"/>
      <c r="D163" s="94"/>
      <c r="E163" s="94"/>
      <c r="F163" s="94"/>
      <c r="G163" s="94"/>
      <c r="H163" s="94"/>
    </row>
    <row r="164" spans="1:8" ht="12.75">
      <c r="A164" s="4"/>
      <c r="B164" s="90"/>
      <c r="C164" s="94"/>
      <c r="D164" s="94"/>
      <c r="E164" s="94"/>
      <c r="F164" s="94"/>
      <c r="G164" s="118" t="s">
        <v>330</v>
      </c>
      <c r="H164" s="94"/>
    </row>
    <row r="165" spans="1:8" ht="12.75">
      <c r="A165" s="4"/>
      <c r="B165" s="90"/>
      <c r="C165" s="94"/>
      <c r="D165" s="94"/>
      <c r="E165" s="94"/>
      <c r="F165" s="94"/>
      <c r="G165" s="108" t="s">
        <v>106</v>
      </c>
      <c r="H165" s="94"/>
    </row>
    <row r="166" spans="2:8" ht="12.75">
      <c r="B166" s="94"/>
      <c r="C166" s="94"/>
      <c r="D166" s="94"/>
      <c r="E166" s="94"/>
      <c r="F166" s="94"/>
      <c r="G166" s="116" t="s">
        <v>213</v>
      </c>
      <c r="H166" s="103"/>
    </row>
    <row r="167" spans="2:8" ht="12.75">
      <c r="B167" s="94"/>
      <c r="C167" s="94"/>
      <c r="D167" s="94"/>
      <c r="E167" s="94"/>
      <c r="F167" s="94"/>
      <c r="G167" s="117" t="s">
        <v>76</v>
      </c>
      <c r="H167" s="94"/>
    </row>
    <row r="168" spans="2:8" ht="12.75">
      <c r="B168" s="94" t="s">
        <v>194</v>
      </c>
      <c r="C168" s="94"/>
      <c r="D168" s="94"/>
      <c r="E168" s="94"/>
      <c r="F168" s="94"/>
      <c r="G168" s="110">
        <v>5757</v>
      </c>
      <c r="H168" s="94"/>
    </row>
    <row r="169" spans="2:8" ht="12.75">
      <c r="B169" s="94"/>
      <c r="C169" s="94"/>
      <c r="D169" s="94"/>
      <c r="E169" s="94"/>
      <c r="F169" s="94"/>
      <c r="G169" s="104"/>
      <c r="H169" s="94"/>
    </row>
    <row r="170" spans="1:2" s="4" customFormat="1" ht="12.75">
      <c r="A170" s="4">
        <v>13</v>
      </c>
      <c r="B170" s="4" t="s">
        <v>43</v>
      </c>
    </row>
    <row r="171" ht="12.75">
      <c r="B171" t="s">
        <v>49</v>
      </c>
    </row>
    <row r="172" ht="12.75">
      <c r="B172" t="s">
        <v>50</v>
      </c>
    </row>
    <row r="173" ht="7.5" customHeight="1"/>
    <row r="174" spans="1:2" ht="12.75">
      <c r="A174" s="71">
        <v>14</v>
      </c>
      <c r="B174" s="4" t="s">
        <v>112</v>
      </c>
    </row>
    <row r="175" spans="1:7" ht="12.75">
      <c r="A175" s="11"/>
      <c r="G175" s="119" t="s">
        <v>330</v>
      </c>
    </row>
    <row r="176" spans="1:7" ht="12.75">
      <c r="A176" s="11"/>
      <c r="G176" s="11" t="s">
        <v>106</v>
      </c>
    </row>
    <row r="177" spans="1:7" ht="12.75">
      <c r="A177" s="11"/>
      <c r="G177" s="120" t="s">
        <v>213</v>
      </c>
    </row>
    <row r="178" spans="1:7" ht="12.75">
      <c r="A178" s="11"/>
      <c r="G178" s="121" t="s">
        <v>76</v>
      </c>
    </row>
    <row r="179" spans="1:7" ht="12.75">
      <c r="A179" s="11"/>
      <c r="G179" s="7"/>
    </row>
    <row r="180" spans="1:7" ht="12.75">
      <c r="A180" s="11"/>
      <c r="B180" t="s">
        <v>331</v>
      </c>
      <c r="G180" s="93">
        <v>44</v>
      </c>
    </row>
    <row r="181" spans="1:7" ht="12.75">
      <c r="A181" s="11"/>
      <c r="B181" t="s">
        <v>332</v>
      </c>
      <c r="G181" s="93">
        <f>243+74+39</f>
        <v>356</v>
      </c>
    </row>
    <row r="182" spans="1:7" ht="12.75">
      <c r="A182" s="11"/>
      <c r="B182" t="s">
        <v>220</v>
      </c>
      <c r="G182" s="93">
        <v>30</v>
      </c>
    </row>
    <row r="183" spans="1:4" ht="12.75">
      <c r="A183" s="11"/>
      <c r="C183" s="24"/>
      <c r="D183" s="24"/>
    </row>
    <row r="184" spans="1:4" ht="12.75">
      <c r="A184" s="11"/>
      <c r="B184" t="s">
        <v>114</v>
      </c>
      <c r="C184" s="24"/>
      <c r="D184" s="24"/>
    </row>
    <row r="185" spans="1:4" ht="8.25" customHeight="1">
      <c r="A185" s="11"/>
      <c r="C185" s="24"/>
      <c r="D185" s="24"/>
    </row>
    <row r="186" spans="1:7" ht="12.75">
      <c r="A186" s="11"/>
      <c r="B186" s="4" t="s">
        <v>333</v>
      </c>
      <c r="D186" s="24"/>
      <c r="G186" s="35" t="s">
        <v>334</v>
      </c>
    </row>
    <row r="187" spans="1:7" ht="12.75">
      <c r="A187" s="11"/>
      <c r="B187" t="s">
        <v>335</v>
      </c>
      <c r="D187" s="24"/>
      <c r="G187" s="58" t="s">
        <v>336</v>
      </c>
    </row>
    <row r="188" spans="1:7" ht="12.75">
      <c r="A188" s="11"/>
      <c r="B188" t="s">
        <v>337</v>
      </c>
      <c r="D188" s="24"/>
      <c r="G188" s="58" t="s">
        <v>336</v>
      </c>
    </row>
    <row r="189" spans="1:7" ht="12.75">
      <c r="A189" s="11"/>
      <c r="B189" t="s">
        <v>364</v>
      </c>
      <c r="D189" s="24"/>
      <c r="G189" s="58" t="s">
        <v>336</v>
      </c>
    </row>
    <row r="190" spans="1:7" ht="12.75">
      <c r="A190" s="11"/>
      <c r="B190" t="s">
        <v>338</v>
      </c>
      <c r="D190" s="24"/>
      <c r="G190" s="58" t="s">
        <v>336</v>
      </c>
    </row>
    <row r="191" spans="1:7" ht="12.75">
      <c r="A191" s="11"/>
      <c r="B191" t="s">
        <v>339</v>
      </c>
      <c r="D191" s="24"/>
      <c r="G191" s="58" t="s">
        <v>336</v>
      </c>
    </row>
    <row r="192" spans="1:7" ht="12.75">
      <c r="A192" s="11"/>
      <c r="B192" t="s">
        <v>340</v>
      </c>
      <c r="D192" s="24"/>
      <c r="G192" s="58" t="s">
        <v>336</v>
      </c>
    </row>
    <row r="193" spans="1:7" ht="12.75">
      <c r="A193" s="11"/>
      <c r="B193" t="s">
        <v>341</v>
      </c>
      <c r="D193" s="24"/>
      <c r="G193" s="58" t="s">
        <v>336</v>
      </c>
    </row>
    <row r="194" spans="1:7" ht="12.75">
      <c r="A194" s="11"/>
      <c r="B194" t="s">
        <v>345</v>
      </c>
      <c r="D194" s="24"/>
      <c r="G194" s="58" t="s">
        <v>336</v>
      </c>
    </row>
    <row r="195" spans="1:7" ht="12.75">
      <c r="A195" s="11"/>
      <c r="B195" t="s">
        <v>346</v>
      </c>
      <c r="D195" s="24"/>
      <c r="G195" s="58" t="s">
        <v>336</v>
      </c>
    </row>
    <row r="196" spans="1:7" ht="12.75">
      <c r="A196" s="11"/>
      <c r="B196" t="s">
        <v>30</v>
      </c>
      <c r="D196" s="24"/>
      <c r="G196" s="58" t="s">
        <v>336</v>
      </c>
    </row>
    <row r="197" spans="1:4" ht="8.25" customHeight="1">
      <c r="A197" s="11"/>
      <c r="C197" s="24"/>
      <c r="D197" s="24"/>
    </row>
    <row r="198" spans="1:4" ht="12.75">
      <c r="A198" s="11"/>
      <c r="B198" t="s">
        <v>347</v>
      </c>
      <c r="C198" s="24"/>
      <c r="D198" s="24"/>
    </row>
    <row r="199" spans="1:4" ht="12.75">
      <c r="A199" s="11"/>
      <c r="B199" t="s">
        <v>118</v>
      </c>
      <c r="C199" s="24"/>
      <c r="D199" s="24"/>
    </row>
    <row r="200" spans="1:4" ht="7.5" customHeight="1">
      <c r="A200" s="11"/>
      <c r="C200" s="24"/>
      <c r="D200" s="24"/>
    </row>
    <row r="201" spans="1:4" ht="12.75">
      <c r="A201" s="11"/>
      <c r="B201" t="s">
        <v>303</v>
      </c>
      <c r="C201" s="24"/>
      <c r="D201" s="24"/>
    </row>
    <row r="202" spans="1:2" ht="11.25" customHeight="1">
      <c r="A202" s="11"/>
      <c r="B202" t="s">
        <v>131</v>
      </c>
    </row>
    <row r="203" spans="1:8" ht="12.75">
      <c r="A203" s="11"/>
      <c r="H203" s="119" t="s">
        <v>330</v>
      </c>
    </row>
    <row r="204" spans="1:8" ht="12.75">
      <c r="A204" s="11"/>
      <c r="H204" s="11" t="s">
        <v>372</v>
      </c>
    </row>
    <row r="205" spans="1:8" ht="12.75">
      <c r="A205" s="11"/>
      <c r="B205" s="23" t="s">
        <v>73</v>
      </c>
      <c r="C205" s="23"/>
      <c r="H205" s="120" t="s">
        <v>213</v>
      </c>
    </row>
    <row r="206" spans="1:8" ht="12.75">
      <c r="A206" s="11"/>
      <c r="H206" s="121" t="s">
        <v>76</v>
      </c>
    </row>
    <row r="207" spans="1:8" ht="7.5" customHeight="1">
      <c r="A207" s="11"/>
      <c r="H207" s="11"/>
    </row>
    <row r="208" spans="1:8" ht="12.75">
      <c r="A208" s="11"/>
      <c r="B208" t="s">
        <v>348</v>
      </c>
      <c r="H208" s="122">
        <v>181</v>
      </c>
    </row>
    <row r="209" spans="1:8" ht="12.75">
      <c r="A209" s="11"/>
      <c r="B209" t="s">
        <v>349</v>
      </c>
      <c r="H209" s="24"/>
    </row>
    <row r="210" ht="7.5" customHeight="1">
      <c r="A210" s="11"/>
    </row>
    <row r="211" spans="1:2" ht="12.75">
      <c r="A211" s="11"/>
      <c r="B211" t="s">
        <v>115</v>
      </c>
    </row>
    <row r="212" spans="1:2" ht="12.75">
      <c r="A212" s="11"/>
      <c r="B212" t="s">
        <v>350</v>
      </c>
    </row>
    <row r="213" spans="1:2" ht="12.75">
      <c r="A213" s="11"/>
      <c r="B213" t="s">
        <v>368</v>
      </c>
    </row>
    <row r="214" ht="6" customHeight="1">
      <c r="A214" s="11"/>
    </row>
    <row r="215" spans="1:8" ht="12.75">
      <c r="A215" s="11"/>
      <c r="H215" s="119" t="s">
        <v>330</v>
      </c>
    </row>
    <row r="216" spans="1:8" ht="12.75">
      <c r="A216" s="11"/>
      <c r="H216" s="11" t="s">
        <v>372</v>
      </c>
    </row>
    <row r="217" spans="1:8" ht="12.75">
      <c r="A217" s="11"/>
      <c r="H217" s="120" t="s">
        <v>213</v>
      </c>
    </row>
    <row r="218" spans="1:8" ht="12.75">
      <c r="A218" s="11"/>
      <c r="B218" s="23" t="s">
        <v>124</v>
      </c>
      <c r="C218" s="23"/>
      <c r="H218" s="121" t="s">
        <v>76</v>
      </c>
    </row>
    <row r="219" spans="1:8" ht="12.75">
      <c r="A219" s="11"/>
      <c r="H219" s="11"/>
    </row>
    <row r="220" spans="1:8" ht="12.75">
      <c r="A220" s="11"/>
      <c r="B220" t="s">
        <v>122</v>
      </c>
      <c r="H220" s="122">
        <v>52</v>
      </c>
    </row>
    <row r="221" spans="1:8" ht="12.75">
      <c r="A221" s="11"/>
      <c r="B221" t="s">
        <v>123</v>
      </c>
      <c r="H221" s="122">
        <v>116</v>
      </c>
    </row>
    <row r="222" ht="12.75">
      <c r="A222" s="11"/>
    </row>
    <row r="223" spans="1:2" ht="12.75">
      <c r="A223" s="11"/>
      <c r="B223" t="s">
        <v>116</v>
      </c>
    </row>
    <row r="224" spans="1:2" ht="12.75">
      <c r="A224" s="11"/>
      <c r="B224" t="s">
        <v>117</v>
      </c>
    </row>
    <row r="225" ht="12.75">
      <c r="A225" s="11"/>
    </row>
    <row r="226" spans="1:2" ht="12.75">
      <c r="A226" s="11"/>
      <c r="B226" t="s">
        <v>35</v>
      </c>
    </row>
    <row r="227" spans="1:2" ht="12.75">
      <c r="A227" s="11"/>
      <c r="B227" t="s">
        <v>36</v>
      </c>
    </row>
    <row r="228" ht="12.75">
      <c r="A228" s="11"/>
    </row>
    <row r="229" spans="1:2" ht="12.75">
      <c r="A229" s="57">
        <v>15</v>
      </c>
      <c r="B229" s="90" t="s">
        <v>47</v>
      </c>
    </row>
    <row r="230" spans="1:3" ht="12.75">
      <c r="A230" s="57"/>
      <c r="B230" s="91" t="s">
        <v>133</v>
      </c>
      <c r="C230" s="94"/>
    </row>
    <row r="231" spans="1:3" ht="12.75">
      <c r="A231" s="57"/>
      <c r="B231" s="91" t="s">
        <v>221</v>
      </c>
      <c r="C231" s="94"/>
    </row>
    <row r="232" spans="1:3" ht="12.75">
      <c r="A232" s="57"/>
      <c r="B232" s="91" t="s">
        <v>222</v>
      </c>
      <c r="C232" s="94"/>
    </row>
    <row r="233" spans="1:3" ht="12.75">
      <c r="A233" s="57"/>
      <c r="B233" s="91" t="s">
        <v>225</v>
      </c>
      <c r="C233" s="94"/>
    </row>
    <row r="234" spans="1:3" ht="12.75">
      <c r="A234" s="57"/>
      <c r="B234" s="90"/>
      <c r="C234" s="94"/>
    </row>
    <row r="235" spans="1:3" ht="12.75">
      <c r="A235" s="57">
        <v>16</v>
      </c>
      <c r="B235" s="90" t="s">
        <v>83</v>
      </c>
      <c r="C235" s="94"/>
    </row>
    <row r="236" spans="1:3" ht="12.75">
      <c r="A236" s="57"/>
      <c r="B236" s="3" t="s">
        <v>223</v>
      </c>
      <c r="C236" s="94"/>
    </row>
    <row r="237" spans="1:3" ht="12.75">
      <c r="A237" s="57"/>
      <c r="B237" s="3" t="s">
        <v>224</v>
      </c>
      <c r="C237" s="94"/>
    </row>
    <row r="238" spans="1:3" ht="12.75">
      <c r="A238" s="57"/>
      <c r="B238" s="3" t="s">
        <v>226</v>
      </c>
      <c r="C238" s="94"/>
    </row>
    <row r="239" spans="1:3" ht="12.75">
      <c r="A239" s="57"/>
      <c r="B239" s="3" t="s">
        <v>134</v>
      </c>
      <c r="C239" s="94"/>
    </row>
    <row r="240" spans="1:3" ht="12.75">
      <c r="A240" s="57"/>
      <c r="B240" s="3" t="s">
        <v>135</v>
      </c>
      <c r="C240" s="94"/>
    </row>
    <row r="241" spans="1:3" ht="12.75">
      <c r="A241" s="57"/>
      <c r="B241" s="3" t="s">
        <v>103</v>
      </c>
      <c r="C241" s="94"/>
    </row>
    <row r="242" spans="1:3" ht="12.75">
      <c r="A242" s="57">
        <v>17</v>
      </c>
      <c r="B242" s="90" t="s">
        <v>92</v>
      </c>
      <c r="C242" s="94"/>
    </row>
    <row r="243" spans="1:3" ht="12.75">
      <c r="A243" s="11"/>
      <c r="B243" t="s">
        <v>72</v>
      </c>
      <c r="C243" s="94"/>
    </row>
    <row r="244" spans="1:3" ht="12.75">
      <c r="A244" s="11"/>
      <c r="B244" t="s">
        <v>71</v>
      </c>
      <c r="C244" s="94"/>
    </row>
    <row r="245" spans="1:2" ht="10.5" customHeight="1">
      <c r="A245" s="23" t="s">
        <v>103</v>
      </c>
      <c r="B245" s="23"/>
    </row>
    <row r="246" spans="1:2" ht="12.75">
      <c r="A246" s="81">
        <v>18</v>
      </c>
      <c r="B246" s="4" t="s">
        <v>48</v>
      </c>
    </row>
    <row r="247" spans="1:2" ht="12.75">
      <c r="A247" s="11"/>
      <c r="B247" t="s">
        <v>129</v>
      </c>
    </row>
    <row r="248" ht="6.75" customHeight="1">
      <c r="A248" s="11"/>
    </row>
    <row r="249" spans="1:2" ht="12.75">
      <c r="A249" s="57">
        <v>19</v>
      </c>
      <c r="B249" s="4" t="s">
        <v>84</v>
      </c>
    </row>
    <row r="250" spans="1:2" ht="7.5" customHeight="1">
      <c r="A250" s="11"/>
      <c r="B250" s="18"/>
    </row>
    <row r="251" spans="1:8" ht="12.75">
      <c r="A251" s="11"/>
      <c r="B251" s="3"/>
      <c r="F251" t="s">
        <v>105</v>
      </c>
      <c r="H251" s="11" t="s">
        <v>106</v>
      </c>
    </row>
    <row r="252" spans="1:8" ht="12.75">
      <c r="A252" s="4" t="s">
        <v>103</v>
      </c>
      <c r="F252" s="11" t="s">
        <v>76</v>
      </c>
      <c r="G252" s="11"/>
      <c r="H252" s="11" t="s">
        <v>76</v>
      </c>
    </row>
    <row r="253" spans="1:2" ht="12.75">
      <c r="A253" s="5"/>
      <c r="B253" t="s">
        <v>107</v>
      </c>
    </row>
    <row r="254" spans="1:8" ht="12.75">
      <c r="A254" s="5"/>
      <c r="B254" s="5" t="s">
        <v>64</v>
      </c>
      <c r="F254" s="24">
        <v>-203</v>
      </c>
      <c r="G254" s="24"/>
      <c r="H254" s="24">
        <v>-203</v>
      </c>
    </row>
    <row r="255" spans="2:8" ht="12.75">
      <c r="B255" s="5" t="s">
        <v>108</v>
      </c>
      <c r="F255" s="24">
        <v>0</v>
      </c>
      <c r="G255" s="24"/>
      <c r="H255" s="24">
        <v>0</v>
      </c>
    </row>
    <row r="256" spans="2:8" ht="12.75">
      <c r="B256" t="s">
        <v>109</v>
      </c>
      <c r="F256" s="58" t="s">
        <v>103</v>
      </c>
      <c r="G256" s="24"/>
      <c r="H256" s="58" t="s">
        <v>103</v>
      </c>
    </row>
    <row r="257" spans="2:8" ht="12.75">
      <c r="B257" s="5" t="s">
        <v>64</v>
      </c>
      <c r="F257" s="24">
        <v>-24</v>
      </c>
      <c r="G257" s="24"/>
      <c r="H257" s="24">
        <v>-24</v>
      </c>
    </row>
    <row r="258" spans="2:8" ht="12.75">
      <c r="B258" s="5" t="s">
        <v>108</v>
      </c>
      <c r="F258" s="58">
        <v>0</v>
      </c>
      <c r="G258" s="24"/>
      <c r="H258" s="24">
        <v>0</v>
      </c>
    </row>
    <row r="259" spans="6:8" ht="13.5" thickBot="1">
      <c r="F259" s="25">
        <f>SUM(F254:F258)</f>
        <v>-227</v>
      </c>
      <c r="G259" s="25"/>
      <c r="H259" s="25">
        <f>SUM(H254:H258)</f>
        <v>-227</v>
      </c>
    </row>
    <row r="260" ht="8.25" customHeight="1" thickTop="1"/>
    <row r="261" ht="12.75">
      <c r="B261" t="s">
        <v>366</v>
      </c>
    </row>
    <row r="262" ht="12.75">
      <c r="B262" t="s">
        <v>367</v>
      </c>
    </row>
    <row r="263" ht="8.25" customHeight="1"/>
    <row r="264" spans="1:2" ht="12.75">
      <c r="A264" s="4">
        <v>20</v>
      </c>
      <c r="B264" s="4" t="s">
        <v>44</v>
      </c>
    </row>
    <row r="265" ht="12.75">
      <c r="B265" t="s">
        <v>85</v>
      </c>
    </row>
    <row r="266" ht="4.5" customHeight="1"/>
    <row r="267" spans="1:2" s="4" customFormat="1" ht="12.75">
      <c r="A267" s="57">
        <v>21</v>
      </c>
      <c r="B267" s="4" t="s">
        <v>51</v>
      </c>
    </row>
    <row r="268" spans="1:2" ht="12.75">
      <c r="A268" s="11"/>
      <c r="B268" t="s">
        <v>86</v>
      </c>
    </row>
    <row r="269" spans="1:2" ht="12.75">
      <c r="A269" s="11"/>
      <c r="B269" t="s">
        <v>87</v>
      </c>
    </row>
    <row r="270" ht="4.5" customHeight="1">
      <c r="A270" s="57"/>
    </row>
    <row r="271" spans="1:3" ht="12.75">
      <c r="A271" s="71">
        <v>22</v>
      </c>
      <c r="B271" s="4" t="s">
        <v>88</v>
      </c>
      <c r="C271" s="17"/>
    </row>
    <row r="272" spans="1:3" ht="12.75">
      <c r="A272" s="11"/>
      <c r="B272" t="s">
        <v>119</v>
      </c>
      <c r="C272" s="17"/>
    </row>
    <row r="273" ht="9.75" customHeight="1">
      <c r="A273" s="11"/>
    </row>
    <row r="274" spans="1:2" ht="12.75">
      <c r="A274" s="57">
        <v>23</v>
      </c>
      <c r="B274" s="4" t="s">
        <v>130</v>
      </c>
    </row>
    <row r="275" spans="1:2" ht="12.75">
      <c r="A275" s="57"/>
      <c r="B275" s="3" t="s">
        <v>301</v>
      </c>
    </row>
    <row r="276" spans="1:2" ht="12.75">
      <c r="A276" s="57"/>
      <c r="B276" s="4"/>
    </row>
    <row r="277" spans="1:8" ht="12.75">
      <c r="A277" s="57"/>
      <c r="B277" s="4"/>
      <c r="H277" s="11" t="s">
        <v>371</v>
      </c>
    </row>
    <row r="278" spans="1:8" ht="12.75">
      <c r="A278" s="57"/>
      <c r="B278" s="3" t="s">
        <v>111</v>
      </c>
      <c r="H278" s="24">
        <f>8760+1889</f>
        <v>10649</v>
      </c>
    </row>
    <row r="279" spans="1:8" ht="12.75">
      <c r="A279" s="57"/>
      <c r="B279" s="3" t="s">
        <v>31</v>
      </c>
      <c r="H279" s="24">
        <v>13261</v>
      </c>
    </row>
    <row r="280" spans="1:8" ht="12.75">
      <c r="A280" s="57"/>
      <c r="B280" s="4"/>
      <c r="H280" s="75">
        <f>SUM(H278:H279)</f>
        <v>23910</v>
      </c>
    </row>
    <row r="281" spans="1:2" ht="12.75">
      <c r="A281" s="57"/>
      <c r="B281" s="4"/>
    </row>
    <row r="282" spans="1:2" ht="12.75">
      <c r="A282" s="57"/>
      <c r="B282" s="3" t="s">
        <v>32</v>
      </c>
    </row>
    <row r="283" spans="1:2" ht="12.75">
      <c r="A283" s="57"/>
      <c r="B283" s="4"/>
    </row>
    <row r="284" spans="1:8" ht="12.75">
      <c r="A284" s="57"/>
      <c r="B284" s="4"/>
      <c r="H284" t="s">
        <v>33</v>
      </c>
    </row>
    <row r="285" spans="1:8" ht="12.75">
      <c r="A285" s="57"/>
      <c r="B285" s="3" t="s">
        <v>111</v>
      </c>
      <c r="H285" s="24">
        <v>37874</v>
      </c>
    </row>
    <row r="286" spans="1:8" ht="12.75">
      <c r="A286" s="57"/>
      <c r="B286" s="3" t="s">
        <v>31</v>
      </c>
      <c r="H286" s="24">
        <v>57334</v>
      </c>
    </row>
    <row r="287" spans="1:8" ht="12.75">
      <c r="A287" s="57"/>
      <c r="B287" s="4"/>
      <c r="H287" s="86">
        <f>SUM(H285:H286)</f>
        <v>95208</v>
      </c>
    </row>
    <row r="288" spans="1:2" ht="12.75">
      <c r="A288" s="57"/>
      <c r="B288" s="3" t="s">
        <v>302</v>
      </c>
    </row>
    <row r="289" spans="1:2" ht="12.75">
      <c r="A289" s="57"/>
      <c r="B289" s="4"/>
    </row>
    <row r="290" spans="1:2" ht="12.75">
      <c r="A290" s="57"/>
      <c r="B290" s="3" t="s">
        <v>34</v>
      </c>
    </row>
    <row r="291" ht="9.75" customHeight="1">
      <c r="A291" s="11"/>
    </row>
    <row r="292" spans="1:2" ht="12.75">
      <c r="A292" s="71">
        <v>24</v>
      </c>
      <c r="B292" s="4" t="s">
        <v>89</v>
      </c>
    </row>
    <row r="293" spans="1:2" ht="12.75">
      <c r="A293" s="11"/>
      <c r="B293" t="s">
        <v>90</v>
      </c>
    </row>
    <row r="294" ht="8.25" customHeight="1">
      <c r="A294" s="11"/>
    </row>
    <row r="295" spans="1:2" ht="12.75">
      <c r="A295" s="57">
        <v>25</v>
      </c>
      <c r="B295" s="4" t="s">
        <v>52</v>
      </c>
    </row>
    <row r="296" spans="1:2" ht="12.75">
      <c r="A296" s="11"/>
      <c r="B296" t="s">
        <v>91</v>
      </c>
    </row>
    <row r="297" ht="7.5" customHeight="1">
      <c r="A297" s="11"/>
    </row>
    <row r="298" spans="1:2" ht="12.75">
      <c r="A298" s="57">
        <v>26</v>
      </c>
      <c r="B298" s="4" t="s">
        <v>318</v>
      </c>
    </row>
    <row r="299" spans="1:2" ht="12.75">
      <c r="A299" s="11"/>
      <c r="B299" s="3" t="s">
        <v>306</v>
      </c>
    </row>
    <row r="300" spans="1:2" ht="10.5" customHeight="1">
      <c r="A300" s="57"/>
      <c r="B300" s="3"/>
    </row>
    <row r="301" spans="1:2" ht="12.75">
      <c r="A301" s="57">
        <v>27</v>
      </c>
      <c r="B301" s="4" t="s">
        <v>53</v>
      </c>
    </row>
    <row r="302" spans="1:2" ht="12.75">
      <c r="A302" s="57"/>
      <c r="B302" s="3" t="s">
        <v>326</v>
      </c>
    </row>
    <row r="303" spans="1:2" ht="9" customHeight="1">
      <c r="A303" s="57"/>
      <c r="B303" s="3"/>
    </row>
    <row r="304" spans="1:10" ht="12.75">
      <c r="A304" s="71" t="s">
        <v>103</v>
      </c>
      <c r="B304" s="3"/>
      <c r="F304" s="63" t="s">
        <v>103</v>
      </c>
      <c r="G304" s="11" t="s">
        <v>111</v>
      </c>
      <c r="H304" s="11"/>
      <c r="I304" s="11" t="s">
        <v>55</v>
      </c>
      <c r="J304" s="7"/>
    </row>
    <row r="305" spans="1:10" ht="12.75">
      <c r="A305" s="57"/>
      <c r="B305" s="3"/>
      <c r="F305" s="7"/>
      <c r="G305" s="121" t="s">
        <v>54</v>
      </c>
      <c r="H305" s="11"/>
      <c r="I305" s="11" t="s">
        <v>56</v>
      </c>
      <c r="J305" s="21"/>
    </row>
    <row r="306" spans="1:10" ht="12.75">
      <c r="A306" s="57"/>
      <c r="G306" s="123" t="s">
        <v>213</v>
      </c>
      <c r="H306" s="11"/>
      <c r="I306" s="123" t="s">
        <v>213</v>
      </c>
      <c r="J306" s="23"/>
    </row>
    <row r="307" spans="1:10" ht="6" customHeight="1">
      <c r="A307" s="57"/>
      <c r="J307" s="23"/>
    </row>
    <row r="308" spans="1:10" ht="12.75" customHeight="1">
      <c r="A308" s="57"/>
      <c r="B308" s="34" t="s">
        <v>99</v>
      </c>
      <c r="J308" s="23"/>
    </row>
    <row r="309" spans="1:10" ht="12.75">
      <c r="A309" s="57"/>
      <c r="B309" t="s">
        <v>74</v>
      </c>
      <c r="G309" s="72">
        <v>60023490</v>
      </c>
      <c r="H309" s="3"/>
      <c r="I309" s="72">
        <v>60023490</v>
      </c>
      <c r="J309" s="60"/>
    </row>
    <row r="310" spans="1:10" ht="12.75">
      <c r="A310" s="57"/>
      <c r="G310" s="72" t="s">
        <v>103</v>
      </c>
      <c r="H310" s="3"/>
      <c r="I310" s="72" t="s">
        <v>103</v>
      </c>
      <c r="J310" s="60"/>
    </row>
    <row r="311" spans="1:10" ht="12.75">
      <c r="A311" s="57"/>
      <c r="B311" t="s">
        <v>102</v>
      </c>
      <c r="G311" s="72">
        <v>0</v>
      </c>
      <c r="H311" s="3"/>
      <c r="I311" s="72">
        <v>0</v>
      </c>
      <c r="J311" s="60"/>
    </row>
    <row r="312" spans="1:10" ht="12.75">
      <c r="A312" s="57"/>
      <c r="B312" t="s">
        <v>103</v>
      </c>
      <c r="G312" s="72" t="s">
        <v>103</v>
      </c>
      <c r="H312" s="3"/>
      <c r="I312" s="72" t="s">
        <v>103</v>
      </c>
      <c r="J312" s="60"/>
    </row>
    <row r="313" spans="1:10" ht="13.5" thickBot="1">
      <c r="A313" s="57"/>
      <c r="B313" t="s">
        <v>101</v>
      </c>
      <c r="G313" s="73">
        <f>SUM(G309:G312)</f>
        <v>60023490</v>
      </c>
      <c r="H313" s="3"/>
      <c r="I313" s="73">
        <f>SUM(I309:I312)</f>
        <v>60023490</v>
      </c>
      <c r="J313" s="28"/>
    </row>
    <row r="314" spans="1:10" ht="11.25" customHeight="1" thickTop="1">
      <c r="A314" s="57"/>
      <c r="B314" s="3"/>
      <c r="G314" s="3"/>
      <c r="H314" s="3"/>
      <c r="I314" s="3"/>
      <c r="J314" s="23"/>
    </row>
    <row r="315" spans="1:10" ht="12.75">
      <c r="A315" s="57"/>
      <c r="B315" s="3" t="s">
        <v>365</v>
      </c>
      <c r="G315" s="74">
        <v>0.62</v>
      </c>
      <c r="H315" s="3"/>
      <c r="I315" s="74">
        <v>0.62</v>
      </c>
      <c r="J315" s="23"/>
    </row>
    <row r="316" spans="1:9" ht="12.75">
      <c r="A316" s="57"/>
      <c r="B316" s="3"/>
      <c r="G316" s="3"/>
      <c r="H316" s="3"/>
      <c r="I316" s="3"/>
    </row>
    <row r="317" spans="1:9" ht="12.75">
      <c r="A317" s="57"/>
      <c r="B317" s="34" t="s">
        <v>100</v>
      </c>
      <c r="G317" s="3"/>
      <c r="H317" s="3"/>
      <c r="I317" s="3"/>
    </row>
    <row r="318" spans="1:9" ht="12.75">
      <c r="A318" s="57"/>
      <c r="B318" s="3" t="s">
        <v>304</v>
      </c>
      <c r="G318" s="3"/>
      <c r="H318" s="3"/>
      <c r="I318" s="3"/>
    </row>
    <row r="319" spans="1:9" ht="12.75">
      <c r="A319" s="57"/>
      <c r="B319" s="3" t="s">
        <v>344</v>
      </c>
      <c r="G319" s="3"/>
      <c r="H319" s="3"/>
      <c r="I319" s="3"/>
    </row>
    <row r="320" spans="1:9" ht="12.75">
      <c r="A320" s="57"/>
      <c r="B320" s="34"/>
      <c r="G320" s="3"/>
      <c r="H320" s="3"/>
      <c r="I320" s="3"/>
    </row>
    <row r="321" spans="1:9" ht="12.75">
      <c r="A321" s="57">
        <v>28</v>
      </c>
      <c r="B321" s="34" t="s">
        <v>125</v>
      </c>
      <c r="G321" s="3"/>
      <c r="H321" s="3"/>
      <c r="I321" s="3"/>
    </row>
    <row r="322" spans="1:9" ht="12.75">
      <c r="A322" s="57"/>
      <c r="B322" s="3" t="s">
        <v>126</v>
      </c>
      <c r="G322" s="3"/>
      <c r="H322" s="3"/>
      <c r="I322" s="3"/>
    </row>
    <row r="323" spans="1:9" ht="12.75">
      <c r="A323" s="57"/>
      <c r="B323" s="3" t="s">
        <v>300</v>
      </c>
      <c r="G323" s="3"/>
      <c r="H323" s="3"/>
      <c r="I323" s="3"/>
    </row>
    <row r="324" ht="12.75">
      <c r="A324" s="71" t="s">
        <v>103</v>
      </c>
    </row>
    <row r="325" spans="1:2" ht="12.75">
      <c r="A325" t="s">
        <v>94</v>
      </c>
      <c r="B325" s="3"/>
    </row>
    <row r="326" spans="1:2" ht="12.75">
      <c r="A326" t="s">
        <v>95</v>
      </c>
      <c r="B326" s="3"/>
    </row>
    <row r="327" ht="8.25" customHeight="1">
      <c r="B327" s="3"/>
    </row>
    <row r="328" spans="1:2" ht="12.75">
      <c r="A328" t="s">
        <v>96</v>
      </c>
      <c r="B328" s="3"/>
    </row>
    <row r="329" spans="1:2" ht="12.75">
      <c r="A329" t="s">
        <v>97</v>
      </c>
      <c r="B329" s="3"/>
    </row>
    <row r="330" ht="12.75">
      <c r="B330" s="3"/>
    </row>
    <row r="331" spans="1:2" ht="12.75">
      <c r="A331" t="s">
        <v>98</v>
      </c>
      <c r="B331" s="3"/>
    </row>
    <row r="332" spans="1:2" ht="12.75">
      <c r="A332" s="76" t="s">
        <v>305</v>
      </c>
      <c r="B332" s="3"/>
    </row>
    <row r="333" spans="1:2" ht="12.75">
      <c r="A333" s="57"/>
      <c r="B333" s="3"/>
    </row>
    <row r="334" spans="1:2" ht="12.75">
      <c r="A334" s="57"/>
      <c r="B334" s="3"/>
    </row>
    <row r="335" spans="1:2" ht="12.75">
      <c r="A335" s="57"/>
      <c r="B335" s="3"/>
    </row>
    <row r="336" spans="1:2" ht="12.75">
      <c r="A336" s="57"/>
      <c r="B336" s="3"/>
    </row>
    <row r="337" spans="1:2" ht="12.75">
      <c r="A337" s="57"/>
      <c r="B337" s="3"/>
    </row>
    <row r="338" spans="1:2" ht="12.75">
      <c r="A338" s="57"/>
      <c r="B338" s="3"/>
    </row>
    <row r="339" spans="1:2" ht="12.75">
      <c r="A339" s="57"/>
      <c r="B339" s="3"/>
    </row>
    <row r="340" spans="1:2" ht="12.75">
      <c r="A340" s="57"/>
      <c r="B340" s="3"/>
    </row>
    <row r="341" spans="1:2" ht="12.75">
      <c r="A341" s="57"/>
      <c r="B341" s="3"/>
    </row>
    <row r="342" spans="1:2" ht="12.75">
      <c r="A342" s="57"/>
      <c r="B342" s="3"/>
    </row>
    <row r="343" spans="1:2" ht="12.75">
      <c r="A343" s="57"/>
      <c r="B343" s="3"/>
    </row>
    <row r="344" spans="1:2" ht="12.75">
      <c r="A344" s="57"/>
      <c r="B344" s="3"/>
    </row>
    <row r="345" spans="1:2" ht="12.75">
      <c r="A345" s="57"/>
      <c r="B345" s="3"/>
    </row>
    <row r="346" spans="1:2" ht="12.75">
      <c r="A346" s="57"/>
      <c r="B346" s="3"/>
    </row>
    <row r="347" spans="1:2" ht="12.75">
      <c r="A347" s="57"/>
      <c r="B347" s="3"/>
    </row>
    <row r="348" spans="1:2" ht="12.75">
      <c r="A348" s="57"/>
      <c r="B348" s="3"/>
    </row>
    <row r="349" spans="1:2" ht="12.75">
      <c r="A349" s="57"/>
      <c r="B349" s="3"/>
    </row>
    <row r="350" spans="1:2" ht="12.75">
      <c r="A350" s="57"/>
      <c r="B350" s="3"/>
    </row>
    <row r="351" spans="1:2" ht="12.75">
      <c r="A351" s="57"/>
      <c r="B351" s="3"/>
    </row>
    <row r="352" spans="1:2" ht="12.75">
      <c r="A352" s="57"/>
      <c r="B352" s="3"/>
    </row>
    <row r="353" spans="1:2" ht="12.75">
      <c r="A353" s="57"/>
      <c r="B353" s="3"/>
    </row>
    <row r="354" spans="1:2" ht="12.75">
      <c r="A354" s="57"/>
      <c r="B354" s="3"/>
    </row>
    <row r="355" spans="1:2" ht="12.75">
      <c r="A355" s="57"/>
      <c r="B355" s="3"/>
    </row>
    <row r="356" spans="1:2" ht="12.75">
      <c r="A356" s="57"/>
      <c r="B356" s="3"/>
    </row>
    <row r="357" spans="1:2" ht="12.75">
      <c r="A357" s="57"/>
      <c r="B357" s="3"/>
    </row>
    <row r="358" spans="1:2" ht="12.75">
      <c r="A358" s="57"/>
      <c r="B358" s="3"/>
    </row>
    <row r="359" spans="1:2" ht="12.75">
      <c r="A359" s="57"/>
      <c r="B359" s="3"/>
    </row>
    <row r="360" spans="1:2" ht="12.75">
      <c r="A360" s="57"/>
      <c r="B360" s="3"/>
    </row>
    <row r="361" spans="1:2" ht="12.75">
      <c r="A361" s="57"/>
      <c r="B361" s="3"/>
    </row>
    <row r="362" spans="1:2" ht="12.75">
      <c r="A362" s="57"/>
      <c r="B362" s="3"/>
    </row>
    <row r="363" spans="1:2" ht="12.75">
      <c r="A363" s="57"/>
      <c r="B363" s="3"/>
    </row>
    <row r="364" spans="1:2" ht="12.75">
      <c r="A364" s="57"/>
      <c r="B364" s="3"/>
    </row>
    <row r="365" spans="1:2" ht="12.75">
      <c r="A365" s="57"/>
      <c r="B365" s="3"/>
    </row>
    <row r="366" spans="1:2" ht="12.75">
      <c r="A366" s="57"/>
      <c r="B366" s="3"/>
    </row>
    <row r="367" spans="1:2" ht="12.75">
      <c r="A367" s="57"/>
      <c r="B367" s="3"/>
    </row>
    <row r="368" spans="1:2" ht="12.75">
      <c r="A368" s="57"/>
      <c r="B368" s="3"/>
    </row>
    <row r="369" spans="1:2" ht="12.75">
      <c r="A369" s="57"/>
      <c r="B369" s="3"/>
    </row>
    <row r="370" spans="1:2" ht="12.75">
      <c r="A370" s="57"/>
      <c r="B370" s="3"/>
    </row>
    <row r="371" spans="1:2" ht="12.75">
      <c r="A371" s="57"/>
      <c r="B371" s="3"/>
    </row>
    <row r="372" spans="1:2" ht="12.75">
      <c r="A372" s="57"/>
      <c r="B372" s="3"/>
    </row>
    <row r="373" spans="1:2" ht="12.75">
      <c r="A373" s="57"/>
      <c r="B373" s="3"/>
    </row>
    <row r="374" spans="1:2" ht="12.75">
      <c r="A374" s="57"/>
      <c r="B374" s="3"/>
    </row>
    <row r="375" spans="1:2" ht="12.75">
      <c r="A375" s="57"/>
      <c r="B375" s="3"/>
    </row>
    <row r="376" spans="1:2" ht="12.75">
      <c r="A376" s="57"/>
      <c r="B376" s="3"/>
    </row>
    <row r="377" spans="1:2" ht="12.75">
      <c r="A377" s="57"/>
      <c r="B377" s="3"/>
    </row>
    <row r="378" spans="1:2" ht="12.75">
      <c r="A378" s="57"/>
      <c r="B378" s="3"/>
    </row>
    <row r="379" spans="1:2" ht="12.75">
      <c r="A379" s="57"/>
      <c r="B379" s="3"/>
    </row>
    <row r="380" spans="1:2" ht="12.75">
      <c r="A380" s="57"/>
      <c r="B380" s="3"/>
    </row>
    <row r="381" spans="1:2" ht="12.75">
      <c r="A381" s="57"/>
      <c r="B381" s="3"/>
    </row>
    <row r="382" spans="1:2" ht="12.75">
      <c r="A382" s="57"/>
      <c r="B382" s="3"/>
    </row>
    <row r="383" spans="1:2" ht="12.75">
      <c r="A383" s="57"/>
      <c r="B383" s="3"/>
    </row>
    <row r="384" spans="1:2" ht="12.75">
      <c r="A384" s="57"/>
      <c r="B384" s="3"/>
    </row>
    <row r="385" spans="1:2" ht="12.75">
      <c r="A385" s="57"/>
      <c r="B385" s="3"/>
    </row>
    <row r="386" spans="1:2" ht="12.75">
      <c r="A386" s="57"/>
      <c r="B386" s="3"/>
    </row>
    <row r="387" spans="1:2" ht="12.75">
      <c r="A387" s="57"/>
      <c r="B387" s="3"/>
    </row>
    <row r="388" spans="1:2" ht="12.75">
      <c r="A388" s="57"/>
      <c r="B388" s="3"/>
    </row>
    <row r="389" spans="1:2" ht="12.75">
      <c r="A389" s="57"/>
      <c r="B389" s="3"/>
    </row>
    <row r="390" spans="1:2" ht="12.75">
      <c r="A390" s="57"/>
      <c r="B390" s="3"/>
    </row>
    <row r="391" spans="1:2" ht="12.75">
      <c r="A391" s="57"/>
      <c r="B391" s="3"/>
    </row>
    <row r="392" spans="1:2" ht="12.75">
      <c r="A392" s="57"/>
      <c r="B392" s="3"/>
    </row>
    <row r="393" spans="1:2" ht="12.75">
      <c r="A393" s="57"/>
      <c r="B393" s="3"/>
    </row>
    <row r="394" spans="1:2" ht="12.75">
      <c r="A394" s="57"/>
      <c r="B394" s="3"/>
    </row>
    <row r="395" spans="1:2" ht="12.75">
      <c r="A395" s="57"/>
      <c r="B395" s="3"/>
    </row>
    <row r="396" spans="1:2" ht="12.75">
      <c r="A396" s="57"/>
      <c r="B396" s="3"/>
    </row>
    <row r="397" spans="1:2" ht="12.75">
      <c r="A397" s="57"/>
      <c r="B397" s="3"/>
    </row>
    <row r="398" spans="1:2" ht="12.75">
      <c r="A398" s="57"/>
      <c r="B398" s="3"/>
    </row>
    <row r="399" spans="1:2" ht="12.75">
      <c r="A399" s="57"/>
      <c r="B399" s="3"/>
    </row>
    <row r="400" spans="1:2" ht="12.75">
      <c r="A400" s="57"/>
      <c r="B400" s="3"/>
    </row>
    <row r="401" spans="1:2" ht="12.75">
      <c r="A401" s="57"/>
      <c r="B401" s="3"/>
    </row>
    <row r="402" spans="1:2" ht="12.75">
      <c r="A402" s="57"/>
      <c r="B402" s="3"/>
    </row>
    <row r="403" spans="1:2" ht="12.75">
      <c r="A403" s="57"/>
      <c r="B403" s="3"/>
    </row>
    <row r="404" spans="1:2" ht="12.75">
      <c r="A404" s="57"/>
      <c r="B404" s="3"/>
    </row>
    <row r="405" spans="1:2" ht="12.75">
      <c r="A405" s="57"/>
      <c r="B405" s="3"/>
    </row>
    <row r="406" spans="1:2" ht="12.75">
      <c r="A406" s="57"/>
      <c r="B406" s="3"/>
    </row>
    <row r="407" spans="1:2" ht="12.75">
      <c r="A407" s="57"/>
      <c r="B407" s="3"/>
    </row>
    <row r="408" spans="1:2" ht="12.75">
      <c r="A408" s="57"/>
      <c r="B408" s="3"/>
    </row>
    <row r="409" spans="1:2" ht="12.75">
      <c r="A409" s="57"/>
      <c r="B409" s="3"/>
    </row>
    <row r="410" spans="1:2" ht="12.75">
      <c r="A410" s="57"/>
      <c r="B410" s="3"/>
    </row>
    <row r="411" spans="1:2" ht="12.75">
      <c r="A411" s="57"/>
      <c r="B411" s="3"/>
    </row>
    <row r="412" spans="1:2" ht="12.75">
      <c r="A412" s="57"/>
      <c r="B412" s="3"/>
    </row>
    <row r="413" spans="1:2" ht="12.75">
      <c r="A413" s="57"/>
      <c r="B413" s="3"/>
    </row>
    <row r="414" spans="1:2" ht="12.75">
      <c r="A414" s="57"/>
      <c r="B414" s="3"/>
    </row>
    <row r="415" spans="1:2" ht="12.75">
      <c r="A415" s="57"/>
      <c r="B415" s="3"/>
    </row>
    <row r="416" spans="1:2" ht="12.75">
      <c r="A416" s="57"/>
      <c r="B416" s="3"/>
    </row>
    <row r="417" spans="1:2" ht="12.75">
      <c r="A417" s="57"/>
      <c r="B417" s="3"/>
    </row>
    <row r="418" spans="1:2" ht="12.75">
      <c r="A418" s="57"/>
      <c r="B418" s="3"/>
    </row>
    <row r="419" spans="1:2" ht="12.75">
      <c r="A419" s="57"/>
      <c r="B419" s="3"/>
    </row>
    <row r="420" spans="1:2" ht="12.75">
      <c r="A420" s="57"/>
      <c r="B420" s="3"/>
    </row>
    <row r="421" spans="1:2" ht="12.75">
      <c r="A421" s="57"/>
      <c r="B421" s="3"/>
    </row>
    <row r="422" spans="1:2" ht="12.75">
      <c r="A422" s="57"/>
      <c r="B422" s="3"/>
    </row>
    <row r="423" spans="1:2" ht="12.75">
      <c r="A423" s="57"/>
      <c r="B423" s="3"/>
    </row>
    <row r="424" spans="1:2" ht="12.75">
      <c r="A424" s="57"/>
      <c r="B424" s="3"/>
    </row>
    <row r="425" spans="1:2" ht="12.75">
      <c r="A425" s="57"/>
      <c r="B425" s="3"/>
    </row>
    <row r="426" spans="1:2" ht="12.75">
      <c r="A426" s="57"/>
      <c r="B426" s="3"/>
    </row>
    <row r="427" spans="1:2" ht="12.75">
      <c r="A427" s="57"/>
      <c r="B427" s="3"/>
    </row>
    <row r="428" spans="1:2" ht="12.75">
      <c r="A428" s="57"/>
      <c r="B428" s="3"/>
    </row>
    <row r="429" spans="1:2" ht="12.75">
      <c r="A429" s="57"/>
      <c r="B429" s="3"/>
    </row>
    <row r="430" spans="1:2" ht="12.75">
      <c r="A430" s="57"/>
      <c r="B430" s="3"/>
    </row>
    <row r="431" spans="1:2" ht="12.75">
      <c r="A431" s="57"/>
      <c r="B431" s="3"/>
    </row>
    <row r="432" spans="1:2" ht="12.75">
      <c r="A432" s="57"/>
      <c r="B432" s="3"/>
    </row>
    <row r="433" spans="1:2" ht="12.75">
      <c r="A433" s="57"/>
      <c r="B433" s="3"/>
    </row>
    <row r="434" spans="1:2" ht="12.75">
      <c r="A434" s="57"/>
      <c r="B434" s="3"/>
    </row>
    <row r="435" spans="1:2" ht="12.75">
      <c r="A435" s="57"/>
      <c r="B435" s="3"/>
    </row>
    <row r="436" spans="1:2" ht="12.75">
      <c r="A436" s="57"/>
      <c r="B436" s="3"/>
    </row>
    <row r="437" spans="1:2" ht="12.75">
      <c r="A437" s="57"/>
      <c r="B437" s="3"/>
    </row>
    <row r="438" spans="1:2" ht="12.75">
      <c r="A438" s="57"/>
      <c r="B438" s="3"/>
    </row>
    <row r="439" spans="1:2" ht="12.75">
      <c r="A439" s="57"/>
      <c r="B439" s="3"/>
    </row>
    <row r="440" spans="1:2" ht="12.75">
      <c r="A440" s="57"/>
      <c r="B440" s="3"/>
    </row>
    <row r="441" spans="1:2" ht="12.75">
      <c r="A441" s="57"/>
      <c r="B441" s="3"/>
    </row>
    <row r="442" spans="1:2" ht="12.75">
      <c r="A442" s="57"/>
      <c r="B442" s="3"/>
    </row>
    <row r="443" spans="1:2" ht="12.75">
      <c r="A443" s="57"/>
      <c r="B443" s="3"/>
    </row>
    <row r="444" spans="1:2" ht="12.75">
      <c r="A444" s="57"/>
      <c r="B444" s="3"/>
    </row>
    <row r="445" spans="1:2" ht="12.75">
      <c r="A445" s="57"/>
      <c r="B445" s="3"/>
    </row>
    <row r="446" spans="1:2" ht="12.75">
      <c r="A446" s="57"/>
      <c r="B446" s="3"/>
    </row>
    <row r="447" spans="1:2" ht="12.75">
      <c r="A447" s="57"/>
      <c r="B447" s="3"/>
    </row>
    <row r="448" spans="1:2" ht="12.75">
      <c r="A448" s="57"/>
      <c r="B448" s="3"/>
    </row>
    <row r="449" spans="1:2" ht="12.75">
      <c r="A449" s="57"/>
      <c r="B449" s="3"/>
    </row>
    <row r="450" spans="1:2" ht="12.75">
      <c r="A450" s="57"/>
      <c r="B450" s="3"/>
    </row>
    <row r="451" spans="1:2" ht="12.75">
      <c r="A451" s="57"/>
      <c r="B451" s="3"/>
    </row>
    <row r="452" spans="1:2" ht="12.75">
      <c r="A452" s="57"/>
      <c r="B452" s="3"/>
    </row>
    <row r="453" spans="1:2" ht="12.75">
      <c r="A453" s="57"/>
      <c r="B453" s="3"/>
    </row>
    <row r="454" spans="1:2" ht="12.75">
      <c r="A454" s="57"/>
      <c r="B454" s="3"/>
    </row>
    <row r="455" spans="1:2" ht="12.75">
      <c r="A455" s="57"/>
      <c r="B455" s="3"/>
    </row>
    <row r="456" spans="1:2" ht="12.75">
      <c r="A456" s="57"/>
      <c r="B456" s="3"/>
    </row>
    <row r="457" spans="1:2" ht="12.75">
      <c r="A457" s="57"/>
      <c r="B457" s="3"/>
    </row>
    <row r="458" spans="1:2" ht="12.75">
      <c r="A458" s="57"/>
      <c r="B458" s="3"/>
    </row>
    <row r="459" spans="1:2" ht="12.75">
      <c r="A459" s="57"/>
      <c r="B459" s="3"/>
    </row>
    <row r="460" spans="1:2" ht="12.75">
      <c r="A460" s="57"/>
      <c r="B460" s="3"/>
    </row>
    <row r="461" spans="1:2" ht="12.75">
      <c r="A461" s="57"/>
      <c r="B461" s="3"/>
    </row>
    <row r="462" spans="1:2" ht="12.75">
      <c r="A462" s="57"/>
      <c r="B462" s="3"/>
    </row>
    <row r="463" spans="1:2" ht="12.75">
      <c r="A463" s="57"/>
      <c r="B463" s="3"/>
    </row>
    <row r="464" spans="1:2" ht="12.75">
      <c r="A464" s="57"/>
      <c r="B464" s="3"/>
    </row>
    <row r="465" spans="1:2" ht="12.75">
      <c r="A465" s="57"/>
      <c r="B465" s="3"/>
    </row>
    <row r="466" spans="1:2" ht="12.75">
      <c r="A466" s="57"/>
      <c r="B466" s="3"/>
    </row>
    <row r="467" spans="1:2" ht="12.75">
      <c r="A467" s="57"/>
      <c r="B467" s="3"/>
    </row>
    <row r="468" spans="1:2" ht="12.75">
      <c r="A468" s="57"/>
      <c r="B468" s="3"/>
    </row>
    <row r="469" spans="1:2" ht="12.75">
      <c r="A469" s="57"/>
      <c r="B469" s="3"/>
    </row>
    <row r="470" spans="1:2" ht="12.75">
      <c r="A470" s="57"/>
      <c r="B470" s="3"/>
    </row>
    <row r="471" spans="1:2" ht="12.75">
      <c r="A471" s="57"/>
      <c r="B471" s="3"/>
    </row>
    <row r="472" spans="1:2" ht="12.75">
      <c r="A472" s="57"/>
      <c r="B472" s="3"/>
    </row>
    <row r="473" spans="1:2" ht="12.75">
      <c r="A473" s="57"/>
      <c r="B473" s="3"/>
    </row>
    <row r="474" spans="1:2" ht="12.75">
      <c r="A474" s="57"/>
      <c r="B474" s="3"/>
    </row>
    <row r="475" spans="1:2" ht="12.75">
      <c r="A475" s="57"/>
      <c r="B475" s="3"/>
    </row>
    <row r="476" spans="1:2" ht="12.75">
      <c r="A476" s="57"/>
      <c r="B476" s="3"/>
    </row>
    <row r="477" spans="1:2" ht="12.75">
      <c r="A477" s="57"/>
      <c r="B477" s="3"/>
    </row>
    <row r="478" spans="1:2" ht="12.75">
      <c r="A478" s="57"/>
      <c r="B478" s="3"/>
    </row>
    <row r="479" spans="1:2" ht="12.75">
      <c r="A479" s="57"/>
      <c r="B479" s="3"/>
    </row>
    <row r="480" spans="1:2" ht="12.75">
      <c r="A480" s="57"/>
      <c r="B480" s="3"/>
    </row>
    <row r="481" spans="1:2" ht="12.75">
      <c r="A481" s="57"/>
      <c r="B481" s="3"/>
    </row>
    <row r="482" spans="1:2" ht="12.75">
      <c r="A482" s="57"/>
      <c r="B482" s="3"/>
    </row>
    <row r="483" spans="1:2" ht="12.75">
      <c r="A483" s="57"/>
      <c r="B483" s="3"/>
    </row>
    <row r="484" spans="1:2" ht="12.75">
      <c r="A484" s="57"/>
      <c r="B484" s="3"/>
    </row>
    <row r="485" spans="1:2" ht="12.75">
      <c r="A485" s="57"/>
      <c r="B485" s="3"/>
    </row>
    <row r="486" spans="1:2" ht="12.75">
      <c r="A486" s="57"/>
      <c r="B486" s="3"/>
    </row>
    <row r="487" spans="1:2" ht="12.75">
      <c r="A487" s="57"/>
      <c r="B487" s="3"/>
    </row>
    <row r="488" spans="1:2" ht="12.75">
      <c r="A488" s="57"/>
      <c r="B488" s="3"/>
    </row>
    <row r="489" spans="1:2" ht="12.75">
      <c r="A489" s="57"/>
      <c r="B489" s="3"/>
    </row>
    <row r="490" spans="1:2" ht="12.75">
      <c r="A490" s="57"/>
      <c r="B490" s="3"/>
    </row>
    <row r="491" spans="1:2" ht="12.75">
      <c r="A491" s="57"/>
      <c r="B491" s="3"/>
    </row>
    <row r="492" spans="1:2" ht="12.75">
      <c r="A492" s="57"/>
      <c r="B492" s="3"/>
    </row>
    <row r="493" spans="1:2" ht="12.75">
      <c r="A493" s="57"/>
      <c r="B493" s="3"/>
    </row>
    <row r="494" spans="1:2" ht="12.75">
      <c r="A494" s="57"/>
      <c r="B494" s="3"/>
    </row>
    <row r="495" spans="1:2" ht="12.75">
      <c r="A495" s="57"/>
      <c r="B495" s="3"/>
    </row>
    <row r="496" spans="1:2" ht="12.75">
      <c r="A496" s="57"/>
      <c r="B496" s="3"/>
    </row>
    <row r="497" spans="1:2" ht="12.75">
      <c r="A497" s="57"/>
      <c r="B497" s="3"/>
    </row>
    <row r="498" spans="1:2" ht="12.75">
      <c r="A498" s="57"/>
      <c r="B498" s="3"/>
    </row>
    <row r="499" spans="1:2" ht="12.75">
      <c r="A499" s="57"/>
      <c r="B499" s="3"/>
    </row>
    <row r="500" spans="1:2" ht="12.75">
      <c r="A500" s="57"/>
      <c r="B500" s="3"/>
    </row>
    <row r="501" spans="1:2" ht="12.75">
      <c r="A501" s="57"/>
      <c r="B501" s="3"/>
    </row>
    <row r="502" spans="1:2" ht="12.75">
      <c r="A502" s="57"/>
      <c r="B502" s="3"/>
    </row>
    <row r="503" spans="1:2" ht="12.75">
      <c r="A503" s="57"/>
      <c r="B503" s="3"/>
    </row>
    <row r="504" spans="1:2" ht="12.75">
      <c r="A504" s="57"/>
      <c r="B504" s="3"/>
    </row>
    <row r="505" spans="1:2" ht="12.75">
      <c r="A505" s="57"/>
      <c r="B505" s="3"/>
    </row>
    <row r="506" spans="1:2" ht="12.75">
      <c r="A506" s="57"/>
      <c r="B506" s="3"/>
    </row>
    <row r="507" spans="1:2" ht="12.75">
      <c r="A507" s="57"/>
      <c r="B507" s="3"/>
    </row>
    <row r="508" spans="1:2" ht="12.75">
      <c r="A508" s="57"/>
      <c r="B508" s="3"/>
    </row>
    <row r="509" spans="1:2" ht="12.75">
      <c r="A509" s="57"/>
      <c r="B509" s="3"/>
    </row>
    <row r="510" spans="1:2" ht="12.75">
      <c r="A510" s="57"/>
      <c r="B510" s="3"/>
    </row>
    <row r="511" spans="1:2" ht="12.75">
      <c r="A511" s="57"/>
      <c r="B511" s="3"/>
    </row>
    <row r="512" spans="1:2" ht="12.75">
      <c r="A512" s="57"/>
      <c r="B512" s="3"/>
    </row>
    <row r="513" spans="1:2" ht="12.75">
      <c r="A513" s="57"/>
      <c r="B513" s="3"/>
    </row>
    <row r="514" spans="1:2" ht="12.75">
      <c r="A514" s="57"/>
      <c r="B514" s="3"/>
    </row>
    <row r="515" spans="1:2" ht="12.75">
      <c r="A515" s="57"/>
      <c r="B515" s="3"/>
    </row>
    <row r="516" spans="1:2" ht="12.75">
      <c r="A516" s="57"/>
      <c r="B516" s="3"/>
    </row>
    <row r="517" spans="1:2" ht="12.75">
      <c r="A517" s="57"/>
      <c r="B517" s="3"/>
    </row>
    <row r="518" spans="1:2" ht="12.75">
      <c r="A518" s="57"/>
      <c r="B518" s="3"/>
    </row>
    <row r="519" spans="1:2" ht="12.75">
      <c r="A519" s="57"/>
      <c r="B519" s="3"/>
    </row>
    <row r="520" spans="1:2" ht="12.75">
      <c r="A520" s="57"/>
      <c r="B520" s="3"/>
    </row>
    <row r="521" spans="1:2" ht="12.75">
      <c r="A521" s="57"/>
      <c r="B521" s="3"/>
    </row>
    <row r="522" spans="1:2" ht="12.75">
      <c r="A522" s="57"/>
      <c r="B522" s="3"/>
    </row>
    <row r="523" spans="1:2" ht="12.75">
      <c r="A523" s="57"/>
      <c r="B523" s="3"/>
    </row>
    <row r="524" spans="1:2" ht="12.75">
      <c r="A524" s="57"/>
      <c r="B524" s="3"/>
    </row>
    <row r="525" spans="1:2" ht="12.75">
      <c r="A525" s="57"/>
      <c r="B525" s="3"/>
    </row>
    <row r="526" spans="1:2" ht="12.75">
      <c r="A526" s="57"/>
      <c r="B526" s="3"/>
    </row>
    <row r="527" spans="1:2" ht="12.75">
      <c r="A527" s="57"/>
      <c r="B527" s="3"/>
    </row>
    <row r="528" spans="1:2" ht="12.75">
      <c r="A528" s="57"/>
      <c r="B528" s="3"/>
    </row>
    <row r="529" spans="1:2" ht="12.75">
      <c r="A529" s="57"/>
      <c r="B529" s="3"/>
    </row>
    <row r="530" spans="1:2" ht="12.75">
      <c r="A530" s="57"/>
      <c r="B530" s="3"/>
    </row>
    <row r="531" spans="1:2" ht="12.75">
      <c r="A531" s="57"/>
      <c r="B531" s="3"/>
    </row>
    <row r="532" spans="1:2" ht="12.75">
      <c r="A532" s="57"/>
      <c r="B532" s="3"/>
    </row>
    <row r="533" spans="1:2" ht="12.75">
      <c r="A533" s="57"/>
      <c r="B533" s="3"/>
    </row>
    <row r="534" spans="1:2" ht="12.75">
      <c r="A534" s="57"/>
      <c r="B534" s="3"/>
    </row>
    <row r="535" spans="1:2" ht="12.75">
      <c r="A535" s="57"/>
      <c r="B535" s="3"/>
    </row>
    <row r="536" spans="1:2" ht="12.75">
      <c r="A536" s="57"/>
      <c r="B536" s="3"/>
    </row>
    <row r="537" spans="1:2" ht="12.75">
      <c r="A537" s="57"/>
      <c r="B537" s="3"/>
    </row>
    <row r="538" spans="1:2" ht="12.75">
      <c r="A538" s="57"/>
      <c r="B538" s="3"/>
    </row>
    <row r="539" spans="1:2" ht="12.75">
      <c r="A539" s="57"/>
      <c r="B539" s="3"/>
    </row>
    <row r="540" spans="1:2" ht="12.75">
      <c r="A540" s="57"/>
      <c r="B540" s="3"/>
    </row>
    <row r="541" spans="1:2" ht="12.75">
      <c r="A541" s="57"/>
      <c r="B541" s="3"/>
    </row>
    <row r="542" spans="1:2" ht="12.75">
      <c r="A542" s="57"/>
      <c r="B542" s="3"/>
    </row>
    <row r="543" spans="1:2" ht="12.75">
      <c r="A543" s="57"/>
      <c r="B543" s="3"/>
    </row>
    <row r="544" spans="1:2" ht="12.75">
      <c r="A544" s="57"/>
      <c r="B544" s="3"/>
    </row>
    <row r="545" spans="1:2" ht="12.75">
      <c r="A545" s="57"/>
      <c r="B545" s="3"/>
    </row>
    <row r="546" spans="1:2" ht="12.75">
      <c r="A546" s="57"/>
      <c r="B546" s="3"/>
    </row>
    <row r="547" spans="1:2" ht="12.75">
      <c r="A547" s="57"/>
      <c r="B547" s="3"/>
    </row>
    <row r="548" spans="1:2" ht="12.75">
      <c r="A548" s="57"/>
      <c r="B548" s="3"/>
    </row>
    <row r="549" spans="1:2" ht="12.75">
      <c r="A549" s="57"/>
      <c r="B549" s="3"/>
    </row>
    <row r="550" spans="1:2" ht="12.75">
      <c r="A550" s="57"/>
      <c r="B550" s="3"/>
    </row>
    <row r="551" spans="1:2" ht="12.75">
      <c r="A551" s="57"/>
      <c r="B551" s="3"/>
    </row>
    <row r="552" spans="1:2" ht="12.75">
      <c r="A552" s="57"/>
      <c r="B552" s="3"/>
    </row>
    <row r="553" spans="1:2" ht="12.75">
      <c r="A553" s="57"/>
      <c r="B553" s="3"/>
    </row>
    <row r="554" spans="1:2" ht="12.75">
      <c r="A554" s="57"/>
      <c r="B554" s="3"/>
    </row>
    <row r="555" spans="1:2" ht="12.75">
      <c r="A555" s="57"/>
      <c r="B555" s="3"/>
    </row>
    <row r="556" spans="1:2" ht="12.75">
      <c r="A556" s="57"/>
      <c r="B556" s="3"/>
    </row>
    <row r="557" spans="1:2" ht="12.75">
      <c r="A557" s="57"/>
      <c r="B557" s="3"/>
    </row>
    <row r="558" spans="1:2" ht="12.75">
      <c r="A558" s="57"/>
      <c r="B558" s="3"/>
    </row>
    <row r="559" spans="1:2" ht="12.75">
      <c r="A559" s="57"/>
      <c r="B559" s="3"/>
    </row>
    <row r="560" spans="1:2" ht="12.75">
      <c r="A560" s="57"/>
      <c r="B560" s="3"/>
    </row>
    <row r="561" spans="1:2" ht="12.75">
      <c r="A561" s="57"/>
      <c r="B561" s="3"/>
    </row>
    <row r="562" spans="1:2" ht="12.75">
      <c r="A562" s="57"/>
      <c r="B562" s="3"/>
    </row>
    <row r="563" spans="1:2" ht="12.75">
      <c r="A563" s="57"/>
      <c r="B563" s="3"/>
    </row>
    <row r="564" spans="1:2" ht="12.75">
      <c r="A564" s="57"/>
      <c r="B564" s="3"/>
    </row>
    <row r="565" spans="1:2" ht="12.75">
      <c r="A565" s="57"/>
      <c r="B565" s="3"/>
    </row>
    <row r="566" spans="1:2" ht="12.75">
      <c r="A566" s="57"/>
      <c r="B566" s="3"/>
    </row>
    <row r="567" spans="1:2" ht="12.75">
      <c r="A567" s="57"/>
      <c r="B567" s="3"/>
    </row>
    <row r="568" spans="1:2" ht="12.75">
      <c r="A568" s="57"/>
      <c r="B568" s="3"/>
    </row>
    <row r="569" spans="1:2" ht="12.75">
      <c r="A569" s="57"/>
      <c r="B569" s="3"/>
    </row>
    <row r="570" spans="1:2" ht="12.75">
      <c r="A570" s="57"/>
      <c r="B570" s="3"/>
    </row>
    <row r="571" spans="1:2" ht="12.75">
      <c r="A571" s="57"/>
      <c r="B571" s="3"/>
    </row>
    <row r="572" spans="1:2" ht="12.75">
      <c r="A572" s="57"/>
      <c r="B572" s="3"/>
    </row>
    <row r="573" spans="1:2" ht="12.75">
      <c r="A573" s="57"/>
      <c r="B573" s="3"/>
    </row>
    <row r="574" spans="1:2" ht="12.75">
      <c r="A574" s="57"/>
      <c r="B574" s="3"/>
    </row>
    <row r="575" spans="1:2" ht="12.75">
      <c r="A575" s="57"/>
      <c r="B575" s="3"/>
    </row>
    <row r="576" spans="1:2" ht="12.75">
      <c r="A576" s="57"/>
      <c r="B576" s="3"/>
    </row>
    <row r="577" spans="1:2" ht="12.75">
      <c r="A577" s="57"/>
      <c r="B577" s="3"/>
    </row>
    <row r="578" spans="1:2" ht="12.75">
      <c r="A578" s="57"/>
      <c r="B578" s="3"/>
    </row>
    <row r="579" spans="1:2" ht="12.75">
      <c r="A579" s="57"/>
      <c r="B579" s="3"/>
    </row>
    <row r="580" spans="1:2" ht="12.75">
      <c r="A580" s="57"/>
      <c r="B580" s="3"/>
    </row>
    <row r="581" spans="1:2" ht="12.75">
      <c r="A581" s="57"/>
      <c r="B581" s="3"/>
    </row>
    <row r="582" spans="1:2" ht="12.75">
      <c r="A582" s="57"/>
      <c r="B582" s="3"/>
    </row>
    <row r="583" spans="1:2" ht="12.75">
      <c r="A583" s="57"/>
      <c r="B583" s="3"/>
    </row>
    <row r="584" spans="1:2" ht="12.75">
      <c r="A584" s="57"/>
      <c r="B584" s="3"/>
    </row>
    <row r="585" spans="1:2" ht="12.75">
      <c r="A585" s="57"/>
      <c r="B585" s="3"/>
    </row>
    <row r="586" spans="1:2" ht="12.75">
      <c r="A586" s="57"/>
      <c r="B586" s="3"/>
    </row>
    <row r="587" spans="1:2" ht="12.75">
      <c r="A587" s="57"/>
      <c r="B587" s="3"/>
    </row>
    <row r="588" spans="1:2" ht="12.75">
      <c r="A588" s="57"/>
      <c r="B588" s="3"/>
    </row>
    <row r="589" spans="1:2" ht="12.75">
      <c r="A589" s="57"/>
      <c r="B589" s="3"/>
    </row>
    <row r="590" spans="1:2" ht="12.75">
      <c r="A590" s="57"/>
      <c r="B590" s="3"/>
    </row>
    <row r="591" spans="1:2" ht="12.75">
      <c r="A591" s="57"/>
      <c r="B591" s="3"/>
    </row>
    <row r="592" spans="1:2" ht="12.75">
      <c r="A592" s="57"/>
      <c r="B592" s="3"/>
    </row>
    <row r="593" spans="1:2" ht="12.75">
      <c r="A593" s="57"/>
      <c r="B593" s="3"/>
    </row>
    <row r="594" spans="1:2" ht="12.75">
      <c r="A594" s="57"/>
      <c r="B594" s="3"/>
    </row>
    <row r="595" spans="1:2" ht="12.75">
      <c r="A595" s="57"/>
      <c r="B595" s="3"/>
    </row>
    <row r="596" spans="1:2" ht="12.75">
      <c r="A596" s="57"/>
      <c r="B596" s="3"/>
    </row>
    <row r="597" spans="1:2" ht="12.75">
      <c r="A597" s="57"/>
      <c r="B597" s="3"/>
    </row>
    <row r="598" spans="1:2" ht="12.75">
      <c r="A598" s="57"/>
      <c r="B598" s="3"/>
    </row>
    <row r="599" spans="1:2" ht="12.75">
      <c r="A599" s="57"/>
      <c r="B599" s="3"/>
    </row>
    <row r="600" spans="1:2" ht="12.75">
      <c r="A600" s="57"/>
      <c r="B600" s="3"/>
    </row>
    <row r="601" spans="1:2" ht="12.75">
      <c r="A601" s="57"/>
      <c r="B601" s="3"/>
    </row>
    <row r="602" spans="1:2" ht="12.75">
      <c r="A602" s="57"/>
      <c r="B602" s="3"/>
    </row>
    <row r="603" spans="1:2" ht="12.75">
      <c r="A603" s="57"/>
      <c r="B603" s="3"/>
    </row>
    <row r="604" spans="1:2" ht="12.75">
      <c r="A604" s="57"/>
      <c r="B604" s="3"/>
    </row>
    <row r="605" spans="1:2" ht="12.75">
      <c r="A605" s="57"/>
      <c r="B605" s="3"/>
    </row>
    <row r="606" spans="1:2" ht="12.75">
      <c r="A606" s="57"/>
      <c r="B606" s="3"/>
    </row>
    <row r="607" spans="1:2" ht="12.75">
      <c r="A607" s="57"/>
      <c r="B607" s="3"/>
    </row>
    <row r="608" spans="1:2" ht="12.75">
      <c r="A608" s="57"/>
      <c r="B608" s="3"/>
    </row>
    <row r="609" spans="1:2" ht="12.75">
      <c r="A609" s="57"/>
      <c r="B609" s="3"/>
    </row>
    <row r="610" spans="1:2" ht="12.75">
      <c r="A610" s="57"/>
      <c r="B610" s="3"/>
    </row>
    <row r="611" spans="1:2" ht="12.75">
      <c r="A611" s="57"/>
      <c r="B611" s="3"/>
    </row>
    <row r="612" spans="1:2" ht="12.75">
      <c r="A612" s="57"/>
      <c r="B612" s="3"/>
    </row>
    <row r="613" spans="1:2" ht="12.75">
      <c r="A613" s="57"/>
      <c r="B613" s="3"/>
    </row>
    <row r="614" spans="1:2" ht="12.75">
      <c r="A614" s="57"/>
      <c r="B614" s="3"/>
    </row>
    <row r="615" spans="1:2" ht="12.75">
      <c r="A615" s="57"/>
      <c r="B615" s="3"/>
    </row>
    <row r="616" spans="1:2" ht="12.75">
      <c r="A616" s="57"/>
      <c r="B616" s="3"/>
    </row>
    <row r="617" spans="1:2" ht="12.75">
      <c r="A617" s="57"/>
      <c r="B617" s="3"/>
    </row>
    <row r="618" spans="1:2" ht="12.75">
      <c r="A618" s="57"/>
      <c r="B618" s="3"/>
    </row>
    <row r="619" spans="1:2" ht="12.75">
      <c r="A619" s="57"/>
      <c r="B619" s="3"/>
    </row>
    <row r="620" spans="1:2" ht="12.75">
      <c r="A620" s="57"/>
      <c r="B620" s="3"/>
    </row>
    <row r="621" spans="1:2" ht="12.75">
      <c r="A621" s="57"/>
      <c r="B621" s="3"/>
    </row>
    <row r="622" spans="1:2" ht="12.75">
      <c r="A622" s="57"/>
      <c r="B622" s="3"/>
    </row>
    <row r="623" spans="1:2" ht="12.75">
      <c r="A623" s="57"/>
      <c r="B623" s="3"/>
    </row>
    <row r="624" spans="1:2" ht="12.75">
      <c r="A624" s="57"/>
      <c r="B624" s="3"/>
    </row>
    <row r="625" spans="1:2" ht="12.75">
      <c r="A625" s="57"/>
      <c r="B625" s="3"/>
    </row>
    <row r="626" spans="1:2" ht="12.75">
      <c r="A626" s="57"/>
      <c r="B626" s="3"/>
    </row>
    <row r="627" spans="1:2" ht="12.75">
      <c r="A627" s="57"/>
      <c r="B627" s="3"/>
    </row>
    <row r="628" spans="1:2" ht="12.75">
      <c r="A628" s="57"/>
      <c r="B628" s="3"/>
    </row>
    <row r="629" spans="1:2" ht="12.75">
      <c r="A629" s="57"/>
      <c r="B629" s="3"/>
    </row>
    <row r="630" spans="1:2" ht="12.75">
      <c r="A630" s="57"/>
      <c r="B630" s="3"/>
    </row>
    <row r="631" spans="1:2" ht="12.75">
      <c r="A631" s="57"/>
      <c r="B631" s="3"/>
    </row>
    <row r="632" spans="1:2" ht="12.75">
      <c r="A632" s="57"/>
      <c r="B632" s="3"/>
    </row>
    <row r="633" spans="1:2" ht="12.75">
      <c r="A633" s="57"/>
      <c r="B633" s="3"/>
    </row>
    <row r="634" spans="1:2" ht="12.75">
      <c r="A634" s="57"/>
      <c r="B634" s="3"/>
    </row>
    <row r="635" spans="1:2" ht="12.75">
      <c r="A635" s="57"/>
      <c r="B635" s="3"/>
    </row>
    <row r="636" spans="1:2" ht="12.75">
      <c r="A636" s="57"/>
      <c r="B636" s="3"/>
    </row>
    <row r="637" spans="1:2" ht="12.75">
      <c r="A637" s="57"/>
      <c r="B637" s="3"/>
    </row>
    <row r="638" spans="1:2" ht="12.75">
      <c r="A638" s="57"/>
      <c r="B638" s="3"/>
    </row>
    <row r="639" spans="1:2" ht="12.75">
      <c r="A639" s="57"/>
      <c r="B639" s="3"/>
    </row>
    <row r="640" spans="1:2" ht="12.75">
      <c r="A640" s="57"/>
      <c r="B640" s="3"/>
    </row>
    <row r="641" spans="1:2" ht="12.75">
      <c r="A641" s="57"/>
      <c r="B641" s="3"/>
    </row>
    <row r="642" spans="1:2" ht="12.75">
      <c r="A642" s="57"/>
      <c r="B642" s="3"/>
    </row>
    <row r="643" spans="1:2" ht="12.75">
      <c r="A643" s="57"/>
      <c r="B643" s="3"/>
    </row>
    <row r="644" spans="1:2" ht="12.75">
      <c r="A644" s="57"/>
      <c r="B644" s="3"/>
    </row>
    <row r="645" spans="1:2" ht="12.75">
      <c r="A645" s="57"/>
      <c r="B645" s="3"/>
    </row>
    <row r="646" spans="1:2" ht="12.75">
      <c r="A646" s="57"/>
      <c r="B646" s="3"/>
    </row>
    <row r="647" spans="1:2" ht="12.75">
      <c r="A647" s="57"/>
      <c r="B647" s="3"/>
    </row>
    <row r="648" spans="1:2" ht="12.75">
      <c r="A648" s="57"/>
      <c r="B648" s="3"/>
    </row>
    <row r="649" spans="1:2" ht="12.75">
      <c r="A649" s="57"/>
      <c r="B649" s="3"/>
    </row>
    <row r="650" spans="1:2" ht="12.75">
      <c r="A650" s="57"/>
      <c r="B650" s="3"/>
    </row>
    <row r="651" spans="1:2" ht="12.75">
      <c r="A651" s="57"/>
      <c r="B651" s="3"/>
    </row>
    <row r="652" spans="1:2" ht="12.75">
      <c r="A652" s="57"/>
      <c r="B652" s="3"/>
    </row>
    <row r="653" spans="1:2" ht="12.75">
      <c r="A653" s="57"/>
      <c r="B653" s="3"/>
    </row>
    <row r="654" spans="1:2" ht="12.75">
      <c r="A654" s="57"/>
      <c r="B654" s="3"/>
    </row>
    <row r="655" spans="1:2" ht="12.75">
      <c r="A655" s="57"/>
      <c r="B655" s="3"/>
    </row>
    <row r="656" spans="1:2" ht="12.75">
      <c r="A656" s="57"/>
      <c r="B656" s="3"/>
    </row>
    <row r="657" spans="1:2" ht="12.75">
      <c r="A657" s="57"/>
      <c r="B657" s="3"/>
    </row>
    <row r="658" spans="1:2" ht="12.75">
      <c r="A658" s="57"/>
      <c r="B658" s="3"/>
    </row>
    <row r="659" spans="1:2" ht="12.75">
      <c r="A659" s="57"/>
      <c r="B659" s="3"/>
    </row>
    <row r="660" spans="1:2" ht="12.75">
      <c r="A660" s="57"/>
      <c r="B660" s="3"/>
    </row>
    <row r="661" spans="1:2" ht="12.75">
      <c r="A661" s="57"/>
      <c r="B661" s="3"/>
    </row>
    <row r="662" spans="1:2" ht="12.75">
      <c r="A662" s="57"/>
      <c r="B662" s="3"/>
    </row>
    <row r="663" spans="1:2" ht="12.75">
      <c r="A663" s="57"/>
      <c r="B663" s="3"/>
    </row>
    <row r="664" spans="1:2" ht="12.75">
      <c r="A664" s="57"/>
      <c r="B664" s="3"/>
    </row>
    <row r="665" spans="1:2" ht="12.75">
      <c r="A665" s="57"/>
      <c r="B665" s="3"/>
    </row>
    <row r="666" spans="1:2" ht="12.75">
      <c r="A666" s="57"/>
      <c r="B666" s="3"/>
    </row>
    <row r="667" spans="1:2" ht="12.75">
      <c r="A667" s="57"/>
      <c r="B667" s="3"/>
    </row>
    <row r="668" spans="1:2" ht="12.75">
      <c r="A668" s="57"/>
      <c r="B668" s="3"/>
    </row>
    <row r="669" spans="1:2" ht="12.75">
      <c r="A669" s="57"/>
      <c r="B669" s="3"/>
    </row>
    <row r="670" spans="1:2" ht="12.75">
      <c r="A670" s="57"/>
      <c r="B670" s="3"/>
    </row>
    <row r="671" spans="1:2" ht="12.75">
      <c r="A671" s="57"/>
      <c r="B671" s="3"/>
    </row>
    <row r="672" spans="1:2" ht="12.75">
      <c r="A672" s="57"/>
      <c r="B672" s="3"/>
    </row>
    <row r="673" spans="1:2" ht="12.75">
      <c r="A673" s="57"/>
      <c r="B673" s="3"/>
    </row>
    <row r="674" spans="1:2" ht="12.75">
      <c r="A674" s="57"/>
      <c r="B674" s="3"/>
    </row>
    <row r="675" spans="1:2" ht="12.75">
      <c r="A675" s="57"/>
      <c r="B675" s="3"/>
    </row>
    <row r="676" spans="1:2" ht="12.75">
      <c r="A676" s="57"/>
      <c r="B676" s="3"/>
    </row>
    <row r="677" spans="1:2" ht="12.75">
      <c r="A677" s="57"/>
      <c r="B677" s="3"/>
    </row>
    <row r="678" spans="1:2" ht="12.75">
      <c r="A678" s="57"/>
      <c r="B678" s="3"/>
    </row>
    <row r="679" spans="1:2" ht="12.75">
      <c r="A679" s="57"/>
      <c r="B679" s="3"/>
    </row>
    <row r="680" spans="1:2" ht="12.75">
      <c r="A680" s="57"/>
      <c r="B680" s="3"/>
    </row>
    <row r="681" spans="1:2" ht="12.75">
      <c r="A681" s="57"/>
      <c r="B681" s="3"/>
    </row>
    <row r="682" spans="1:2" ht="12.75">
      <c r="A682" s="57"/>
      <c r="B682" s="3"/>
    </row>
    <row r="683" spans="1:2" ht="12.75">
      <c r="A683" s="57"/>
      <c r="B683" s="3"/>
    </row>
    <row r="684" spans="1:2" ht="12.75">
      <c r="A684" s="57"/>
      <c r="B684" s="3"/>
    </row>
    <row r="685" spans="1:2" ht="12.75">
      <c r="A685" s="57"/>
      <c r="B685" s="3"/>
    </row>
    <row r="686" spans="1:2" ht="12.75">
      <c r="A686" s="57"/>
      <c r="B686" s="3"/>
    </row>
    <row r="687" spans="1:2" ht="12.75">
      <c r="A687" s="57"/>
      <c r="B687" s="3"/>
    </row>
    <row r="688" spans="1:2" ht="12.75">
      <c r="A688" s="57"/>
      <c r="B688" s="3"/>
    </row>
    <row r="689" spans="1:2" ht="12.75">
      <c r="A689" s="57"/>
      <c r="B689" s="3"/>
    </row>
    <row r="690" spans="1:2" ht="12.75">
      <c r="A690" s="57"/>
      <c r="B690" s="3"/>
    </row>
    <row r="691" spans="1:2" ht="12.75">
      <c r="A691" s="57"/>
      <c r="B691" s="3"/>
    </row>
    <row r="692" spans="1:2" ht="12.75">
      <c r="A692" s="57"/>
      <c r="B692" s="3"/>
    </row>
    <row r="693" spans="1:2" ht="12.75">
      <c r="A693" s="57"/>
      <c r="B693" s="3"/>
    </row>
    <row r="694" spans="1:2" ht="12.75">
      <c r="A694" s="57"/>
      <c r="B694" s="3"/>
    </row>
    <row r="695" spans="1:2" ht="12.75">
      <c r="A695" s="57"/>
      <c r="B695" s="3"/>
    </row>
    <row r="696" spans="1:2" ht="12.75">
      <c r="A696" s="57"/>
      <c r="B696" s="3"/>
    </row>
    <row r="699" ht="7.5" customHeight="1"/>
  </sheetData>
  <mergeCells count="3">
    <mergeCell ref="B54:M54"/>
    <mergeCell ref="B55:M55"/>
    <mergeCell ref="B56:M56"/>
  </mergeCells>
  <printOptions/>
  <pageMargins left="0.25" right="0.25" top="0.4" bottom="0.22" header="0.42" footer="0.28"/>
  <pageSetup horizontalDpi="600" verticalDpi="600" orientation="portrait" scale="85" r:id="rId3"/>
  <rowBreaks count="4" manualBreakCount="4">
    <brk id="118" max="255" man="1"/>
    <brk id="183" max="255" man="1"/>
    <brk id="248" max="255" man="1"/>
    <brk id="30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38" sqref="A38"/>
    </sheetView>
  </sheetViews>
  <sheetFormatPr defaultColWidth="9.140625" defaultRowHeight="12.75"/>
  <cols>
    <col min="5" max="5" width="9.00390625" style="0" customWidth="1"/>
    <col min="6" max="6" width="9.7109375" style="0" customWidth="1"/>
    <col min="7" max="7" width="14.00390625" style="0" bestFit="1" customWidth="1"/>
    <col min="8" max="8" width="6.00390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75</v>
      </c>
    </row>
    <row r="2" spans="4:5" ht="12.75">
      <c r="D2" s="2" t="s">
        <v>78</v>
      </c>
      <c r="E2" s="2"/>
    </row>
    <row r="3" spans="4:5" ht="12.75">
      <c r="D3" s="2" t="s">
        <v>79</v>
      </c>
      <c r="E3" s="2"/>
    </row>
    <row r="4" spans="4:5" ht="12.75">
      <c r="D4" s="2"/>
      <c r="E4" s="2"/>
    </row>
    <row r="5" ht="12" customHeight="1">
      <c r="B5" s="8"/>
    </row>
    <row r="6" ht="12.75">
      <c r="A6" s="34" t="s">
        <v>212</v>
      </c>
    </row>
    <row r="7" ht="12.75">
      <c r="A7" s="34" t="s">
        <v>142</v>
      </c>
    </row>
    <row r="8" ht="12.75">
      <c r="A8" s="34"/>
    </row>
    <row r="9" spans="1:9" ht="12.75">
      <c r="A9" s="34"/>
      <c r="G9" s="61" t="s">
        <v>215</v>
      </c>
      <c r="I9" s="4" t="s">
        <v>215</v>
      </c>
    </row>
    <row r="10" spans="1:9" ht="12.75">
      <c r="A10" s="34"/>
      <c r="G10" s="100" t="s">
        <v>213</v>
      </c>
      <c r="I10" s="100" t="s">
        <v>214</v>
      </c>
    </row>
    <row r="11" spans="7:9" ht="12.75">
      <c r="G11" s="61" t="s">
        <v>308</v>
      </c>
      <c r="I11" s="61" t="s">
        <v>308</v>
      </c>
    </row>
    <row r="12" ht="12.75">
      <c r="G12" s="32"/>
    </row>
    <row r="13" spans="1:9" s="3" customFormat="1" ht="12.75">
      <c r="A13" s="3" t="s">
        <v>3</v>
      </c>
      <c r="G13" s="85">
        <v>-1176</v>
      </c>
      <c r="I13" s="85">
        <v>565</v>
      </c>
    </row>
    <row r="14" spans="7:9" s="3" customFormat="1" ht="12.75">
      <c r="G14" s="72"/>
      <c r="I14" s="72"/>
    </row>
    <row r="15" spans="1:9" s="3" customFormat="1" ht="12.75">
      <c r="A15" s="3" t="s">
        <v>216</v>
      </c>
      <c r="G15" s="85">
        <v>-156</v>
      </c>
      <c r="I15" s="85">
        <v>-6858</v>
      </c>
    </row>
    <row r="16" spans="7:9" s="3" customFormat="1" ht="12.75">
      <c r="G16" s="72"/>
      <c r="I16" s="72"/>
    </row>
    <row r="17" spans="1:9" s="3" customFormat="1" ht="12.75">
      <c r="A17" s="3" t="s">
        <v>217</v>
      </c>
      <c r="G17" s="85">
        <v>-1242</v>
      </c>
      <c r="I17" s="85">
        <v>0</v>
      </c>
    </row>
    <row r="18" spans="7:9" ht="12.75">
      <c r="G18" s="33"/>
      <c r="I18" s="33"/>
    </row>
    <row r="19" spans="1:9" s="3" customFormat="1" ht="12.75">
      <c r="A19" s="3" t="s">
        <v>218</v>
      </c>
      <c r="G19" s="72">
        <f>SUM(G13:G18)</f>
        <v>-2574</v>
      </c>
      <c r="I19" s="72">
        <f>SUM(I13:I18)</f>
        <v>-6293</v>
      </c>
    </row>
    <row r="20" spans="7:9" ht="12.75">
      <c r="G20" s="24"/>
      <c r="I20" s="24"/>
    </row>
    <row r="21" spans="1:9" s="3" customFormat="1" ht="12.75">
      <c r="A21" s="3" t="s">
        <v>219</v>
      </c>
      <c r="G21" s="72">
        <v>-38</v>
      </c>
      <c r="I21" s="72">
        <v>0</v>
      </c>
    </row>
    <row r="22" spans="7:9" s="3" customFormat="1" ht="12.75">
      <c r="G22" s="72"/>
      <c r="I22" s="72"/>
    </row>
    <row r="23" spans="1:9" s="3" customFormat="1" ht="12.75">
      <c r="A23" s="3" t="s">
        <v>360</v>
      </c>
      <c r="G23" s="72">
        <v>13541</v>
      </c>
      <c r="I23" s="72">
        <v>31102</v>
      </c>
    </row>
    <row r="24" spans="7:9" s="3" customFormat="1" ht="12.75">
      <c r="G24" s="72"/>
      <c r="I24" s="72"/>
    </row>
    <row r="25" spans="1:9" s="3" customFormat="1" ht="12.75">
      <c r="A25" s="3" t="s">
        <v>209</v>
      </c>
      <c r="G25" s="92">
        <f>SUM(G19:G24)</f>
        <v>10929</v>
      </c>
      <c r="I25" s="92">
        <f>SUM(I19:I24)</f>
        <v>24809</v>
      </c>
    </row>
    <row r="28" ht="12.75">
      <c r="A28" t="s">
        <v>210</v>
      </c>
    </row>
    <row r="30" spans="1:10" ht="12.75">
      <c r="A30" t="s">
        <v>70</v>
      </c>
      <c r="G30" s="24">
        <v>3177</v>
      </c>
      <c r="I30" s="24">
        <v>364</v>
      </c>
      <c r="J30" s="24"/>
    </row>
    <row r="31" spans="1:9" ht="12.75">
      <c r="A31" t="s">
        <v>369</v>
      </c>
      <c r="G31" s="24">
        <v>9641</v>
      </c>
      <c r="I31" s="24">
        <v>26758</v>
      </c>
    </row>
    <row r="32" spans="1:9" ht="12.75">
      <c r="A32" t="s">
        <v>211</v>
      </c>
      <c r="G32" s="24">
        <v>-1889</v>
      </c>
      <c r="I32" s="24">
        <v>-2313</v>
      </c>
    </row>
    <row r="33" spans="7:9" s="3" customFormat="1" ht="12.75">
      <c r="G33" s="92">
        <f>SUM(G30:G32)</f>
        <v>10929</v>
      </c>
      <c r="I33" s="92">
        <f>SUM(I30:I32)</f>
        <v>24809</v>
      </c>
    </row>
    <row r="36" spans="1:9" s="35" customFormat="1" ht="12.75">
      <c r="A36" s="35" t="s">
        <v>240</v>
      </c>
      <c r="E36" s="24"/>
      <c r="I36" s="24"/>
    </row>
    <row r="37" spans="1:9" s="24" customFormat="1" ht="12.75">
      <c r="A37" s="35" t="s">
        <v>242</v>
      </c>
      <c r="E37" s="35"/>
      <c r="I37" s="35"/>
    </row>
    <row r="38" s="24" customFormat="1" ht="12.75">
      <c r="A38" s="35" t="s">
        <v>241</v>
      </c>
    </row>
  </sheetData>
  <printOptions/>
  <pageMargins left="0.37" right="0.2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D13" sqref="D13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14.00390625" style="0" bestFit="1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75</v>
      </c>
    </row>
    <row r="2" spans="4:5" ht="12.75">
      <c r="D2" s="2" t="s">
        <v>78</v>
      </c>
      <c r="E2" s="2"/>
    </row>
    <row r="3" spans="4:5" ht="12.75">
      <c r="D3" s="2" t="s">
        <v>79</v>
      </c>
      <c r="E3" s="2"/>
    </row>
    <row r="4" ht="9.75" customHeight="1">
      <c r="C4" s="4"/>
    </row>
    <row r="5" ht="12.75">
      <c r="B5" s="34" t="s">
        <v>153</v>
      </c>
    </row>
    <row r="6" ht="8.25" customHeight="1">
      <c r="B6" s="4"/>
    </row>
    <row r="7" spans="6:8" ht="12.75">
      <c r="F7" s="9" t="s">
        <v>154</v>
      </c>
      <c r="G7" s="4"/>
      <c r="H7" s="9" t="s">
        <v>325</v>
      </c>
    </row>
    <row r="8" spans="6:8" ht="12.75">
      <c r="F8" s="9" t="s">
        <v>155</v>
      </c>
      <c r="G8" s="4"/>
      <c r="H8" s="9" t="s">
        <v>359</v>
      </c>
    </row>
    <row r="9" spans="6:8" ht="12.75">
      <c r="F9" s="9" t="s">
        <v>156</v>
      </c>
      <c r="G9" s="4"/>
      <c r="H9" s="9" t="s">
        <v>324</v>
      </c>
    </row>
    <row r="10" spans="6:8" ht="12.75">
      <c r="F10" s="83" t="s">
        <v>152</v>
      </c>
      <c r="G10" s="4"/>
      <c r="H10" s="83" t="s">
        <v>363</v>
      </c>
    </row>
    <row r="11" spans="6:8" ht="12.75">
      <c r="F11" s="9" t="s">
        <v>76</v>
      </c>
      <c r="G11" s="4"/>
      <c r="H11" s="9" t="s">
        <v>76</v>
      </c>
    </row>
    <row r="12" spans="7:8" ht="12.75">
      <c r="G12" s="6"/>
      <c r="H12" s="9" t="s">
        <v>261</v>
      </c>
    </row>
    <row r="13" ht="12.75">
      <c r="B13" t="s">
        <v>157</v>
      </c>
    </row>
    <row r="14" spans="1:8" ht="12.75">
      <c r="A14" s="10"/>
      <c r="B14" s="5" t="s">
        <v>161</v>
      </c>
      <c r="F14" s="43">
        <v>47329</v>
      </c>
      <c r="G14" s="44"/>
      <c r="H14" s="43">
        <v>48757</v>
      </c>
    </row>
    <row r="15" spans="1:8" ht="12.75">
      <c r="A15" s="10"/>
      <c r="B15" s="5" t="s">
        <v>162</v>
      </c>
      <c r="F15" s="43">
        <v>7710</v>
      </c>
      <c r="G15" s="44"/>
      <c r="H15" s="43">
        <v>7749</v>
      </c>
    </row>
    <row r="16" spans="1:8" ht="12.75">
      <c r="A16" s="10"/>
      <c r="B16" t="s">
        <v>289</v>
      </c>
      <c r="F16" s="43">
        <v>94</v>
      </c>
      <c r="G16" s="44"/>
      <c r="H16" s="43">
        <v>63</v>
      </c>
    </row>
    <row r="17" spans="1:8" ht="12.75">
      <c r="A17" s="10"/>
      <c r="F17" s="95">
        <f>SUM(F14:F16)</f>
        <v>55133</v>
      </c>
      <c r="G17" s="44"/>
      <c r="H17" s="95">
        <f>SUM(H14:H16)</f>
        <v>56569</v>
      </c>
    </row>
    <row r="18" spans="1:8" ht="12.75">
      <c r="A18" s="11"/>
      <c r="F18" s="44"/>
      <c r="G18" s="44"/>
      <c r="H18" s="44"/>
    </row>
    <row r="19" spans="1:8" ht="12.75">
      <c r="A19" s="10"/>
      <c r="B19" t="s">
        <v>81</v>
      </c>
      <c r="F19" s="44"/>
      <c r="G19" s="44"/>
      <c r="H19" s="44"/>
    </row>
    <row r="20" spans="1:8" ht="12.75">
      <c r="A20" s="11"/>
      <c r="B20" s="16" t="s">
        <v>110</v>
      </c>
      <c r="F20" s="47">
        <v>12031</v>
      </c>
      <c r="G20" s="44"/>
      <c r="H20" s="47">
        <v>11149</v>
      </c>
    </row>
    <row r="21" spans="1:8" ht="12.75">
      <c r="A21" s="11"/>
      <c r="B21" s="16" t="s">
        <v>63</v>
      </c>
      <c r="F21" s="48">
        <f>20481-117</f>
        <v>20364</v>
      </c>
      <c r="G21" s="44"/>
      <c r="H21" s="48">
        <v>20341</v>
      </c>
    </row>
    <row r="22" spans="1:8" ht="12.75">
      <c r="A22" s="11"/>
      <c r="B22" s="3" t="s">
        <v>120</v>
      </c>
      <c r="F22" s="48">
        <v>74</v>
      </c>
      <c r="G22" s="44"/>
      <c r="H22" s="48">
        <f>33+22</f>
        <v>55</v>
      </c>
    </row>
    <row r="23" spans="1:8" ht="12.75">
      <c r="A23" s="11"/>
      <c r="B23" s="16" t="s">
        <v>65</v>
      </c>
      <c r="E23" s="32"/>
      <c r="F23" s="48">
        <f>425+1076+296+761+1</f>
        <v>2559</v>
      </c>
      <c r="G23" s="44"/>
      <c r="H23" s="48">
        <f>2569-156</f>
        <v>2413</v>
      </c>
    </row>
    <row r="24" spans="1:8" ht="12.75">
      <c r="A24" s="11"/>
      <c r="B24" s="3" t="s">
        <v>160</v>
      </c>
      <c r="E24" s="32"/>
      <c r="F24" s="84">
        <v>0</v>
      </c>
      <c r="G24" s="44"/>
      <c r="H24" s="48">
        <v>157</v>
      </c>
    </row>
    <row r="25" spans="1:8" ht="12.75">
      <c r="A25" s="11"/>
      <c r="B25" s="3" t="s">
        <v>66</v>
      </c>
      <c r="E25" s="32"/>
      <c r="F25" s="48">
        <f>12818</f>
        <v>12818</v>
      </c>
      <c r="G25" s="44"/>
      <c r="H25" s="48">
        <f>3780+9761</f>
        <v>13541</v>
      </c>
    </row>
    <row r="26" spans="1:8" ht="12.75">
      <c r="A26" s="11"/>
      <c r="B26" s="3" t="s">
        <v>103</v>
      </c>
      <c r="F26" s="48"/>
      <c r="G26" s="44"/>
      <c r="H26" s="48"/>
    </row>
    <row r="27" spans="1:8" ht="12.75">
      <c r="A27" s="11"/>
      <c r="B27" s="12"/>
      <c r="E27" s="77"/>
      <c r="F27" s="49">
        <f>SUM(F20:F26)</f>
        <v>47846</v>
      </c>
      <c r="G27" s="44"/>
      <c r="H27" s="49">
        <f>SUM(H20:H26)</f>
        <v>47656</v>
      </c>
    </row>
    <row r="28" spans="1:8" ht="12.75">
      <c r="A28" s="11"/>
      <c r="F28" s="44"/>
      <c r="G28" s="44"/>
      <c r="H28" s="44"/>
    </row>
    <row r="29" spans="1:8" ht="13.5" thickBot="1">
      <c r="A29" s="11"/>
      <c r="B29" t="s">
        <v>163</v>
      </c>
      <c r="F29" s="52">
        <f>F27+F17</f>
        <v>102979</v>
      </c>
      <c r="G29" s="44"/>
      <c r="H29" s="52">
        <f>H27+H17</f>
        <v>104225</v>
      </c>
    </row>
    <row r="30" spans="1:8" ht="13.5" thickTop="1">
      <c r="A30" s="11"/>
      <c r="F30" s="44"/>
      <c r="G30" s="44"/>
      <c r="H30" s="44"/>
    </row>
    <row r="31" spans="1:8" ht="12.75">
      <c r="A31" s="11"/>
      <c r="B31" t="s">
        <v>164</v>
      </c>
      <c r="F31" s="44"/>
      <c r="G31" s="44"/>
      <c r="H31" s="44"/>
    </row>
    <row r="32" spans="1:8" ht="12.75">
      <c r="A32" s="11"/>
      <c r="B32" t="s">
        <v>165</v>
      </c>
      <c r="F32" s="44"/>
      <c r="G32" s="44"/>
      <c r="H32" s="44"/>
    </row>
    <row r="33" spans="1:8" ht="12.75">
      <c r="A33" s="11"/>
      <c r="B33" s="5" t="s">
        <v>166</v>
      </c>
      <c r="F33" s="43">
        <v>60023</v>
      </c>
      <c r="G33" s="44"/>
      <c r="H33" s="43">
        <v>60023</v>
      </c>
    </row>
    <row r="34" spans="1:8" ht="12.75">
      <c r="A34" s="11"/>
      <c r="B34" s="5" t="s">
        <v>167</v>
      </c>
      <c r="F34" s="45">
        <v>1677</v>
      </c>
      <c r="G34" s="46"/>
      <c r="H34" s="45">
        <v>1553</v>
      </c>
    </row>
    <row r="35" spans="1:8" ht="12.75">
      <c r="A35" s="11"/>
      <c r="B35" t="s">
        <v>168</v>
      </c>
      <c r="F35" s="95">
        <f>SUM(F33:F34)</f>
        <v>61700</v>
      </c>
      <c r="G35" s="44"/>
      <c r="H35" s="95">
        <f>SUM(H33:H34)</f>
        <v>61576</v>
      </c>
    </row>
    <row r="36" spans="1:8" ht="12.75">
      <c r="A36" s="11"/>
      <c r="F36" s="44"/>
      <c r="G36" s="44"/>
      <c r="H36" s="44"/>
    </row>
    <row r="37" spans="1:8" ht="12.75">
      <c r="A37" s="11"/>
      <c r="B37" t="s">
        <v>169</v>
      </c>
      <c r="F37" s="44"/>
      <c r="G37" s="44"/>
      <c r="H37" s="44"/>
    </row>
    <row r="38" spans="1:8" ht="12.75">
      <c r="A38" s="11"/>
      <c r="B38" s="5" t="s">
        <v>170</v>
      </c>
      <c r="F38" s="53">
        <v>2075</v>
      </c>
      <c r="G38" s="44"/>
      <c r="H38" s="53">
        <v>1991</v>
      </c>
    </row>
    <row r="39" spans="1:8" ht="12.75">
      <c r="A39" s="11"/>
      <c r="B39" t="s">
        <v>69</v>
      </c>
      <c r="F39" s="53">
        <v>13261</v>
      </c>
      <c r="G39" s="44"/>
      <c r="H39" s="53">
        <v>14446</v>
      </c>
    </row>
    <row r="40" spans="1:8" ht="12.75">
      <c r="A40" s="11"/>
      <c r="B40" t="s">
        <v>171</v>
      </c>
      <c r="F40" s="43">
        <v>1283</v>
      </c>
      <c r="G40" s="44"/>
      <c r="H40" s="43">
        <v>1259</v>
      </c>
    </row>
    <row r="41" spans="1:8" ht="12.75">
      <c r="A41" s="11"/>
      <c r="F41" s="96">
        <f>SUM(F38:F40)</f>
        <v>16619</v>
      </c>
      <c r="G41" s="97"/>
      <c r="H41" s="96">
        <f>SUM(H38:H40)</f>
        <v>17696</v>
      </c>
    </row>
    <row r="42" spans="1:8" ht="12.75">
      <c r="A42" s="11"/>
      <c r="F42" s="44"/>
      <c r="G42" s="44"/>
      <c r="H42" s="44"/>
    </row>
    <row r="43" spans="1:8" ht="12.75">
      <c r="A43" s="10"/>
      <c r="B43" t="s">
        <v>82</v>
      </c>
      <c r="F43" s="50"/>
      <c r="G43" s="44"/>
      <c r="H43" s="50"/>
    </row>
    <row r="44" spans="1:8" ht="12.75">
      <c r="A44" s="11"/>
      <c r="B44" s="16" t="s">
        <v>67</v>
      </c>
      <c r="E44" s="32"/>
      <c r="F44" s="48">
        <v>9799</v>
      </c>
      <c r="G44" s="44"/>
      <c r="H44" s="48">
        <v>11268</v>
      </c>
    </row>
    <row r="45" spans="1:8" ht="12.75">
      <c r="A45" s="11"/>
      <c r="B45" s="3" t="s">
        <v>141</v>
      </c>
      <c r="E45" s="32"/>
      <c r="F45" s="84">
        <v>0</v>
      </c>
      <c r="G45" s="44"/>
      <c r="H45" s="48">
        <v>1446</v>
      </c>
    </row>
    <row r="46" spans="1:8" ht="12.75">
      <c r="A46" s="11"/>
      <c r="B46" s="16" t="s">
        <v>68</v>
      </c>
      <c r="E46" s="32"/>
      <c r="F46" s="48">
        <f>10+1535+2308</f>
        <v>3853</v>
      </c>
      <c r="G46" s="44"/>
      <c r="H46" s="48">
        <v>3911</v>
      </c>
    </row>
    <row r="47" spans="1:8" ht="12.75">
      <c r="A47" s="11"/>
      <c r="B47" s="3" t="s">
        <v>170</v>
      </c>
      <c r="E47" s="32"/>
      <c r="F47" s="48">
        <v>43</v>
      </c>
      <c r="G47" s="44"/>
      <c r="H47" s="48">
        <v>43</v>
      </c>
    </row>
    <row r="48" spans="1:8" ht="12.75">
      <c r="A48" s="11"/>
      <c r="B48" s="3" t="s">
        <v>158</v>
      </c>
      <c r="F48" s="48">
        <v>281</v>
      </c>
      <c r="G48" s="44"/>
      <c r="H48" s="48">
        <v>263</v>
      </c>
    </row>
    <row r="49" spans="1:8" ht="14.25" customHeight="1">
      <c r="A49" s="11"/>
      <c r="B49" s="16" t="s">
        <v>69</v>
      </c>
      <c r="F49" s="78">
        <f>8760+1889</f>
        <v>10649</v>
      </c>
      <c r="G49" s="44"/>
      <c r="H49" s="78">
        <v>8022</v>
      </c>
    </row>
    <row r="50" spans="1:8" ht="14.25" customHeight="1">
      <c r="A50" s="11"/>
      <c r="B50" s="3" t="s">
        <v>159</v>
      </c>
      <c r="F50" s="78">
        <v>35</v>
      </c>
      <c r="G50" s="44"/>
      <c r="H50" s="78">
        <v>0</v>
      </c>
    </row>
    <row r="51" spans="1:8" ht="12.75">
      <c r="A51" s="11"/>
      <c r="B51" s="12"/>
      <c r="F51" s="49">
        <f>SUM(F44:F50)</f>
        <v>24660</v>
      </c>
      <c r="G51" s="44"/>
      <c r="H51" s="49">
        <f>SUM(H44:H50)</f>
        <v>24953</v>
      </c>
    </row>
    <row r="52" spans="1:8" ht="12.75">
      <c r="A52" s="11"/>
      <c r="B52" s="12"/>
      <c r="F52" s="51"/>
      <c r="G52" s="44"/>
      <c r="H52" s="51"/>
    </row>
    <row r="53" spans="1:8" ht="12.75">
      <c r="A53" s="11"/>
      <c r="B53" t="s">
        <v>172</v>
      </c>
      <c r="F53" s="97">
        <f>F51+F41</f>
        <v>41279</v>
      </c>
      <c r="G53" s="44"/>
      <c r="H53" s="97">
        <f>H51+H41</f>
        <v>42649</v>
      </c>
    </row>
    <row r="54" spans="1:8" ht="12.75">
      <c r="A54" s="11"/>
      <c r="B54" s="12"/>
      <c r="F54" s="51"/>
      <c r="G54" s="44"/>
      <c r="H54" s="51"/>
    </row>
    <row r="55" spans="1:8" ht="13.5" thickBot="1">
      <c r="A55" s="11"/>
      <c r="B55" t="s">
        <v>173</v>
      </c>
      <c r="F55" s="52">
        <f>F53+F35</f>
        <v>102979</v>
      </c>
      <c r="G55" s="44"/>
      <c r="H55" s="52">
        <f>H53+H35</f>
        <v>104225</v>
      </c>
    </row>
    <row r="56" spans="1:8" ht="13.5" thickTop="1">
      <c r="A56" s="11"/>
      <c r="F56" s="53"/>
      <c r="G56" s="44"/>
      <c r="H56" s="53"/>
    </row>
    <row r="57" spans="1:8" ht="12.75">
      <c r="A57" s="11"/>
      <c r="B57" s="12"/>
      <c r="F57" s="51"/>
      <c r="G57" s="44"/>
      <c r="H57" s="51"/>
    </row>
    <row r="58" spans="1:8" ht="12.75">
      <c r="A58" s="10"/>
      <c r="B58" t="s">
        <v>342</v>
      </c>
      <c r="F58" s="62">
        <f>SUM(F33:F34)/F33</f>
        <v>1.0279392899388569</v>
      </c>
      <c r="G58" s="43"/>
      <c r="H58" s="62">
        <f>SUM(H33:H34)/H33</f>
        <v>1.0258734151908435</v>
      </c>
    </row>
    <row r="60" spans="1:9" s="35" customFormat="1" ht="12.75">
      <c r="A60" s="35" t="s">
        <v>174</v>
      </c>
      <c r="E60" s="24"/>
      <c r="I60" s="24"/>
    </row>
    <row r="61" spans="1:9" s="24" customFormat="1" ht="12.75">
      <c r="A61" s="35" t="s">
        <v>151</v>
      </c>
      <c r="E61" s="35"/>
      <c r="I61" s="35"/>
    </row>
    <row r="62" s="24" customFormat="1" ht="12.75">
      <c r="A62" s="35" t="s">
        <v>6</v>
      </c>
    </row>
  </sheetData>
  <printOptions/>
  <pageMargins left="0.75" right="0.75" top="0.32" bottom="0.37" header="0.37" footer="0.3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workbookViewId="0" topLeftCell="A4">
      <selection activeCell="J24" sqref="J24"/>
    </sheetView>
  </sheetViews>
  <sheetFormatPr defaultColWidth="9.140625" defaultRowHeight="12.75"/>
  <cols>
    <col min="1" max="2" width="9.140625" style="24" customWidth="1"/>
    <col min="3" max="3" width="4.7109375" style="24" customWidth="1"/>
    <col min="4" max="4" width="10.8515625" style="24" bestFit="1" customWidth="1"/>
    <col min="5" max="5" width="2.7109375" style="24" customWidth="1"/>
    <col min="6" max="6" width="10.7109375" style="24" customWidth="1"/>
    <col min="7" max="7" width="3.57421875" style="24" customWidth="1"/>
    <col min="8" max="8" width="9.8515625" style="24" bestFit="1" customWidth="1"/>
    <col min="9" max="9" width="3.57421875" style="24" customWidth="1"/>
    <col min="10" max="10" width="10.28125" style="24" customWidth="1"/>
    <col min="11" max="11" width="3.00390625" style="24" customWidth="1"/>
    <col min="12" max="12" width="10.8515625" style="24" bestFit="1" customWidth="1"/>
    <col min="13" max="13" width="7.7109375" style="24" customWidth="1"/>
    <col min="14" max="14" width="14.00390625" style="24" bestFit="1" customWidth="1"/>
    <col min="15" max="16384" width="9.140625" style="24" customWidth="1"/>
  </cols>
  <sheetData>
    <row r="2" ht="18">
      <c r="C2" s="38" t="s">
        <v>75</v>
      </c>
    </row>
    <row r="3" spans="4:5" ht="12.75">
      <c r="D3" s="39" t="s">
        <v>78</v>
      </c>
      <c r="E3" s="39"/>
    </row>
    <row r="4" spans="4:5" ht="12.75">
      <c r="D4" s="39" t="s">
        <v>79</v>
      </c>
      <c r="E4" s="39"/>
    </row>
    <row r="5" ht="12.75">
      <c r="B5" s="40"/>
    </row>
    <row r="6" ht="12.75">
      <c r="A6" s="35" t="s">
        <v>103</v>
      </c>
    </row>
    <row r="7" ht="12.75">
      <c r="A7" s="41" t="s">
        <v>200</v>
      </c>
    </row>
    <row r="9" ht="12.75">
      <c r="D9" s="99" t="s">
        <v>207</v>
      </c>
    </row>
    <row r="10" spans="4:13" ht="12.75">
      <c r="D10" s="24" t="s">
        <v>103</v>
      </c>
      <c r="F10" s="126" t="s">
        <v>93</v>
      </c>
      <c r="G10" s="126"/>
      <c r="H10" s="126"/>
      <c r="I10" s="126"/>
      <c r="J10" s="126"/>
      <c r="K10" s="98"/>
      <c r="L10" s="89" t="s">
        <v>370</v>
      </c>
      <c r="M10" s="33"/>
    </row>
    <row r="11" spans="1:14" ht="12.75">
      <c r="A11" s="60"/>
      <c r="B11" s="28"/>
      <c r="D11" s="24" t="s">
        <v>310</v>
      </c>
      <c r="F11" s="24" t="s">
        <v>310</v>
      </c>
      <c r="H11" s="58" t="s">
        <v>227</v>
      </c>
      <c r="J11" s="58" t="s">
        <v>4</v>
      </c>
      <c r="K11" s="58"/>
      <c r="L11" s="24" t="s">
        <v>312</v>
      </c>
      <c r="N11" s="36" t="s">
        <v>313</v>
      </c>
    </row>
    <row r="12" spans="1:14" ht="12.75">
      <c r="A12" s="60"/>
      <c r="B12" s="28"/>
      <c r="D12" s="33" t="s">
        <v>311</v>
      </c>
      <c r="F12" s="33" t="s">
        <v>314</v>
      </c>
      <c r="H12" s="33" t="s">
        <v>315</v>
      </c>
      <c r="I12" s="28"/>
      <c r="J12" s="89" t="s">
        <v>315</v>
      </c>
      <c r="K12" s="58"/>
      <c r="L12" s="33" t="s">
        <v>316</v>
      </c>
      <c r="N12" s="33" t="s">
        <v>103</v>
      </c>
    </row>
    <row r="13" spans="4:14" ht="12.75">
      <c r="D13" s="36" t="s">
        <v>308</v>
      </c>
      <c r="F13" s="36" t="s">
        <v>308</v>
      </c>
      <c r="H13" s="36" t="s">
        <v>308</v>
      </c>
      <c r="I13" s="36"/>
      <c r="J13" s="36" t="s">
        <v>308</v>
      </c>
      <c r="L13" s="36" t="s">
        <v>308</v>
      </c>
      <c r="N13" s="36" t="s">
        <v>308</v>
      </c>
    </row>
    <row r="15" spans="1:14" ht="12.75">
      <c r="A15" s="58" t="s">
        <v>202</v>
      </c>
      <c r="D15" s="24">
        <v>60023</v>
      </c>
      <c r="F15" s="42">
        <v>24</v>
      </c>
      <c r="H15" s="24">
        <v>2388</v>
      </c>
      <c r="J15" s="24">
        <v>-146</v>
      </c>
      <c r="L15" s="24">
        <v>-713</v>
      </c>
      <c r="N15" s="24">
        <f>SUM(D15:M15)</f>
        <v>61576</v>
      </c>
    </row>
    <row r="16" ht="12.75">
      <c r="F16" s="42"/>
    </row>
    <row r="17" spans="1:14" ht="12.75">
      <c r="A17" s="58" t="s">
        <v>208</v>
      </c>
      <c r="D17" s="24">
        <v>0</v>
      </c>
      <c r="F17" s="24">
        <v>0</v>
      </c>
      <c r="H17" s="24">
        <v>0</v>
      </c>
      <c r="J17" s="24">
        <v>0</v>
      </c>
      <c r="L17" s="24">
        <v>374</v>
      </c>
      <c r="N17" s="24">
        <f>SUM(D17:M17)</f>
        <v>374</v>
      </c>
    </row>
    <row r="18" ht="12.75">
      <c r="A18" s="58" t="s">
        <v>103</v>
      </c>
    </row>
    <row r="19" spans="1:14" ht="12.75">
      <c r="A19" s="24" t="s">
        <v>317</v>
      </c>
      <c r="D19" s="24">
        <v>0</v>
      </c>
      <c r="F19" s="24">
        <v>0</v>
      </c>
      <c r="H19" s="24">
        <v>0</v>
      </c>
      <c r="J19" s="24">
        <v>0</v>
      </c>
      <c r="L19" s="24">
        <v>0</v>
      </c>
      <c r="N19" s="24">
        <f>SUM(D19:M19)</f>
        <v>0</v>
      </c>
    </row>
    <row r="21" spans="1:14" ht="12.75">
      <c r="A21" s="24" t="s">
        <v>318</v>
      </c>
      <c r="D21" s="24">
        <v>0</v>
      </c>
      <c r="F21" s="24">
        <v>0</v>
      </c>
      <c r="H21" s="24">
        <v>0</v>
      </c>
      <c r="J21" s="24">
        <v>0</v>
      </c>
      <c r="L21" s="24">
        <v>0</v>
      </c>
      <c r="N21" s="24">
        <f>SUM(D21:M21)</f>
        <v>0</v>
      </c>
    </row>
    <row r="23" spans="1:14" ht="12.75">
      <c r="A23" s="58" t="s">
        <v>5</v>
      </c>
      <c r="F23" s="24">
        <v>0</v>
      </c>
      <c r="H23" s="24">
        <v>0</v>
      </c>
      <c r="J23" s="24">
        <v>-250</v>
      </c>
      <c r="L23" s="24">
        <v>0</v>
      </c>
      <c r="N23" s="24">
        <f>SUM(D23:M23)</f>
        <v>-250</v>
      </c>
    </row>
    <row r="24" spans="4:14" ht="12.75">
      <c r="D24" s="33"/>
      <c r="F24" s="33"/>
      <c r="H24" s="33"/>
      <c r="I24" s="28"/>
      <c r="J24" s="89"/>
      <c r="L24" s="33"/>
      <c r="N24" s="33"/>
    </row>
    <row r="25" spans="1:14" ht="12.75">
      <c r="A25" s="58" t="s">
        <v>203</v>
      </c>
      <c r="D25" s="75">
        <f>SUM(D15:D24)</f>
        <v>60023</v>
      </c>
      <c r="F25" s="75">
        <f>SUM(F15:F24)</f>
        <v>24</v>
      </c>
      <c r="H25" s="75">
        <f>SUM(H15:H24)</f>
        <v>2388</v>
      </c>
      <c r="J25" s="75">
        <f>SUM(J15:J24)</f>
        <v>-396</v>
      </c>
      <c r="L25" s="75">
        <f>SUM(L15:L24)</f>
        <v>-339</v>
      </c>
      <c r="N25" s="75">
        <f>SUM(N15:N24)</f>
        <v>61700</v>
      </c>
    </row>
    <row r="29" ht="12.75">
      <c r="D29" s="99" t="s">
        <v>207</v>
      </c>
    </row>
    <row r="30" spans="4:13" ht="12.75">
      <c r="D30" s="24" t="s">
        <v>103</v>
      </c>
      <c r="F30" s="126" t="s">
        <v>93</v>
      </c>
      <c r="G30" s="126"/>
      <c r="H30" s="126"/>
      <c r="I30" s="126"/>
      <c r="J30" s="126"/>
      <c r="K30" s="98"/>
      <c r="L30" s="89" t="s">
        <v>370</v>
      </c>
      <c r="M30" s="33"/>
    </row>
    <row r="31" spans="1:14" ht="12.75">
      <c r="A31" s="60"/>
      <c r="B31" s="28"/>
      <c r="D31" s="24" t="s">
        <v>310</v>
      </c>
      <c r="F31" s="24" t="s">
        <v>310</v>
      </c>
      <c r="H31" s="58" t="s">
        <v>228</v>
      </c>
      <c r="J31" s="58" t="s">
        <v>4</v>
      </c>
      <c r="K31" s="58"/>
      <c r="L31" s="24" t="s">
        <v>312</v>
      </c>
      <c r="N31" s="36" t="s">
        <v>313</v>
      </c>
    </row>
    <row r="32" spans="1:14" ht="12.75">
      <c r="A32" s="60"/>
      <c r="B32" s="28"/>
      <c r="D32" s="33" t="s">
        <v>311</v>
      </c>
      <c r="F32" s="33" t="s">
        <v>314</v>
      </c>
      <c r="H32" s="33" t="s">
        <v>315</v>
      </c>
      <c r="I32" s="28"/>
      <c r="J32" s="89" t="s">
        <v>315</v>
      </c>
      <c r="K32" s="58"/>
      <c r="L32" s="33" t="s">
        <v>316</v>
      </c>
      <c r="N32" s="33" t="s">
        <v>103</v>
      </c>
    </row>
    <row r="33" spans="4:14" ht="12.75">
      <c r="D33" s="36" t="s">
        <v>308</v>
      </c>
      <c r="F33" s="36" t="s">
        <v>308</v>
      </c>
      <c r="H33" s="36" t="s">
        <v>308</v>
      </c>
      <c r="I33" s="36"/>
      <c r="J33" s="36" t="s">
        <v>308</v>
      </c>
      <c r="L33" s="36" t="s">
        <v>308</v>
      </c>
      <c r="N33" s="36" t="s">
        <v>308</v>
      </c>
    </row>
    <row r="35" spans="1:14" ht="12.75">
      <c r="A35" s="58" t="s">
        <v>113</v>
      </c>
      <c r="D35" s="24">
        <v>60023</v>
      </c>
      <c r="F35" s="42">
        <v>24</v>
      </c>
      <c r="H35" s="24">
        <v>2388</v>
      </c>
      <c r="J35" s="24">
        <v>-57</v>
      </c>
      <c r="L35" s="24">
        <v>-1303</v>
      </c>
      <c r="N35" s="24">
        <f>SUM(D35:M35)</f>
        <v>61075</v>
      </c>
    </row>
    <row r="36" ht="12.75">
      <c r="F36" s="42"/>
    </row>
    <row r="37" spans="1:14" ht="12.75">
      <c r="A37" s="58" t="s">
        <v>176</v>
      </c>
      <c r="D37" s="24">
        <v>0</v>
      </c>
      <c r="F37" s="24">
        <v>0</v>
      </c>
      <c r="H37" s="24">
        <v>0</v>
      </c>
      <c r="J37" s="24">
        <v>0</v>
      </c>
      <c r="L37" s="24">
        <v>-613</v>
      </c>
      <c r="N37" s="24">
        <f>SUM(D37:M37)</f>
        <v>-613</v>
      </c>
    </row>
    <row r="38" ht="12.75">
      <c r="A38" s="58" t="s">
        <v>177</v>
      </c>
    </row>
    <row r="40" spans="1:14" ht="12.75">
      <c r="A40" s="24" t="s">
        <v>317</v>
      </c>
      <c r="D40" s="24">
        <v>0</v>
      </c>
      <c r="F40" s="24">
        <v>0</v>
      </c>
      <c r="H40" s="24">
        <v>0</v>
      </c>
      <c r="J40" s="24">
        <v>0</v>
      </c>
      <c r="L40" s="24">
        <v>0</v>
      </c>
      <c r="N40" s="24">
        <f>SUM(D40:M40)</f>
        <v>0</v>
      </c>
    </row>
    <row r="42" spans="1:14" ht="12.75">
      <c r="A42" s="24" t="s">
        <v>318</v>
      </c>
      <c r="D42" s="24">
        <v>0</v>
      </c>
      <c r="F42" s="24">
        <v>0</v>
      </c>
      <c r="H42" s="24">
        <v>0</v>
      </c>
      <c r="J42" s="24">
        <v>0</v>
      </c>
      <c r="L42" s="24">
        <v>0</v>
      </c>
      <c r="N42" s="24">
        <f>SUM(D42:M42)</f>
        <v>0</v>
      </c>
    </row>
    <row r="44" spans="1:14" ht="12.75">
      <c r="A44" s="58" t="s">
        <v>5</v>
      </c>
      <c r="F44" s="24">
        <v>0</v>
      </c>
      <c r="H44" s="24">
        <v>0</v>
      </c>
      <c r="J44" s="24">
        <v>-22</v>
      </c>
      <c r="L44" s="24">
        <v>0</v>
      </c>
      <c r="N44" s="24">
        <f>SUM(D44:M44)</f>
        <v>-22</v>
      </c>
    </row>
    <row r="45" spans="4:14" ht="12.75">
      <c r="D45" s="33"/>
      <c r="F45" s="33"/>
      <c r="H45" s="33"/>
      <c r="I45" s="28"/>
      <c r="J45" s="89" t="s">
        <v>198</v>
      </c>
      <c r="L45" s="33"/>
      <c r="N45" s="33"/>
    </row>
    <row r="46" spans="1:14" ht="12.75">
      <c r="A46" s="58" t="s">
        <v>199</v>
      </c>
      <c r="D46" s="75">
        <f>SUM(D35:D45)</f>
        <v>60023</v>
      </c>
      <c r="F46" s="75">
        <f>SUM(F35:F45)</f>
        <v>24</v>
      </c>
      <c r="H46" s="75">
        <f>SUM(H35:H45)</f>
        <v>2388</v>
      </c>
      <c r="J46" s="75">
        <f>SUM(J35:J45)</f>
        <v>-79</v>
      </c>
      <c r="L46" s="75">
        <f>SUM(L35:L45)</f>
        <v>-1916</v>
      </c>
      <c r="N46" s="75">
        <f>SUM(N35:N45)</f>
        <v>60440</v>
      </c>
    </row>
    <row r="47" s="4" customFormat="1" ht="12.75"/>
    <row r="48" spans="1:9" s="35" customFormat="1" ht="12.75">
      <c r="A48" s="35" t="s">
        <v>206</v>
      </c>
      <c r="E48" s="24"/>
      <c r="I48" s="24"/>
    </row>
    <row r="49" spans="1:9" ht="12.75">
      <c r="A49" s="35" t="s">
        <v>204</v>
      </c>
      <c r="E49" s="35"/>
      <c r="I49" s="35"/>
    </row>
    <row r="50" ht="12.75">
      <c r="A50" s="35" t="s">
        <v>205</v>
      </c>
    </row>
  </sheetData>
  <mergeCells count="2">
    <mergeCell ref="F10:J10"/>
    <mergeCell ref="F30:J30"/>
  </mergeCells>
  <printOptions/>
  <pageMargins left="0.27" right="0.25" top="0.54" bottom="1" header="0.5" footer="0.5"/>
  <pageSetup fitToHeight="1" fitToWidth="1"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9.140625" style="24" customWidth="1"/>
    <col min="2" max="2" width="19.421875" style="24" customWidth="1"/>
    <col min="3" max="3" width="11.28125" style="24" bestFit="1" customWidth="1"/>
    <col min="4" max="4" width="6.8515625" style="24" customWidth="1"/>
    <col min="5" max="5" width="11.28125" style="24" customWidth="1"/>
    <col min="6" max="6" width="6.8515625" style="24" customWidth="1"/>
    <col min="7" max="7" width="11.28125" style="24" bestFit="1" customWidth="1"/>
    <col min="8" max="8" width="6.00390625" style="24" customWidth="1"/>
    <col min="9" max="9" width="11.28125" style="24" bestFit="1" customWidth="1"/>
    <col min="10" max="16384" width="9.140625" style="24" customWidth="1"/>
  </cols>
  <sheetData>
    <row r="2" ht="18">
      <c r="C2" s="38" t="s">
        <v>75</v>
      </c>
    </row>
    <row r="3" spans="4:5" ht="12.75">
      <c r="D3" s="39" t="s">
        <v>78</v>
      </c>
      <c r="E3" s="39"/>
    </row>
    <row r="4" spans="4:5" ht="12.75">
      <c r="D4" s="39" t="s">
        <v>79</v>
      </c>
      <c r="E4" s="39"/>
    </row>
    <row r="5" ht="12.75">
      <c r="B5" s="40"/>
    </row>
    <row r="6" ht="12.75">
      <c r="A6" s="41" t="s">
        <v>201</v>
      </c>
    </row>
    <row r="8" spans="3:9" ht="12.75">
      <c r="C8" s="127" t="s">
        <v>351</v>
      </c>
      <c r="D8" s="127"/>
      <c r="E8" s="127"/>
      <c r="G8" s="127" t="s">
        <v>352</v>
      </c>
      <c r="H8" s="127"/>
      <c r="I8" s="127"/>
    </row>
    <row r="9" spans="3:9" s="35" customFormat="1" ht="12.75">
      <c r="C9" s="55" t="s">
        <v>319</v>
      </c>
      <c r="E9" s="82" t="s">
        <v>354</v>
      </c>
      <c r="F9" s="54"/>
      <c r="G9" s="55" t="s">
        <v>319</v>
      </c>
      <c r="I9" s="82" t="s">
        <v>354</v>
      </c>
    </row>
    <row r="10" spans="3:9" s="35" customFormat="1" ht="12.75">
      <c r="C10" s="55" t="s">
        <v>353</v>
      </c>
      <c r="E10" s="82" t="s">
        <v>355</v>
      </c>
      <c r="G10" s="55" t="s">
        <v>356</v>
      </c>
      <c r="I10" s="82" t="s">
        <v>355</v>
      </c>
    </row>
    <row r="11" spans="3:9" s="35" customFormat="1" ht="12.75">
      <c r="C11" s="55" t="s">
        <v>54</v>
      </c>
      <c r="E11" s="82" t="s">
        <v>54</v>
      </c>
      <c r="G11" s="55" t="s">
        <v>357</v>
      </c>
      <c r="I11" s="82" t="s">
        <v>358</v>
      </c>
    </row>
    <row r="12" spans="3:9" s="35" customFormat="1" ht="6.75" customHeight="1">
      <c r="C12" s="56"/>
      <c r="E12" s="56"/>
      <c r="G12" s="55"/>
      <c r="I12" s="55"/>
    </row>
    <row r="13" spans="3:9" s="35" customFormat="1" ht="12.75">
      <c r="C13" s="55" t="s">
        <v>145</v>
      </c>
      <c r="E13" s="55" t="s">
        <v>146</v>
      </c>
      <c r="G13" s="55" t="s">
        <v>145</v>
      </c>
      <c r="I13" s="55" t="s">
        <v>146</v>
      </c>
    </row>
    <row r="14" spans="3:9" s="35" customFormat="1" ht="12.75">
      <c r="C14" s="55" t="s">
        <v>308</v>
      </c>
      <c r="E14" s="55" t="s">
        <v>308</v>
      </c>
      <c r="G14" s="55" t="s">
        <v>308</v>
      </c>
      <c r="I14" s="55" t="s">
        <v>308</v>
      </c>
    </row>
    <row r="16" spans="1:9" ht="12.75">
      <c r="A16" s="24" t="s">
        <v>132</v>
      </c>
      <c r="C16" s="24">
        <v>21752</v>
      </c>
      <c r="E16" s="24">
        <v>17784</v>
      </c>
      <c r="G16" s="24">
        <v>21752</v>
      </c>
      <c r="I16" s="24">
        <v>17784</v>
      </c>
    </row>
    <row r="18" spans="1:9" ht="12.75">
      <c r="A18" s="24" t="s">
        <v>321</v>
      </c>
      <c r="C18" s="24">
        <f>617-70</f>
        <v>547</v>
      </c>
      <c r="E18" s="24">
        <v>544</v>
      </c>
      <c r="G18" s="24">
        <f>617-70</f>
        <v>547</v>
      </c>
      <c r="I18" s="24">
        <v>544</v>
      </c>
    </row>
    <row r="20" spans="1:9" ht="12.75">
      <c r="A20" s="24" t="s">
        <v>320</v>
      </c>
      <c r="C20" s="24">
        <v>-21429</v>
      </c>
      <c r="E20" s="24">
        <v>-18903</v>
      </c>
      <c r="G20" s="24">
        <v>-21429</v>
      </c>
      <c r="I20" s="24">
        <v>-18903</v>
      </c>
    </row>
    <row r="22" spans="1:9" ht="12.75">
      <c r="A22" s="58" t="s">
        <v>62</v>
      </c>
      <c r="C22" s="24">
        <v>70</v>
      </c>
      <c r="E22" s="24">
        <v>86</v>
      </c>
      <c r="G22" s="24">
        <v>70</v>
      </c>
      <c r="I22" s="24">
        <v>86</v>
      </c>
    </row>
    <row r="24" spans="1:9" ht="12.75">
      <c r="A24" s="58" t="s">
        <v>104</v>
      </c>
      <c r="C24" s="24">
        <v>-339</v>
      </c>
      <c r="E24" s="24">
        <v>-136</v>
      </c>
      <c r="G24" s="24">
        <v>-339</v>
      </c>
      <c r="I24" s="24">
        <v>-136</v>
      </c>
    </row>
    <row r="25" spans="3:9" ht="12.75">
      <c r="C25" s="33"/>
      <c r="E25" s="33"/>
      <c r="G25" s="33"/>
      <c r="I25" s="33"/>
    </row>
    <row r="26" spans="1:9" ht="12.75">
      <c r="A26" s="58" t="s">
        <v>343</v>
      </c>
      <c r="C26" s="24">
        <v>601</v>
      </c>
      <c r="E26" s="24">
        <v>-625</v>
      </c>
      <c r="G26" s="24">
        <v>601</v>
      </c>
      <c r="I26" s="24">
        <v>-625</v>
      </c>
    </row>
    <row r="28" spans="1:9" ht="12.75">
      <c r="A28" s="24" t="s">
        <v>77</v>
      </c>
      <c r="C28" s="24">
        <v>-227</v>
      </c>
      <c r="E28" s="24">
        <v>12</v>
      </c>
      <c r="G28" s="24">
        <v>-227</v>
      </c>
      <c r="I28" s="24">
        <v>12</v>
      </c>
    </row>
    <row r="29" spans="3:9" ht="12.75">
      <c r="C29" s="33"/>
      <c r="E29" s="33"/>
      <c r="G29" s="33"/>
      <c r="I29" s="33"/>
    </row>
    <row r="30" spans="1:9" ht="13.5" thickBot="1">
      <c r="A30" s="58" t="s">
        <v>147</v>
      </c>
      <c r="C30" s="25">
        <f>SUM(C26:C29)</f>
        <v>374</v>
      </c>
      <c r="E30" s="25">
        <f>SUM(E26:E29)</f>
        <v>-613</v>
      </c>
      <c r="G30" s="25">
        <f>SUM(G26:G29)</f>
        <v>374</v>
      </c>
      <c r="I30" s="25">
        <f>SUM(I26:I29)</f>
        <v>-613</v>
      </c>
    </row>
    <row r="31" ht="13.5" thickTop="1"/>
    <row r="32" ht="12.75">
      <c r="A32" s="58" t="s">
        <v>148</v>
      </c>
    </row>
    <row r="33" spans="1:9" ht="12.75">
      <c r="A33" s="58" t="s">
        <v>149</v>
      </c>
      <c r="C33" s="24">
        <v>374</v>
      </c>
      <c r="E33" s="24">
        <v>-613</v>
      </c>
      <c r="G33" s="24">
        <v>374</v>
      </c>
      <c r="I33" s="24">
        <v>-613</v>
      </c>
    </row>
    <row r="36" ht="12.75">
      <c r="A36" s="58" t="s">
        <v>150</v>
      </c>
    </row>
    <row r="37" spans="2:10" ht="12.75">
      <c r="B37" s="24" t="s">
        <v>322</v>
      </c>
      <c r="C37" s="87">
        <v>0.62</v>
      </c>
      <c r="D37" s="87"/>
      <c r="E37" s="87">
        <v>-1.02</v>
      </c>
      <c r="F37" s="88"/>
      <c r="G37" s="87">
        <v>0.62</v>
      </c>
      <c r="H37" s="87"/>
      <c r="I37" s="87">
        <v>-1.02</v>
      </c>
      <c r="J37" s="58"/>
    </row>
    <row r="38" spans="3:9" ht="12.75">
      <c r="C38" s="37"/>
      <c r="D38" s="37"/>
      <c r="E38" s="37"/>
      <c r="F38" s="37"/>
      <c r="G38" s="37"/>
      <c r="H38" s="37"/>
      <c r="I38" s="37"/>
    </row>
    <row r="39" spans="2:9" ht="12.75">
      <c r="B39" s="24" t="s">
        <v>323</v>
      </c>
      <c r="C39" s="37">
        <v>0</v>
      </c>
      <c r="D39" s="37"/>
      <c r="E39" s="37">
        <v>0</v>
      </c>
      <c r="F39" s="37"/>
      <c r="G39" s="37">
        <v>0</v>
      </c>
      <c r="H39" s="37"/>
      <c r="I39" s="37">
        <v>0</v>
      </c>
    </row>
    <row r="41" spans="1:9" s="35" customFormat="1" ht="12.75">
      <c r="A41" s="35" t="s">
        <v>175</v>
      </c>
      <c r="E41" s="24"/>
      <c r="I41" s="24"/>
    </row>
    <row r="42" spans="1:9" ht="12.75">
      <c r="A42" s="35" t="s">
        <v>151</v>
      </c>
      <c r="E42" s="35"/>
      <c r="I42" s="35"/>
    </row>
    <row r="43" ht="12.75">
      <c r="A43" s="35" t="s">
        <v>6</v>
      </c>
    </row>
  </sheetData>
  <mergeCells count="2">
    <mergeCell ref="C8:E8"/>
    <mergeCell ref="G8:I8"/>
  </mergeCells>
  <printOptions/>
  <pageMargins left="0.49" right="0.2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Valued Acer Customer</cp:lastModifiedBy>
  <cp:lastPrinted>2006-05-25T03:08:24Z</cp:lastPrinted>
  <dcterms:created xsi:type="dcterms:W3CDTF">2000-04-20T03:53:44Z</dcterms:created>
  <dcterms:modified xsi:type="dcterms:W3CDTF">2006-05-25T07:26:20Z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