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2001Qtr2note" sheetId="1" r:id="rId1"/>
    <sheet name="2001Qtr2BS" sheetId="2" r:id="rId2"/>
    <sheet name="2001Qtr2PL" sheetId="3" r:id="rId3"/>
  </sheets>
  <definedNames/>
  <calcPr fullCalcOnLoad="1"/>
</workbook>
</file>

<file path=xl/sharedStrings.xml><?xml version="1.0" encoding="utf-8"?>
<sst xmlns="http://schemas.openxmlformats.org/spreadsheetml/2006/main" count="321" uniqueCount="268">
  <si>
    <t>BOX-PAK (MALAYSIA) BERHAD</t>
  </si>
  <si>
    <t xml:space="preserve">       (Company No.: 21338-W)</t>
  </si>
  <si>
    <t xml:space="preserve">       (Incorporated in Malaysia)</t>
  </si>
  <si>
    <t>Quarterly report on Company's results for the financial period ended</t>
  </si>
  <si>
    <t>COMPANY INCOME STATEMENT</t>
  </si>
  <si>
    <t xml:space="preserve">         INDIVIDUAL QUARTER</t>
  </si>
  <si>
    <t xml:space="preserve">      CUMULATIVE QUARTER</t>
  </si>
  <si>
    <t xml:space="preserve">CURRENT </t>
  </si>
  <si>
    <t xml:space="preserve">PRECEDING </t>
  </si>
  <si>
    <t>CURRENT</t>
  </si>
  <si>
    <t>YEAR</t>
  </si>
  <si>
    <t>YEAR CORRES-</t>
  </si>
  <si>
    <t>QUARTER</t>
  </si>
  <si>
    <t xml:space="preserve">PONDING </t>
  </si>
  <si>
    <t>TO DATE</t>
  </si>
  <si>
    <t>ENDED</t>
  </si>
  <si>
    <t>PERIOD</t>
  </si>
  <si>
    <t>RM'000</t>
  </si>
  <si>
    <t>1(a)</t>
  </si>
  <si>
    <t>Turnover</t>
  </si>
  <si>
    <t xml:space="preserve">  (b)</t>
  </si>
  <si>
    <t>Investment income</t>
  </si>
  <si>
    <t xml:space="preserve">  (c)</t>
  </si>
  <si>
    <t>2(a)</t>
  </si>
  <si>
    <t>Depreciation and amortisation</t>
  </si>
  <si>
    <t xml:space="preserve">  (d)</t>
  </si>
  <si>
    <t>Exceptional items</t>
  </si>
  <si>
    <t xml:space="preserve">  (e)</t>
  </si>
  <si>
    <t xml:space="preserve">  (f)</t>
  </si>
  <si>
    <t>associated companies</t>
  </si>
  <si>
    <t xml:space="preserve">  (g)</t>
  </si>
  <si>
    <t xml:space="preserve">  (h)</t>
  </si>
  <si>
    <t xml:space="preserve">  (I)     </t>
  </si>
  <si>
    <t xml:space="preserve">      minority interests</t>
  </si>
  <si>
    <t>(ii)  Less minority interests</t>
  </si>
  <si>
    <t xml:space="preserve">  (j)</t>
  </si>
  <si>
    <t xml:space="preserve">  (k)</t>
  </si>
  <si>
    <t>(i)  Extraordinary items</t>
  </si>
  <si>
    <t>(iii) Extraordinary items</t>
  </si>
  <si>
    <t xml:space="preserve">      attributable to members</t>
  </si>
  <si>
    <t xml:space="preserve">      of the company</t>
  </si>
  <si>
    <t xml:space="preserve">  (l)</t>
  </si>
  <si>
    <t>3 (a)</t>
  </si>
  <si>
    <t>Earnings per share based on</t>
  </si>
  <si>
    <t>2( j ) above after deducting</t>
  </si>
  <si>
    <t>any provision for preference</t>
  </si>
  <si>
    <t>dividends, if any:-</t>
  </si>
  <si>
    <t>( i ) Basic (based on 40,000,000</t>
  </si>
  <si>
    <t>Sen</t>
  </si>
  <si>
    <t xml:space="preserve">    ordinary shares)(sen)</t>
  </si>
  <si>
    <t xml:space="preserve">(ii) Fully diluted </t>
  </si>
  <si>
    <t>N/A</t>
  </si>
  <si>
    <t>(Company No.: 21338-W)</t>
  </si>
  <si>
    <t>(Incorporated in Malaysia)</t>
  </si>
  <si>
    <t>COMPANY BALANCE SHEET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</si>
  <si>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</si>
  <si>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</si>
  <si>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</si>
  <si>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</si>
  <si>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</si>
  <si>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</si>
  <si>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</si>
  <si>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</si>
  <si>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</si>
  <si>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</si>
  <si>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 xml:space="preserve">   Stocks</t>
  </si>
  <si>
    <t xml:space="preserve">   Trade Debtors</t>
  </si>
  <si>
    <t xml:space="preserve">   Deposits and Prepayments</t>
  </si>
  <si>
    <t xml:space="preserve">   Deposits with Licensed Banks</t>
  </si>
  <si>
    <t xml:space="preserve">   Cash and Bank Balances</t>
  </si>
  <si>
    <t>6.</t>
  </si>
  <si>
    <t>Current Liabilities</t>
  </si>
  <si>
    <t xml:space="preserve">   Trade Creditors</t>
  </si>
  <si>
    <t xml:space="preserve">   Other Creditors and Accruals</t>
  </si>
  <si>
    <t xml:space="preserve">   Amount owing to Holding Company</t>
  </si>
  <si>
    <t xml:space="preserve">   Provision for Taxation</t>
  </si>
  <si>
    <t xml:space="preserve">   Proposed Dividend</t>
  </si>
  <si>
    <t>7.</t>
  </si>
  <si>
    <t xml:space="preserve">Net Current Assets </t>
  </si>
  <si>
    <t>8.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</si>
  <si>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</si>
  <si>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</si>
  <si>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</si>
  <si>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</si>
  <si>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</si>
  <si>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</si>
  <si>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</si>
  <si>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</si>
  <si>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</si>
  <si>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</si>
  <si>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</si>
  <si>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</si>
  <si>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</si>
  <si>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</si>
  <si>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</si>
  <si>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BOX-PAK (MALAYSIA)BERHAD (021338-W)</t>
  </si>
  <si>
    <t xml:space="preserve">Notes </t>
  </si>
  <si>
    <t>Accounting Policies</t>
  </si>
  <si>
    <t>Exceptional Items</t>
  </si>
  <si>
    <t>There were no exceptional items during the financial period under review.</t>
  </si>
  <si>
    <t>Extraordinary Items</t>
  </si>
  <si>
    <t>There were no extraordinary items during the financial period under review.</t>
  </si>
  <si>
    <t xml:space="preserve">Taxation </t>
  </si>
  <si>
    <t>Pre-acquisition Profits</t>
  </si>
  <si>
    <t>There were no pre-acquisition profits during the financial period under review.</t>
  </si>
  <si>
    <t>Sale of Investment / Properties</t>
  </si>
  <si>
    <t>There were no disposal of investments/properties during the financial period under review.</t>
  </si>
  <si>
    <t>Quoted Securities</t>
  </si>
  <si>
    <t xml:space="preserve">There were no purchases and disposals of quoted securities during the financial period </t>
  </si>
  <si>
    <t>under review.</t>
  </si>
  <si>
    <t>Composition of the Company</t>
  </si>
  <si>
    <t xml:space="preserve">There were no changes in the composition of the company during the financial period </t>
  </si>
  <si>
    <t>Status of Corporate Proposals</t>
  </si>
  <si>
    <t>Seasonal and Cyclical Factors on Operations</t>
  </si>
  <si>
    <t>The sales for the period under review were not affected by seasonal or cyclical factors.</t>
  </si>
  <si>
    <t>Changes in Debt and Equity</t>
  </si>
  <si>
    <t>There were no issuance and repayment of debt and equity securities, share buy-backs,</t>
  </si>
  <si>
    <t>share cancellations, shares held as treasury shares and resale of treasury shares during</t>
  </si>
  <si>
    <t>the financial period under review.</t>
  </si>
  <si>
    <t>Company borrowings and Debt Securities</t>
  </si>
  <si>
    <t>13.</t>
  </si>
  <si>
    <t>Contingent Liabilities</t>
  </si>
  <si>
    <t>There were no contingent liabilities as at the date of this report.</t>
  </si>
  <si>
    <t>14.</t>
  </si>
  <si>
    <t>Off Balance Sheet Financial Instruments</t>
  </si>
  <si>
    <t>There were no financial instruments with off balance sheet risk as at the date of this report.</t>
  </si>
  <si>
    <t>15.</t>
  </si>
  <si>
    <t>Material Litigation</t>
  </si>
  <si>
    <t>There was no material litigation as at the date of this report.</t>
  </si>
  <si>
    <t>16.</t>
  </si>
  <si>
    <t>Segmental Analysis</t>
  </si>
  <si>
    <t>principally within one industry and within the country.</t>
  </si>
  <si>
    <t>17.</t>
  </si>
  <si>
    <t>Comments on Financial Results (current quarter compared with the preceding quarter)</t>
  </si>
  <si>
    <t>18.</t>
  </si>
  <si>
    <t>Review of Results</t>
  </si>
  <si>
    <t>19.</t>
  </si>
  <si>
    <t>Current Year Prospects</t>
  </si>
  <si>
    <t>20.</t>
  </si>
  <si>
    <t>Variance of Actual Profit from Forecast Profit and shortfall in Profit Guarantee</t>
  </si>
  <si>
    <t>21.</t>
  </si>
  <si>
    <t>Dividend</t>
  </si>
  <si>
    <t>(a) A final dividend of 15% less tax at 28% amounting to RM4,320,000 has been recommended for</t>
  </si>
  <si>
    <t xml:space="preserve">    the year under review. The entitlement date and date of payment of the dividend would be fixed</t>
  </si>
  <si>
    <t xml:space="preserve">    and announced at a later date.</t>
  </si>
  <si>
    <t>(b) (I) For the year ended 31.12.1998, a first and final dividend of 15% less tax at 28%, amounting</t>
  </si>
  <si>
    <t xml:space="preserve">        to RM4,320,000 (10.8 sen per share) was paid on 1st July 1999.</t>
  </si>
  <si>
    <t xml:space="preserve">    (ii) For the current financial year, an interim dividend of 5% less tax at 28%, amounting to </t>
  </si>
  <si>
    <t xml:space="preserve">        RM1,440,000 (3.6 sen per share) was paid on 9th November 1999.</t>
  </si>
  <si>
    <t>(C) The Directors proposed that the final dividend of 15% in respect of year ended 31.12.1999 be</t>
  </si>
  <si>
    <t xml:space="preserve">     paid on               ; and</t>
  </si>
  <si>
    <t>(c) A depositor shall qualify for entitlement only in respect of :-</t>
  </si>
  <si>
    <t xml:space="preserve">  (i) Shares transferred to the Depositor's Securities Account before 12.30p.m. on </t>
  </si>
  <si>
    <t xml:space="preserve">      in respect of ordinary transfers;</t>
  </si>
  <si>
    <t xml:space="preserve">  (ii) Shares bought on the Kuala Lumpur Stock Exchange on a cum entitlement basis  according </t>
  </si>
  <si>
    <t xml:space="preserve">      to the Rules of the Kuala Lumpur Stock Exchange.</t>
  </si>
  <si>
    <t>A final dividend less tax at 28% of 10.8 sen per share (1998 : 10.8 sen per share less tax at 28%)</t>
  </si>
  <si>
    <t>has been recommended by the Board of Directors for the financial year ended 31 December 1999.</t>
  </si>
  <si>
    <t>The final dividend less tax at 28% , together with the interim dividend less tax at 28% of 3.6 sen per</t>
  </si>
  <si>
    <t>share (1998 : Nil ) which was paid on 9th November 1999 makes a total dividend less tax at 28% of</t>
  </si>
  <si>
    <t>14.4 sen per share (1998 : 10.8 sen per share less tax at 28%)</t>
  </si>
  <si>
    <t xml:space="preserve">The final recommended dividend of 10.8 sen per share  in respect of year ended 31.12.1999 is </t>
  </si>
  <si>
    <t>proposed to be paid on 1 July 2000 ; and</t>
  </si>
  <si>
    <t>Depositors shall qualify for entitlement only in respect of :-</t>
  </si>
  <si>
    <t>a) Shares transferred to the Depositor's Securities Account before 12.30p.m. on 16 June 2000</t>
  </si>
  <si>
    <t xml:space="preserve">    in respect of ordinary transfers;</t>
  </si>
  <si>
    <t xml:space="preserve">b) Shares bought on the Kuala Lumpur Stock Exchange on a cum entitlement basis  according </t>
  </si>
  <si>
    <t xml:space="preserve">    to the Rules of the Kuala Lumpur Stock Exchange.</t>
  </si>
  <si>
    <t>(a) A final dividend of 15% less tax at 28%,amounting to RM4,320,000 has been recommended;</t>
  </si>
  <si>
    <t xml:space="preserve">(b) (I) amount in sen per ordinary share  </t>
  </si>
  <si>
    <t>sen</t>
  </si>
  <si>
    <t xml:space="preserve">    (ii) for year ended 31.12.1998, a first and final dividend</t>
  </si>
  <si>
    <t xml:space="preserve">        of 15% less tax at 28% was paid</t>
  </si>
  <si>
    <t xml:space="preserve">    (iii) total annual dividend for the current financial year of 20%</t>
  </si>
  <si>
    <t xml:space="preserve">         less tax at 28%, amounting to RM5,760,000</t>
  </si>
  <si>
    <t xml:space="preserve">(C) the final recommended dividend of 15% in respect of year ended 31.12.1999 is proposed </t>
  </si>
  <si>
    <t xml:space="preserve">     to be paid on 1 July 2000 ; and</t>
  </si>
  <si>
    <t>(d) a Depositors shall qualify for entitlement only in respect of :-</t>
  </si>
  <si>
    <t>By Order of the Board</t>
  </si>
  <si>
    <t>Box-Pak (Malaysia) Berhad</t>
  </si>
  <si>
    <t>Chia Kwok Why</t>
  </si>
  <si>
    <t>Company Secretary</t>
  </si>
  <si>
    <t>Batu Caves, Selangor.</t>
  </si>
  <si>
    <t>AS AT PRECEDING</t>
  </si>
  <si>
    <t>AS AT END OF</t>
  </si>
  <si>
    <t xml:space="preserve">UNAUDITED RESULTS </t>
  </si>
  <si>
    <t>The figures are unaudited</t>
  </si>
  <si>
    <t>The Director do not recommend the payment of any interim dividend for the financial quarter</t>
  </si>
  <si>
    <t xml:space="preserve">The Company has registered an overall decline in performance for the first quarter ended 31 March 2000 </t>
  </si>
  <si>
    <t>The taxation contained taxation charge for the current financial period under the</t>
  </si>
  <si>
    <t>There were no long term borrowings for the current financial period under review.</t>
  </si>
  <si>
    <t>There was no segmental analysis for the period under review as the Company operates</t>
  </si>
  <si>
    <t>Not applicable as the Company has not issued any profit forecast for the financial period under review.</t>
  </si>
  <si>
    <t>current year basis of assessment system. There have been no provision of deferred</t>
  </si>
  <si>
    <t>taxation for the financial period under review.</t>
  </si>
  <si>
    <t xml:space="preserve">with 7% and 40% lower in turnover and pre-tax profit respectively over those of the previous quarter. The </t>
  </si>
  <si>
    <t>decreases were mainly attributed to, firstly, lesser working days caused by festive in the first quarter</t>
  </si>
  <si>
    <t>compared to the fourth quarter last year and secondly, continuous increase in raw material prices.</t>
  </si>
  <si>
    <t>Net tangible assets per share (RM)</t>
  </si>
  <si>
    <t>30/06/2000</t>
  </si>
  <si>
    <t xml:space="preserve">The Company's turnover and profit before taxation increased by 30.6% and 133.8% respectively </t>
  </si>
  <si>
    <t>compared to the previous quarter was mainly due to higher demand from the domestic market and</t>
  </si>
  <si>
    <t>also as a result of improved selling price.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</si>
  <si>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</si>
  <si>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</si>
  <si>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>ended 30 June 2000.</t>
  </si>
  <si>
    <t xml:space="preserve">The quarterly financial statement of the Company are prepared using the same accounting policies and </t>
  </si>
  <si>
    <t>method of computation adopted in the most recent annual financial statement.</t>
  </si>
  <si>
    <t>There was no corporate proposal announced as at the date of this report.</t>
  </si>
  <si>
    <t>There have been no debt securities issued by the company since the end of the last quarter.</t>
  </si>
  <si>
    <t>The Company's performance has improved compared to the previous quarter mainly due to higher demand and</t>
  </si>
  <si>
    <t>improved selling prices.</t>
  </si>
  <si>
    <t>Barring any unforeseen circumstances, the Directors anticipate that the Company's profitability for the third</t>
  </si>
  <si>
    <t>quarter will be maintained.</t>
  </si>
  <si>
    <t>NOTICE IS HEREBY GIVEN that the interim Dividend will be payable on 10th November, 2000 to shareholders</t>
  </si>
  <si>
    <t>whose names appear in the Record of Depositors at the close of business on 26th October, 2000.</t>
  </si>
  <si>
    <t xml:space="preserve">A depositor shall quarlify for entitlement only in respect of </t>
  </si>
  <si>
    <t>(a) An interim dividend of 5% less tax at 28% amounting to RM1,440,000 has been recommended for</t>
  </si>
  <si>
    <t xml:space="preserve">    the period under review.</t>
  </si>
  <si>
    <t>A depositor shall qualify for entitlement only in respect of :-</t>
  </si>
  <si>
    <t xml:space="preserve">  (i) Shares transferred to the Depositor's Securities Account before 12.30p.m. on 26th October 2000</t>
  </si>
  <si>
    <t xml:space="preserve">      in respect of ordinary transfers; and</t>
  </si>
  <si>
    <t xml:space="preserve">FINANCIAL </t>
  </si>
  <si>
    <t>YEAR ENDED</t>
  </si>
  <si>
    <t xml:space="preserve"> </t>
  </si>
  <si>
    <t xml:space="preserve">   Short Term Borrowings </t>
  </si>
  <si>
    <t>31/12/2000</t>
  </si>
  <si>
    <t>30/06/2001</t>
  </si>
  <si>
    <t xml:space="preserve">                 30/06/2001</t>
  </si>
  <si>
    <t>FOR THE FINANCIAL QUARTER ENDED 30 JUNE 2001</t>
  </si>
  <si>
    <t>For the second quarter ended 30 June 2001, the Company achieved a profit before taxation of RM2.906 million</t>
  </si>
  <si>
    <t>Turnover for the year to date ended 30.06.2001 increased by 8.6% to RM26.937 million from RM24.797 million</t>
  </si>
  <si>
    <t xml:space="preserve">registered in the previous year's corresponding period. The company also registered an increase in profit before </t>
  </si>
  <si>
    <t>17 August 2001</t>
  </si>
  <si>
    <t xml:space="preserve">and a turnover of RM13.239 million compared to a profit before  taxation  of  RM2.285 million on  a  turnover of </t>
  </si>
  <si>
    <t xml:space="preserve">tax by 54.4% to RM5.191 million from 3.361 million in the preceding year.The improvement was mainly due to </t>
  </si>
  <si>
    <t xml:space="preserve">RM13.698 million in the preceding quarter.Earnings per share for the second quarter is  5.0 sen  compared  to </t>
  </si>
  <si>
    <t>3.9 sen in the preceding quarter.</t>
  </si>
  <si>
    <t>denominated in Ringgit Malaysia only.</t>
  </si>
  <si>
    <t xml:space="preserve">All  outstanding  borrowings  for   the  financial   period   under   review   are  secured  by  a </t>
  </si>
  <si>
    <t>negative pledge over the assets of the Company. The borrowings are bank overdrafts and are</t>
  </si>
  <si>
    <t>share )  payable  on  the  9th  November  2001  to    shareholders  on  the  registers  of   the  Company  on</t>
  </si>
  <si>
    <t>25th October 2001</t>
  </si>
  <si>
    <t>better sales, lower raw material cost and the result of productivity gain from cost cutting measures.</t>
  </si>
  <si>
    <t xml:space="preserve">The Board has declared an interim dividend of 5% less tax at 28%, amounting to RM1,440,000 ( 5.0sen per </t>
  </si>
  <si>
    <t xml:space="preserve">Other income </t>
  </si>
  <si>
    <t xml:space="preserve">Profit/(loss) before finance </t>
  </si>
  <si>
    <t xml:space="preserve">cost, depreciation and </t>
  </si>
  <si>
    <t>amortisation,exceptional items,</t>
  </si>
  <si>
    <t>income tax, minority interest</t>
  </si>
  <si>
    <t>and extraordinary Items</t>
  </si>
  <si>
    <t>Finance Cost</t>
  </si>
  <si>
    <t>Profit/(loss) before income</t>
  </si>
  <si>
    <t xml:space="preserve">tax,minority interests and </t>
  </si>
  <si>
    <t>extraordinary items.</t>
  </si>
  <si>
    <t>Share of profits and losses of</t>
  </si>
  <si>
    <t>tax, minority interests and</t>
  </si>
  <si>
    <t>Income tax</t>
  </si>
  <si>
    <t>(i)   Profit/(loss) after income</t>
  </si>
  <si>
    <t xml:space="preserve">      tax before deducting</t>
  </si>
  <si>
    <t>Net profit/(loss) from ordinary</t>
  </si>
  <si>
    <t>activities attributable to members</t>
  </si>
  <si>
    <t>of the company</t>
  </si>
  <si>
    <t>Net profit/(loss) attributable</t>
  </si>
  <si>
    <t>to members of the company</t>
  </si>
  <si>
    <t>extraordinary items after share</t>
  </si>
  <si>
    <t>of profit and losses of associated</t>
  </si>
  <si>
    <t>companies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</si>
</sst>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</numFmts>
  <fonts count="13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 quotePrefix="1">
      <alignment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1" fontId="0" fillId="0" borderId="9" xfId="16" applyBorder="1" applyAlignment="1">
      <alignment horizontal="center" vertical="center"/>
    </xf>
    <xf numFmtId="41" fontId="0" fillId="0" borderId="0" xfId="16" applyAlignment="1">
      <alignment horizontal="center"/>
    </xf>
    <xf numFmtId="41" fontId="0" fillId="0" borderId="9" xfId="16" applyNumberFormat="1" applyFont="1" applyBorder="1" applyAlignment="1" applyProtection="1">
      <alignment horizontal="center" vertical="center" wrapText="1" shrinkToFit="1"/>
      <protection locked="0"/>
    </xf>
    <xf numFmtId="41" fontId="0" fillId="0" borderId="9" xfId="16" applyBorder="1" applyAlignment="1">
      <alignment horizontal="center"/>
    </xf>
    <xf numFmtId="41" fontId="0" fillId="0" borderId="0" xfId="16" applyAlignment="1">
      <alignment horizontal="center" vertical="center"/>
    </xf>
    <xf numFmtId="0" fontId="0" fillId="0" borderId="0" xfId="0" applyAlignment="1">
      <alignment horizontal="center"/>
    </xf>
    <xf numFmtId="41" fontId="0" fillId="0" borderId="0" xfId="16" applyNumberFormat="1" applyFont="1" applyAlignment="1" applyProtection="1">
      <alignment horizontal="center" vertical="center" wrapText="1" shrinkToFit="1"/>
      <protection locked="0"/>
    </xf>
    <xf numFmtId="41" fontId="0" fillId="0" borderId="0" xfId="16" applyNumberFormat="1" applyAlignment="1">
      <alignment horizontal="center" vertical="center" wrapText="1" shrinkToFit="1"/>
    </xf>
    <xf numFmtId="41" fontId="0" fillId="0" borderId="7" xfId="16" applyBorder="1" applyAlignment="1">
      <alignment horizontal="center"/>
    </xf>
    <xf numFmtId="41" fontId="0" fillId="0" borderId="7" xfId="16" applyNumberFormat="1" applyFont="1" applyBorder="1" applyAlignment="1" quotePrefix="1">
      <alignment horizontal="center" vertical="center" wrapText="1" shrinkToFit="1"/>
    </xf>
    <xf numFmtId="41" fontId="0" fillId="0" borderId="0" xfId="16" applyNumberFormat="1" applyFont="1" applyAlignment="1">
      <alignment horizontal="center" vertical="center" wrapText="1" shrinkToFit="1"/>
    </xf>
    <xf numFmtId="41" fontId="0" fillId="0" borderId="7" xfId="16" applyNumberFormat="1" applyFont="1" applyBorder="1" applyAlignment="1">
      <alignment horizontal="center" vertical="center" wrapText="1" shrinkToFit="1"/>
    </xf>
    <xf numFmtId="164" fontId="0" fillId="0" borderId="0" xfId="16" applyNumberFormat="1" applyAlignment="1">
      <alignment horizontal="center"/>
    </xf>
    <xf numFmtId="165" fontId="0" fillId="0" borderId="0" xfId="16" applyNumberFormat="1" applyAlignment="1">
      <alignment horizontal="center" vertical="center" wrapText="1" shrinkToFit="1"/>
    </xf>
    <xf numFmtId="41" fontId="0" fillId="0" borderId="0" xfId="16" applyNumberFormat="1" applyFont="1" applyAlignment="1">
      <alignment horizontal="center" vertical="top" wrapText="1" shrinkToFi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7" fillId="0" borderId="0" xfId="0" applyFont="1" applyAlignment="1" quotePrefix="1">
      <alignment/>
    </xf>
    <xf numFmtId="37" fontId="0" fillId="0" borderId="10" xfId="15" applyNumberFormat="1" applyBorder="1" applyAlignment="1">
      <alignment horizontal="right" vertical="center" wrapText="1" shrinkToFit="1"/>
    </xf>
    <xf numFmtId="37" fontId="0" fillId="0" borderId="11" xfId="15" applyNumberFormat="1" applyBorder="1" applyAlignment="1">
      <alignment horizontal="right" vertical="center" wrapText="1" shrinkToFit="1"/>
    </xf>
    <xf numFmtId="37" fontId="0" fillId="0" borderId="12" xfId="15" applyNumberFormat="1" applyBorder="1" applyAlignment="1">
      <alignment horizontal="right" vertical="center" wrapText="1" shrinkToFit="1"/>
    </xf>
    <xf numFmtId="41" fontId="0" fillId="0" borderId="1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0" xfId="0" applyNumberFormat="1" applyAlignment="1">
      <alignment/>
    </xf>
    <xf numFmtId="37" fontId="0" fillId="0" borderId="13" xfId="15" applyNumberFormat="1" applyBorder="1" applyAlignment="1">
      <alignment horizontal="right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0" xfId="16" applyNumberFormat="1" applyFont="1" applyAlignment="1" quotePrefix="1">
      <alignment horizontal="right" vertical="center" wrapText="1" shrinkToFit="1"/>
    </xf>
    <xf numFmtId="41" fontId="0" fillId="0" borderId="0" xfId="16" applyNumberFormat="1" applyFont="1" applyAlignment="1">
      <alignment horizontal="right" vertical="center" wrapText="1"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15" applyNumberFormat="1" applyAlignment="1">
      <alignment horizontal="right"/>
    </xf>
    <xf numFmtId="0" fontId="0" fillId="2" borderId="0" xfId="0" applyFill="1" applyAlignment="1" quotePrefix="1">
      <alignment/>
    </xf>
    <xf numFmtId="0" fontId="0" fillId="2" borderId="0" xfId="0" applyFill="1" applyAlignment="1">
      <alignment/>
    </xf>
    <xf numFmtId="41" fontId="0" fillId="0" borderId="9" xfId="16" applyNumberFormat="1" applyFont="1" applyFill="1" applyBorder="1" applyAlignment="1" applyProtection="1">
      <alignment horizontal="center" vertical="center" wrapText="1" shrinkToFit="1"/>
      <protection locked="0"/>
    </xf>
    <xf numFmtId="41" fontId="0" fillId="0" borderId="0" xfId="16" applyFill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16" applyNumberFormat="1" applyFont="1" applyFill="1" applyAlignment="1" applyProtection="1">
      <alignment horizontal="center" vertical="center" wrapText="1" shrinkToFit="1"/>
      <protection locked="0"/>
    </xf>
    <xf numFmtId="41" fontId="0" fillId="0" borderId="7" xfId="16" applyFill="1" applyBorder="1" applyAlignment="1">
      <alignment horizontal="center"/>
    </xf>
    <xf numFmtId="41" fontId="0" fillId="0" borderId="0" xfId="16" applyNumberForma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 quotePrefix="1">
      <alignment horizontal="center" vertical="center" wrapText="1" shrinkToFit="1"/>
    </xf>
    <xf numFmtId="41" fontId="0" fillId="0" borderId="0" xfId="16" applyNumberFormat="1" applyFon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>
      <alignment horizontal="center" vertical="center" wrapText="1" shrinkToFit="1"/>
    </xf>
    <xf numFmtId="41" fontId="0" fillId="0" borderId="0" xfId="16" applyNumberFormat="1" applyFont="1" applyFill="1" applyAlignment="1">
      <alignment horizontal="center" vertical="top" wrapText="1" shrinkToFit="1"/>
    </xf>
    <xf numFmtId="37" fontId="0" fillId="0" borderId="11" xfId="15" applyNumberFormat="1" applyFont="1" applyBorder="1" applyAlignment="1">
      <alignment horizontal="right" vertical="center" wrapText="1" shrinkToFit="1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168" fontId="6" fillId="0" borderId="0" xfId="19" applyNumberFormat="1" applyFont="1" applyAlignment="1">
      <alignment horizontal="center"/>
    </xf>
    <xf numFmtId="41" fontId="6" fillId="0" borderId="0" xfId="16" applyFont="1" applyAlignment="1">
      <alignment horizontal="center"/>
    </xf>
    <xf numFmtId="41" fontId="0" fillId="0" borderId="9" xfId="16" applyNumberFormat="1" applyFill="1" applyBorder="1" applyAlignment="1">
      <alignment horizontal="center" vertical="center" wrapText="1" shrinkToFit="1"/>
    </xf>
    <xf numFmtId="37" fontId="0" fillId="0" borderId="7" xfId="15" applyNumberForma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workbookViewId="0" topLeftCell="A117">
      <selection activeCell="E220" sqref="E220"/>
    </sheetView>
  </sheetViews>
  <sheetFormatPr defaultColWidth="9.140625" defaultRowHeight="12.75"/>
  <cols>
    <col min="1" max="1" width="4.28125" style="0" customWidth="1"/>
  </cols>
  <sheetData>
    <row r="1" ht="15">
      <c r="B1" s="58" t="s">
        <v>95</v>
      </c>
    </row>
    <row r="2" ht="12.75">
      <c r="B2" t="s">
        <v>185</v>
      </c>
    </row>
    <row r="3" ht="12.75">
      <c r="B3" t="s">
        <v>229</v>
      </c>
    </row>
    <row r="4" ht="9" customHeight="1">
      <c r="B4" s="39"/>
    </row>
    <row r="5" ht="15">
      <c r="B5" s="59" t="s">
        <v>96</v>
      </c>
    </row>
    <row r="7" spans="1:2" ht="12.75">
      <c r="A7" s="6" t="s">
        <v>55</v>
      </c>
      <c r="B7" s="4" t="s">
        <v>97</v>
      </c>
    </row>
    <row r="8" ht="7.5" customHeight="1">
      <c r="B8" s="6"/>
    </row>
    <row r="9" ht="12.75">
      <c r="B9" t="s">
        <v>206</v>
      </c>
    </row>
    <row r="10" ht="12.75">
      <c r="B10" t="s">
        <v>207</v>
      </c>
    </row>
    <row r="11" ht="12" customHeight="1"/>
    <row r="12" spans="1:2" ht="12.75">
      <c r="A12" s="6" t="s">
        <v>57</v>
      </c>
      <c r="B12" s="4" t="s">
        <v>98</v>
      </c>
    </row>
    <row r="13" spans="1:2" ht="7.5" customHeight="1">
      <c r="A13" s="6"/>
      <c r="B13" s="4"/>
    </row>
    <row r="14" ht="12.75">
      <c r="B14" t="s">
        <v>99</v>
      </c>
    </row>
    <row r="16" spans="1:2" ht="12.75">
      <c r="A16" s="6" t="s">
        <v>59</v>
      </c>
      <c r="B16" s="4" t="s">
        <v>100</v>
      </c>
    </row>
    <row r="17" ht="7.5" customHeight="1"/>
    <row r="18" ht="12.75">
      <c r="B18" t="s">
        <v>101</v>
      </c>
    </row>
    <row r="20" spans="1:2" ht="12.75">
      <c r="A20" s="6" t="s">
        <v>61</v>
      </c>
      <c r="B20" s="4" t="s">
        <v>102</v>
      </c>
    </row>
    <row r="21" spans="1:2" ht="7.5" customHeight="1">
      <c r="A21" s="6"/>
      <c r="B21" s="63"/>
    </row>
    <row r="22" spans="1:2" ht="12.75">
      <c r="A22" s="6"/>
      <c r="B22" s="3" t="s">
        <v>189</v>
      </c>
    </row>
    <row r="23" ht="12.75">
      <c r="B23" t="s">
        <v>193</v>
      </c>
    </row>
    <row r="24" ht="12.75">
      <c r="B24" t="s">
        <v>194</v>
      </c>
    </row>
    <row r="26" spans="1:2" ht="12.75">
      <c r="A26" s="6" t="s">
        <v>63</v>
      </c>
      <c r="B26" s="4" t="s">
        <v>103</v>
      </c>
    </row>
    <row r="27" ht="7.5" customHeight="1"/>
    <row r="28" ht="12.75">
      <c r="B28" t="s">
        <v>104</v>
      </c>
    </row>
    <row r="30" spans="1:2" ht="12.75">
      <c r="A30" s="6" t="s">
        <v>70</v>
      </c>
      <c r="B30" s="4" t="s">
        <v>105</v>
      </c>
    </row>
    <row r="31" spans="1:2" ht="7.5" customHeight="1">
      <c r="A31" s="6"/>
      <c r="B31" s="4"/>
    </row>
    <row r="32" ht="12.75">
      <c r="B32" t="s">
        <v>106</v>
      </c>
    </row>
    <row r="34" spans="1:2" ht="12.75">
      <c r="A34" s="6" t="s">
        <v>77</v>
      </c>
      <c r="B34" s="4" t="s">
        <v>107</v>
      </c>
    </row>
    <row r="35" spans="1:2" ht="6.75" customHeight="1">
      <c r="A35" s="6"/>
      <c r="B35" s="4"/>
    </row>
    <row r="36" ht="12.75">
      <c r="B36" t="s">
        <v>108</v>
      </c>
    </row>
    <row r="37" ht="12.75">
      <c r="B37" t="s">
        <v>109</v>
      </c>
    </row>
    <row r="38" ht="9" customHeight="1"/>
    <row r="39" spans="1:2" ht="12.75">
      <c r="A39" s="6" t="s">
        <v>79</v>
      </c>
      <c r="B39" s="4" t="s">
        <v>110</v>
      </c>
    </row>
    <row r="40" spans="1:2" ht="9" customHeight="1">
      <c r="A40" s="6"/>
      <c r="B40" s="4"/>
    </row>
    <row r="41" ht="12.75">
      <c r="B41" t="s">
        <v>111</v>
      </c>
    </row>
    <row r="42" ht="12.75">
      <c r="B42" t="s">
        <v>109</v>
      </c>
    </row>
    <row r="43" ht="9" customHeight="1"/>
    <row r="44" spans="1:3" ht="12.75">
      <c r="A44" s="6" t="s">
        <v>88</v>
      </c>
      <c r="B44" s="4" t="s">
        <v>112</v>
      </c>
      <c r="C44" s="60"/>
    </row>
    <row r="45" spans="1:3" ht="8.25" customHeight="1">
      <c r="A45" s="6"/>
      <c r="B45" s="3"/>
      <c r="C45" s="60"/>
    </row>
    <row r="46" spans="2:3" ht="12.75">
      <c r="B46" s="3" t="s">
        <v>208</v>
      </c>
      <c r="C46" s="60"/>
    </row>
    <row r="47" ht="9" customHeight="1"/>
    <row r="48" spans="1:2" ht="12.75">
      <c r="A48" s="6" t="s">
        <v>90</v>
      </c>
      <c r="B48" s="4" t="s">
        <v>113</v>
      </c>
    </row>
    <row r="49" spans="1:2" ht="9" customHeight="1">
      <c r="A49" s="6"/>
      <c r="B49" s="4"/>
    </row>
    <row r="50" spans="1:2" ht="12.75">
      <c r="A50" s="6"/>
      <c r="B50" s="3" t="s">
        <v>114</v>
      </c>
    </row>
    <row r="51" ht="7.5" customHeight="1"/>
    <row r="52" spans="1:2" ht="12.75">
      <c r="A52" s="6" t="s">
        <v>92</v>
      </c>
      <c r="B52" s="4" t="s">
        <v>115</v>
      </c>
    </row>
    <row r="53" spans="1:2" ht="8.25" customHeight="1">
      <c r="A53" s="6"/>
      <c r="B53" s="4"/>
    </row>
    <row r="54" ht="12.75">
      <c r="B54" t="s">
        <v>116</v>
      </c>
    </row>
    <row r="55" ht="12.75">
      <c r="B55" t="s">
        <v>117</v>
      </c>
    </row>
    <row r="56" ht="12.75">
      <c r="B56" t="s">
        <v>118</v>
      </c>
    </row>
    <row r="57" ht="9" customHeight="1"/>
    <row r="58" spans="1:2" ht="12.75">
      <c r="A58" s="6" t="s">
        <v>94</v>
      </c>
      <c r="B58" s="4" t="s">
        <v>119</v>
      </c>
    </row>
    <row r="59" ht="8.25" customHeight="1">
      <c r="B59" s="6"/>
    </row>
    <row r="60" ht="12.75">
      <c r="B60" t="s">
        <v>209</v>
      </c>
    </row>
    <row r="61" ht="12.75">
      <c r="B61" t="s">
        <v>239</v>
      </c>
    </row>
    <row r="62" ht="12.75">
      <c r="B62" t="s">
        <v>240</v>
      </c>
    </row>
    <row r="63" ht="12.75">
      <c r="B63" t="s">
        <v>238</v>
      </c>
    </row>
    <row r="64" ht="6.75" customHeight="1">
      <c r="B64" s="6"/>
    </row>
    <row r="65" ht="12.75">
      <c r="B65" t="s">
        <v>190</v>
      </c>
    </row>
    <row r="67" spans="1:2" ht="12.75">
      <c r="A67" s="6" t="s">
        <v>120</v>
      </c>
      <c r="B67" s="4" t="s">
        <v>121</v>
      </c>
    </row>
    <row r="68" spans="1:2" ht="12.75">
      <c r="A68" s="6"/>
      <c r="B68" s="4"/>
    </row>
    <row r="69" ht="12.75">
      <c r="B69" t="s">
        <v>122</v>
      </c>
    </row>
    <row r="71" spans="1:2" ht="12.75">
      <c r="A71" s="6" t="s">
        <v>123</v>
      </c>
      <c r="B71" s="4" t="s">
        <v>124</v>
      </c>
    </row>
    <row r="73" ht="12.75">
      <c r="B73" t="s">
        <v>125</v>
      </c>
    </row>
    <row r="75" spans="1:2" ht="12.75">
      <c r="A75" s="6" t="s">
        <v>126</v>
      </c>
      <c r="B75" s="4" t="s">
        <v>127</v>
      </c>
    </row>
    <row r="77" ht="12.75">
      <c r="B77" t="s">
        <v>128</v>
      </c>
    </row>
    <row r="79" spans="1:2" ht="12.75">
      <c r="A79" s="6" t="s">
        <v>129</v>
      </c>
      <c r="B79" s="4" t="s">
        <v>130</v>
      </c>
    </row>
    <row r="81" ht="12.75">
      <c r="B81" t="s">
        <v>191</v>
      </c>
    </row>
    <row r="82" ht="12.75">
      <c r="B82" t="s">
        <v>131</v>
      </c>
    </row>
    <row r="84" spans="1:2" ht="12.75">
      <c r="A84" s="6" t="s">
        <v>132</v>
      </c>
      <c r="B84" s="4" t="s">
        <v>133</v>
      </c>
    </row>
    <row r="86" ht="12.75">
      <c r="B86" t="s">
        <v>230</v>
      </c>
    </row>
    <row r="87" ht="12.75">
      <c r="B87" t="s">
        <v>234</v>
      </c>
    </row>
    <row r="88" ht="12.75">
      <c r="B88" t="s">
        <v>236</v>
      </c>
    </row>
    <row r="89" ht="12.75">
      <c r="B89" t="s">
        <v>237</v>
      </c>
    </row>
    <row r="91" spans="1:2" ht="12.75">
      <c r="A91" s="6" t="s">
        <v>134</v>
      </c>
      <c r="B91" s="4" t="s">
        <v>135</v>
      </c>
    </row>
    <row r="93" ht="12.75">
      <c r="B93" t="s">
        <v>231</v>
      </c>
    </row>
    <row r="94" ht="12.75">
      <c r="B94" t="s">
        <v>232</v>
      </c>
    </row>
    <row r="95" ht="12.75">
      <c r="B95" t="s">
        <v>235</v>
      </c>
    </row>
    <row r="96" ht="12.75">
      <c r="B96" t="s">
        <v>243</v>
      </c>
    </row>
    <row r="97" ht="12.75">
      <c r="B97" t="s">
        <v>224</v>
      </c>
    </row>
    <row r="98" ht="12.75" hidden="1">
      <c r="B98" t="s">
        <v>210</v>
      </c>
    </row>
    <row r="99" ht="12.75" hidden="1">
      <c r="B99" t="s">
        <v>211</v>
      </c>
    </row>
    <row r="100" ht="12.75" hidden="1">
      <c r="B100" t="s">
        <v>200</v>
      </c>
    </row>
    <row r="101" ht="12.75" hidden="1">
      <c r="B101" t="s">
        <v>201</v>
      </c>
    </row>
    <row r="102" ht="12.75" hidden="1">
      <c r="B102" t="s">
        <v>202</v>
      </c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>
      <c r="B110" s="79" t="s">
        <v>188</v>
      </c>
    </row>
    <row r="111" ht="12.75" hidden="1">
      <c r="B111" s="79" t="s">
        <v>195</v>
      </c>
    </row>
    <row r="112" ht="12.75" hidden="1">
      <c r="B112" s="79" t="s">
        <v>196</v>
      </c>
    </row>
    <row r="113" ht="12.75" hidden="1">
      <c r="B113" s="79" t="s">
        <v>197</v>
      </c>
    </row>
    <row r="114" ht="12.75" hidden="1">
      <c r="B114" s="64"/>
    </row>
    <row r="115" ht="12.75" hidden="1"/>
    <row r="116" spans="1:2" ht="12.75">
      <c r="A116" s="6" t="s">
        <v>136</v>
      </c>
      <c r="B116" s="4" t="s">
        <v>137</v>
      </c>
    </row>
    <row r="118" ht="12.75" hidden="1">
      <c r="B118" t="s">
        <v>203</v>
      </c>
    </row>
    <row r="119" ht="12.75" hidden="1">
      <c r="B119" t="s">
        <v>204</v>
      </c>
    </row>
    <row r="120" ht="12.75" hidden="1"/>
    <row r="121" ht="12.75">
      <c r="B121" t="s">
        <v>212</v>
      </c>
    </row>
    <row r="122" spans="1:2" ht="12.75">
      <c r="A122" s="6"/>
      <c r="B122" t="s">
        <v>213</v>
      </c>
    </row>
    <row r="124" spans="1:2" ht="12.75">
      <c r="A124" s="6" t="s">
        <v>138</v>
      </c>
      <c r="B124" s="4" t="s">
        <v>139</v>
      </c>
    </row>
    <row r="126" ht="12.75">
      <c r="B126" t="s">
        <v>192</v>
      </c>
    </row>
    <row r="128" spans="1:2" ht="12.75">
      <c r="A128" s="6" t="s">
        <v>140</v>
      </c>
      <c r="B128" s="4" t="s">
        <v>141</v>
      </c>
    </row>
    <row r="129" spans="1:2" ht="12.75">
      <c r="A129" s="6"/>
      <c r="B129" s="63"/>
    </row>
    <row r="130" spans="1:2" ht="12.75">
      <c r="A130" s="6"/>
      <c r="B130" t="s">
        <v>244</v>
      </c>
    </row>
    <row r="131" spans="1:2" ht="12.75">
      <c r="A131" s="6"/>
      <c r="B131" t="s">
        <v>241</v>
      </c>
    </row>
    <row r="132" spans="1:2" ht="12.75">
      <c r="A132" s="6"/>
      <c r="B132" t="s">
        <v>242</v>
      </c>
    </row>
    <row r="133" spans="1:2" ht="12.75" hidden="1">
      <c r="A133" s="6"/>
      <c r="B133" s="81" t="s">
        <v>219</v>
      </c>
    </row>
    <row r="134" spans="1:2" ht="12.75" hidden="1">
      <c r="A134" s="6"/>
      <c r="B134" s="81" t="s">
        <v>220</v>
      </c>
    </row>
    <row r="135" spans="1:2" ht="12.75" hidden="1">
      <c r="A135" s="6"/>
      <c r="B135" s="82" t="s">
        <v>221</v>
      </c>
    </row>
    <row r="136" spans="1:2" ht="12.75" hidden="1">
      <c r="A136" s="6"/>
      <c r="B136" s="81" t="s">
        <v>154</v>
      </c>
    </row>
    <row r="137" spans="1:2" ht="12.75" hidden="1">
      <c r="A137" s="6"/>
      <c r="B137" s="82" t="s">
        <v>155</v>
      </c>
    </row>
    <row r="138" spans="1:2" ht="12.75" hidden="1">
      <c r="A138" s="6"/>
      <c r="B138" s="80"/>
    </row>
    <row r="139" spans="1:2" ht="12.75" hidden="1">
      <c r="A139" s="6"/>
      <c r="B139" s="80" t="s">
        <v>214</v>
      </c>
    </row>
    <row r="140" spans="1:2" ht="12.75" hidden="1">
      <c r="A140" s="6"/>
      <c r="B140" s="80" t="s">
        <v>215</v>
      </c>
    </row>
    <row r="141" spans="1:2" ht="12.75" hidden="1">
      <c r="A141" s="6"/>
      <c r="B141" s="80"/>
    </row>
    <row r="142" spans="1:2" ht="12.75" hidden="1">
      <c r="A142" s="6"/>
      <c r="B142" s="80" t="s">
        <v>216</v>
      </c>
    </row>
    <row r="143" spans="1:2" ht="12.75" hidden="1">
      <c r="A143" s="6"/>
      <c r="B143" s="80"/>
    </row>
    <row r="144" spans="1:2" ht="12.75" hidden="1">
      <c r="A144" s="6"/>
      <c r="B144" s="3" t="s">
        <v>187</v>
      </c>
    </row>
    <row r="145" spans="1:2" ht="12.75" hidden="1">
      <c r="A145" s="6"/>
      <c r="B145" s="3" t="s">
        <v>205</v>
      </c>
    </row>
    <row r="146" ht="12.75" hidden="1"/>
    <row r="147" ht="12.75" hidden="1">
      <c r="B147" s="81" t="s">
        <v>151</v>
      </c>
    </row>
    <row r="148" ht="12.75" hidden="1">
      <c r="B148" s="81" t="s">
        <v>152</v>
      </c>
    </row>
    <row r="149" ht="12.75" hidden="1">
      <c r="B149" s="82" t="s">
        <v>153</v>
      </c>
    </row>
    <row r="150" ht="12.75" hidden="1">
      <c r="B150" s="81" t="s">
        <v>154</v>
      </c>
    </row>
    <row r="151" ht="12.75" hidden="1">
      <c r="B151" s="82" t="s">
        <v>155</v>
      </c>
    </row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>
      <c r="B158" s="6" t="s">
        <v>217</v>
      </c>
    </row>
    <row r="159" ht="12.75" hidden="1">
      <c r="B159" s="6" t="s">
        <v>218</v>
      </c>
    </row>
    <row r="160" ht="12.75" hidden="1">
      <c r="B160" s="66" t="s">
        <v>142</v>
      </c>
    </row>
    <row r="161" ht="12.75" hidden="1">
      <c r="B161" s="66" t="s">
        <v>143</v>
      </c>
    </row>
    <row r="162" ht="12.75" hidden="1">
      <c r="B162" s="66" t="s">
        <v>144</v>
      </c>
    </row>
    <row r="163" ht="12.75" hidden="1">
      <c r="B163" s="67"/>
    </row>
    <row r="164" ht="12.75" hidden="1">
      <c r="B164" s="66" t="s">
        <v>145</v>
      </c>
    </row>
    <row r="165" ht="12.75" hidden="1">
      <c r="B165" s="66" t="s">
        <v>146</v>
      </c>
    </row>
    <row r="166" ht="12.75" hidden="1">
      <c r="B166" s="67"/>
    </row>
    <row r="167" ht="12.75" hidden="1">
      <c r="B167" s="66" t="s">
        <v>147</v>
      </c>
    </row>
    <row r="168" ht="12.75" hidden="1">
      <c r="B168" s="66" t="s">
        <v>148</v>
      </c>
    </row>
    <row r="169" ht="12.75" hidden="1">
      <c r="B169" s="67"/>
    </row>
    <row r="170" ht="12.75" hidden="1">
      <c r="B170" s="66" t="s">
        <v>149</v>
      </c>
    </row>
    <row r="171" ht="12.75" hidden="1">
      <c r="B171" s="66" t="s">
        <v>150</v>
      </c>
    </row>
    <row r="172" ht="12.75" hidden="1">
      <c r="B172" s="67"/>
    </row>
    <row r="173" ht="12.75" hidden="1">
      <c r="B173" s="67" t="s">
        <v>151</v>
      </c>
    </row>
    <row r="174" ht="12.75" hidden="1">
      <c r="B174" s="67" t="s">
        <v>152</v>
      </c>
    </row>
    <row r="175" ht="12.75" hidden="1">
      <c r="B175" s="66" t="s">
        <v>153</v>
      </c>
    </row>
    <row r="176" ht="12.75" hidden="1">
      <c r="B176" s="67" t="s">
        <v>154</v>
      </c>
    </row>
    <row r="177" ht="12.75" hidden="1">
      <c r="B177" s="66" t="s">
        <v>155</v>
      </c>
    </row>
    <row r="178" ht="12.75" hidden="1">
      <c r="B178" s="67"/>
    </row>
    <row r="179" ht="12.75" hidden="1">
      <c r="B179" s="67"/>
    </row>
    <row r="180" ht="12.75" hidden="1">
      <c r="B180" s="67"/>
    </row>
    <row r="181" ht="12.75" hidden="1">
      <c r="B181" s="67"/>
    </row>
    <row r="182" ht="12.75" hidden="1">
      <c r="B182" s="67" t="s">
        <v>156</v>
      </c>
    </row>
    <row r="183" ht="12.75" hidden="1">
      <c r="B183" s="67" t="s">
        <v>157</v>
      </c>
    </row>
    <row r="184" ht="12.75" hidden="1">
      <c r="B184" s="67" t="s">
        <v>158</v>
      </c>
    </row>
    <row r="185" ht="12.75" hidden="1">
      <c r="B185" s="67" t="s">
        <v>159</v>
      </c>
    </row>
    <row r="186" ht="12.75" hidden="1">
      <c r="B186" s="67" t="s">
        <v>160</v>
      </c>
    </row>
    <row r="187" ht="12.75" hidden="1">
      <c r="B187" s="67"/>
    </row>
    <row r="188" ht="12.75" hidden="1">
      <c r="B188" s="67" t="s">
        <v>161</v>
      </c>
    </row>
    <row r="189" ht="12.75" hidden="1">
      <c r="B189" s="67" t="s">
        <v>162</v>
      </c>
    </row>
    <row r="190" ht="12.75" hidden="1">
      <c r="B190" s="67"/>
    </row>
    <row r="191" ht="12.75" hidden="1">
      <c r="B191" s="67" t="s">
        <v>163</v>
      </c>
    </row>
    <row r="192" ht="12.75" hidden="1">
      <c r="B192" s="66" t="s">
        <v>164</v>
      </c>
    </row>
    <row r="193" ht="12.75" hidden="1">
      <c r="B193" s="66" t="s">
        <v>165</v>
      </c>
    </row>
    <row r="194" ht="12.75" hidden="1">
      <c r="B194" s="66" t="s">
        <v>166</v>
      </c>
    </row>
    <row r="195" ht="12.75" hidden="1">
      <c r="B195" s="66" t="s">
        <v>167</v>
      </c>
    </row>
    <row r="196" ht="12.75" hidden="1">
      <c r="B196" s="67"/>
    </row>
    <row r="197" ht="12.75" hidden="1">
      <c r="B197" s="67"/>
    </row>
    <row r="198" ht="12.75" hidden="1">
      <c r="B198" s="67"/>
    </row>
    <row r="199" ht="12.75" hidden="1">
      <c r="B199" s="66" t="s">
        <v>168</v>
      </c>
    </row>
    <row r="200" ht="12.75" hidden="1">
      <c r="B200" s="67"/>
    </row>
    <row r="201" spans="2:8" ht="12.75" hidden="1">
      <c r="B201" s="66" t="s">
        <v>169</v>
      </c>
      <c r="G201">
        <v>10.8</v>
      </c>
      <c r="H201" t="s">
        <v>170</v>
      </c>
    </row>
    <row r="202" ht="12.75" hidden="1">
      <c r="B202" s="66"/>
    </row>
    <row r="203" ht="12.75" hidden="1">
      <c r="B203" s="66" t="s">
        <v>171</v>
      </c>
    </row>
    <row r="204" spans="2:8" ht="12.75" hidden="1">
      <c r="B204" s="66" t="s">
        <v>172</v>
      </c>
      <c r="G204">
        <v>10.8</v>
      </c>
      <c r="H204" t="s">
        <v>170</v>
      </c>
    </row>
    <row r="205" ht="12.75" hidden="1">
      <c r="B205" s="66"/>
    </row>
    <row r="206" ht="12.75" hidden="1">
      <c r="B206" s="66" t="s">
        <v>173</v>
      </c>
    </row>
    <row r="207" spans="2:8" ht="12.75" hidden="1">
      <c r="B207" s="66" t="s">
        <v>174</v>
      </c>
      <c r="G207">
        <v>14.4</v>
      </c>
      <c r="H207" t="s">
        <v>170</v>
      </c>
    </row>
    <row r="208" ht="12.75" hidden="1">
      <c r="B208" s="66"/>
    </row>
    <row r="209" ht="12.75" hidden="1">
      <c r="B209" s="66" t="s">
        <v>175</v>
      </c>
    </row>
    <row r="210" ht="12.75" hidden="1">
      <c r="B210" s="66" t="s">
        <v>176</v>
      </c>
    </row>
    <row r="211" ht="12.75" hidden="1">
      <c r="B211" s="66"/>
    </row>
    <row r="212" ht="12.75" hidden="1">
      <c r="B212" s="66" t="s">
        <v>177</v>
      </c>
    </row>
    <row r="213" ht="12.75" hidden="1">
      <c r="B213" s="66" t="s">
        <v>164</v>
      </c>
    </row>
    <row r="214" ht="12.75" hidden="1">
      <c r="B214" s="66" t="s">
        <v>165</v>
      </c>
    </row>
    <row r="215" ht="12.75" hidden="1">
      <c r="B215" s="66" t="s">
        <v>166</v>
      </c>
    </row>
    <row r="216" ht="12.75" hidden="1">
      <c r="B216" s="66" t="s">
        <v>167</v>
      </c>
    </row>
    <row r="217" ht="12.75">
      <c r="B217" s="6"/>
    </row>
    <row r="218" ht="12.75">
      <c r="B218" s="6"/>
    </row>
    <row r="219" ht="12.75">
      <c r="A219" t="s">
        <v>178</v>
      </c>
    </row>
    <row r="220" ht="12.75">
      <c r="A220" t="s">
        <v>179</v>
      </c>
    </row>
    <row r="222" ht="12.75">
      <c r="A222" t="s">
        <v>180</v>
      </c>
    </row>
    <row r="223" ht="12.75">
      <c r="A223" t="s">
        <v>181</v>
      </c>
    </row>
    <row r="225" ht="12.75">
      <c r="A225" t="s">
        <v>182</v>
      </c>
    </row>
    <row r="226" ht="12.75">
      <c r="A226" s="6" t="s">
        <v>233</v>
      </c>
    </row>
  </sheetData>
  <printOptions/>
  <pageMargins left="0.25" right="0.25" top="0.38" bottom="0.4" header="0.36" footer="0.36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46">
      <selection activeCell="E220" sqref="E220"/>
    </sheetView>
  </sheetViews>
  <sheetFormatPr defaultColWidth="9.140625" defaultRowHeight="12.75"/>
  <cols>
    <col min="1" max="1" width="6.00390625" style="0" customWidth="1"/>
    <col min="4" max="4" width="13.7109375" style="0" customWidth="1"/>
    <col min="6" max="6" width="6.57421875" style="0" customWidth="1"/>
  </cols>
  <sheetData>
    <row r="2" ht="18">
      <c r="C2" s="1" t="s">
        <v>0</v>
      </c>
    </row>
    <row r="3" ht="12.75">
      <c r="D3" s="2" t="s">
        <v>52</v>
      </c>
    </row>
    <row r="4" ht="12.75">
      <c r="D4" s="2" t="s">
        <v>53</v>
      </c>
    </row>
    <row r="5" ht="12.75">
      <c r="B5" s="39"/>
    </row>
    <row r="6" ht="12.75">
      <c r="C6" s="4"/>
    </row>
    <row r="7" ht="12.75">
      <c r="B7" s="4" t="s">
        <v>54</v>
      </c>
    </row>
    <row r="8" spans="5:7" ht="12.75">
      <c r="E8" s="40" t="s">
        <v>184</v>
      </c>
      <c r="G8" s="40" t="s">
        <v>183</v>
      </c>
    </row>
    <row r="9" spans="5:7" ht="12.75">
      <c r="E9" s="40" t="s">
        <v>9</v>
      </c>
      <c r="F9" s="4"/>
      <c r="G9" s="40" t="s">
        <v>222</v>
      </c>
    </row>
    <row r="10" spans="5:7" ht="12.75">
      <c r="E10" s="40" t="s">
        <v>12</v>
      </c>
      <c r="F10" s="4"/>
      <c r="G10" s="40" t="s">
        <v>223</v>
      </c>
    </row>
    <row r="11" spans="5:7" ht="12.75">
      <c r="E11" s="41" t="s">
        <v>227</v>
      </c>
      <c r="F11" s="4"/>
      <c r="G11" s="41" t="s">
        <v>226</v>
      </c>
    </row>
    <row r="12" spans="5:7" ht="12.75">
      <c r="E12" s="40" t="s">
        <v>17</v>
      </c>
      <c r="F12" s="4"/>
      <c r="G12" s="40" t="s">
        <v>17</v>
      </c>
    </row>
    <row r="13" ht="12.75">
      <c r="F13" s="8"/>
    </row>
    <row r="15" spans="1:7" ht="12.75">
      <c r="A15" s="42" t="s">
        <v>55</v>
      </c>
      <c r="B15" t="s">
        <v>56</v>
      </c>
      <c r="E15" s="43">
        <v>32696</v>
      </c>
      <c r="F15" s="44"/>
      <c r="G15" s="43">
        <v>34498.406</v>
      </c>
    </row>
    <row r="16" spans="1:7" ht="12.75">
      <c r="A16" s="42" t="s">
        <v>57</v>
      </c>
      <c r="B16" t="s">
        <v>58</v>
      </c>
      <c r="E16" s="45">
        <v>0</v>
      </c>
      <c r="F16" s="46"/>
      <c r="G16" s="45">
        <v>0</v>
      </c>
    </row>
    <row r="17" spans="1:7" ht="12.75">
      <c r="A17" s="42" t="s">
        <v>59</v>
      </c>
      <c r="B17" t="s">
        <v>60</v>
      </c>
      <c r="E17" s="45">
        <v>0</v>
      </c>
      <c r="F17" s="46"/>
      <c r="G17" s="45">
        <v>0</v>
      </c>
    </row>
    <row r="18" spans="1:7" ht="12.75">
      <c r="A18" s="42" t="s">
        <v>61</v>
      </c>
      <c r="B18" t="s">
        <v>62</v>
      </c>
      <c r="E18" s="45">
        <v>0</v>
      </c>
      <c r="F18" s="46"/>
      <c r="G18" s="45">
        <v>0</v>
      </c>
    </row>
    <row r="19" spans="1:7" ht="12.75">
      <c r="A19" s="47"/>
      <c r="E19" s="44"/>
      <c r="F19" s="44"/>
      <c r="G19" s="44"/>
    </row>
    <row r="20" spans="1:7" ht="12.75">
      <c r="A20" s="42" t="s">
        <v>63</v>
      </c>
      <c r="B20" t="s">
        <v>64</v>
      </c>
      <c r="E20" s="44"/>
      <c r="F20" s="44"/>
      <c r="G20" s="44"/>
    </row>
    <row r="21" spans="1:7" ht="12.75">
      <c r="A21" s="47"/>
      <c r="B21" s="48" t="s">
        <v>65</v>
      </c>
      <c r="E21" s="49">
        <v>3424</v>
      </c>
      <c r="F21" s="44"/>
      <c r="G21" s="49">
        <v>5972.876</v>
      </c>
    </row>
    <row r="22" spans="1:7" ht="12.75">
      <c r="A22" s="47"/>
      <c r="B22" s="48" t="s">
        <v>66</v>
      </c>
      <c r="E22" s="50">
        <v>14084</v>
      </c>
      <c r="F22" s="44"/>
      <c r="G22" s="50">
        <v>14882.847</v>
      </c>
    </row>
    <row r="23" spans="1:7" ht="12.75">
      <c r="A23" s="47"/>
      <c r="B23" s="48" t="s">
        <v>67</v>
      </c>
      <c r="E23" s="50">
        <f>22+57+217</f>
        <v>296</v>
      </c>
      <c r="F23" s="44"/>
      <c r="G23" s="50">
        <v>105.99</v>
      </c>
    </row>
    <row r="24" spans="1:7" ht="12.75">
      <c r="A24" s="47"/>
      <c r="B24" s="48" t="s">
        <v>68</v>
      </c>
      <c r="E24" s="50">
        <v>31698</v>
      </c>
      <c r="F24" s="44"/>
      <c r="G24" s="50">
        <v>21211.803</v>
      </c>
    </row>
    <row r="25" spans="1:7" ht="12.75">
      <c r="A25" s="47"/>
      <c r="B25" s="48" t="s">
        <v>69</v>
      </c>
      <c r="E25" s="50">
        <f>3+1307.87407</f>
        <v>1310.87407</v>
      </c>
      <c r="F25" s="44"/>
      <c r="G25" s="50">
        <v>1478.721</v>
      </c>
    </row>
    <row r="26" spans="1:7" ht="12.75">
      <c r="A26" s="47"/>
      <c r="B26" s="48"/>
      <c r="E26" s="51">
        <f>SUM(E21:E25)</f>
        <v>50812.87407</v>
      </c>
      <c r="F26" s="44"/>
      <c r="G26" s="51">
        <f>SUM(G21:G25)</f>
        <v>43652.237</v>
      </c>
    </row>
    <row r="27" spans="1:7" ht="12.75">
      <c r="A27" s="47"/>
      <c r="E27" s="44"/>
      <c r="F27" s="44"/>
      <c r="G27" s="44"/>
    </row>
    <row r="28" spans="1:7" ht="12.75">
      <c r="A28" s="42" t="s">
        <v>70</v>
      </c>
      <c r="B28" t="s">
        <v>71</v>
      </c>
      <c r="E28" s="86"/>
      <c r="F28" s="44"/>
      <c r="G28" s="86"/>
    </row>
    <row r="29" spans="1:7" ht="12.75">
      <c r="A29" s="47"/>
      <c r="B29" s="48" t="s">
        <v>72</v>
      </c>
      <c r="E29" s="50">
        <v>1876</v>
      </c>
      <c r="F29" s="44"/>
      <c r="G29" s="50">
        <v>1977.014</v>
      </c>
    </row>
    <row r="30" spans="1:7" ht="12.75">
      <c r="A30" s="47"/>
      <c r="B30" s="48" t="s">
        <v>73</v>
      </c>
      <c r="E30" s="50">
        <f>195+2802</f>
        <v>2997</v>
      </c>
      <c r="F30" s="44"/>
      <c r="G30" s="50">
        <v>2612.054</v>
      </c>
    </row>
    <row r="31" spans="1:7" ht="14.25" customHeight="1">
      <c r="A31" s="47"/>
      <c r="B31" s="48" t="s">
        <v>225</v>
      </c>
      <c r="E31" s="50">
        <f>2075.91956</f>
        <v>2075.91956</v>
      </c>
      <c r="F31" s="44"/>
      <c r="G31" s="50">
        <v>1025.122</v>
      </c>
    </row>
    <row r="32" spans="1:7" ht="12.75" hidden="1">
      <c r="A32" s="47"/>
      <c r="B32" s="48" t="s">
        <v>74</v>
      </c>
      <c r="E32" s="52">
        <v>0</v>
      </c>
      <c r="F32" s="44"/>
      <c r="G32" s="52">
        <v>0</v>
      </c>
    </row>
    <row r="33" spans="1:7" ht="12.75">
      <c r="A33" s="47"/>
      <c r="B33" s="48" t="s">
        <v>75</v>
      </c>
      <c r="E33" s="52">
        <v>1505</v>
      </c>
      <c r="F33" s="44"/>
      <c r="G33" s="52">
        <v>1044.547</v>
      </c>
    </row>
    <row r="34" spans="1:7" ht="12.75">
      <c r="A34" s="47"/>
      <c r="B34" s="48" t="s">
        <v>76</v>
      </c>
      <c r="E34" s="78">
        <v>7440</v>
      </c>
      <c r="F34" s="44"/>
      <c r="G34" s="50">
        <v>6000</v>
      </c>
    </row>
    <row r="35" spans="1:7" ht="12.75">
      <c r="A35" s="47"/>
      <c r="B35" s="48"/>
      <c r="E35" s="51">
        <f>SUM(E29:E34)</f>
        <v>15893.91956</v>
      </c>
      <c r="F35" s="44"/>
      <c r="G35" s="51">
        <f>SUM(G29:G34)</f>
        <v>12658.737000000001</v>
      </c>
    </row>
    <row r="36" spans="1:7" ht="12.75">
      <c r="A36" s="47"/>
      <c r="B36" s="48"/>
      <c r="E36" s="53"/>
      <c r="F36" s="44"/>
      <c r="G36" s="53"/>
    </row>
    <row r="37" spans="1:7" ht="12.75">
      <c r="A37" s="42" t="s">
        <v>77</v>
      </c>
      <c r="B37" t="s">
        <v>78</v>
      </c>
      <c r="E37" s="43">
        <f>E26-E35</f>
        <v>34918.954509999996</v>
      </c>
      <c r="F37" s="44"/>
      <c r="G37" s="43">
        <f>G26-G35</f>
        <v>30993.5</v>
      </c>
    </row>
    <row r="38" spans="1:7" ht="12.75">
      <c r="A38" s="47"/>
      <c r="E38" s="43"/>
      <c r="F38" s="44"/>
      <c r="G38" s="43"/>
    </row>
    <row r="39" spans="1:8" ht="13.5" thickBot="1">
      <c r="A39" s="42"/>
      <c r="D39" s="54"/>
      <c r="E39" s="55">
        <f>E15+SUM(E21:E25)-SUM(E29:E34)</f>
        <v>67614.95451</v>
      </c>
      <c r="F39" s="44"/>
      <c r="G39" s="55">
        <f>G15+SUM(G21:G25)-SUM(G29:G34)</f>
        <v>65491.90600000001</v>
      </c>
      <c r="H39" s="54"/>
    </row>
    <row r="40" spans="1:7" ht="13.5" thickTop="1">
      <c r="A40" s="47"/>
      <c r="E40" s="43"/>
      <c r="F40" s="44"/>
      <c r="G40" s="43"/>
    </row>
    <row r="41" spans="1:7" ht="12.75">
      <c r="A41" s="42" t="s">
        <v>79</v>
      </c>
      <c r="B41" t="s">
        <v>80</v>
      </c>
      <c r="E41" s="43"/>
      <c r="F41" s="44"/>
      <c r="G41" s="43"/>
    </row>
    <row r="42" spans="1:7" ht="12.75">
      <c r="A42" s="47"/>
      <c r="B42" t="s">
        <v>81</v>
      </c>
      <c r="E42" s="43">
        <v>40000</v>
      </c>
      <c r="F42" s="44"/>
      <c r="G42" s="43">
        <v>40000</v>
      </c>
    </row>
    <row r="43" spans="1:7" ht="12.75">
      <c r="A43" s="47"/>
      <c r="B43" t="s">
        <v>82</v>
      </c>
      <c r="E43" s="43"/>
      <c r="F43" s="44"/>
      <c r="G43" s="43"/>
    </row>
    <row r="44" spans="1:7" ht="12.75">
      <c r="A44" s="47"/>
      <c r="B44" s="48" t="s">
        <v>83</v>
      </c>
      <c r="E44" s="45">
        <v>0</v>
      </c>
      <c r="F44" s="46"/>
      <c r="G44" s="45">
        <v>0</v>
      </c>
    </row>
    <row r="45" spans="1:7" ht="12.75">
      <c r="A45" s="47"/>
      <c r="B45" s="48" t="s">
        <v>84</v>
      </c>
      <c r="E45" s="43">
        <v>4640</v>
      </c>
      <c r="F45" s="44"/>
      <c r="G45" s="43">
        <v>4640</v>
      </c>
    </row>
    <row r="46" spans="1:7" ht="12.75">
      <c r="A46" s="47"/>
      <c r="B46" s="48" t="s">
        <v>85</v>
      </c>
      <c r="E46" s="45">
        <v>0</v>
      </c>
      <c r="F46" s="46"/>
      <c r="G46" s="45">
        <v>0</v>
      </c>
    </row>
    <row r="47" spans="1:7" ht="12.75">
      <c r="A47" s="47"/>
      <c r="B47" s="48" t="s">
        <v>86</v>
      </c>
      <c r="E47" s="45">
        <v>0</v>
      </c>
      <c r="F47" s="46"/>
      <c r="G47" s="45">
        <v>0</v>
      </c>
    </row>
    <row r="48" spans="1:7" ht="12.75">
      <c r="A48" s="47"/>
      <c r="B48" s="48" t="s">
        <v>87</v>
      </c>
      <c r="E48" s="56">
        <f>20211+2123</f>
        <v>22334</v>
      </c>
      <c r="F48" s="44"/>
      <c r="G48" s="56">
        <v>20210.906</v>
      </c>
    </row>
    <row r="49" spans="1:8" ht="12.75">
      <c r="A49" s="47"/>
      <c r="E49" s="57">
        <f>SUM(E42:E48)</f>
        <v>66974</v>
      </c>
      <c r="F49" s="53"/>
      <c r="G49" s="57">
        <f>SUM(G42:G48)</f>
        <v>64850.906</v>
      </c>
      <c r="H49" s="54"/>
    </row>
    <row r="50" spans="1:7" ht="12.75">
      <c r="A50" s="47"/>
      <c r="E50" s="57"/>
      <c r="F50" s="44"/>
      <c r="G50" s="57"/>
    </row>
    <row r="51" spans="1:7" ht="12.75">
      <c r="A51" s="42" t="s">
        <v>88</v>
      </c>
      <c r="B51" t="s">
        <v>89</v>
      </c>
      <c r="E51" s="45">
        <v>0</v>
      </c>
      <c r="F51" s="46"/>
      <c r="G51" s="45">
        <v>0</v>
      </c>
    </row>
    <row r="52" spans="1:7" ht="12.75">
      <c r="A52" s="42" t="s">
        <v>90</v>
      </c>
      <c r="B52" t="s">
        <v>91</v>
      </c>
      <c r="E52" s="45">
        <v>0</v>
      </c>
      <c r="F52" s="46"/>
      <c r="G52" s="45">
        <v>0</v>
      </c>
    </row>
    <row r="53" spans="1:7" ht="12.75">
      <c r="A53" s="42" t="s">
        <v>92</v>
      </c>
      <c r="B53" t="s">
        <v>93</v>
      </c>
      <c r="E53" s="43">
        <v>641</v>
      </c>
      <c r="F53" s="44"/>
      <c r="G53" s="43">
        <v>641</v>
      </c>
    </row>
    <row r="54" spans="1:7" ht="13.5" thickBot="1">
      <c r="A54" s="42"/>
      <c r="E54" s="55">
        <f>E49+SUM(E51:E53)</f>
        <v>67615</v>
      </c>
      <c r="F54" s="44"/>
      <c r="G54" s="55">
        <f>G49+SUM(G51:G53)</f>
        <v>65491.906</v>
      </c>
    </row>
    <row r="55" spans="1:7" ht="13.5" thickTop="1">
      <c r="A55" s="42"/>
      <c r="E55" s="44"/>
      <c r="F55" s="44"/>
      <c r="G55" s="44"/>
    </row>
    <row r="56" spans="1:7" ht="12.75">
      <c r="A56" s="42" t="s">
        <v>94</v>
      </c>
      <c r="B56" t="s">
        <v>198</v>
      </c>
      <c r="E56" s="65">
        <f>(SUM(E42:E48)/E42)</f>
        <v>1.67435</v>
      </c>
      <c r="G56" s="65">
        <f>(SUM(G42:G48)/G42)</f>
        <v>1.62127265</v>
      </c>
    </row>
  </sheetData>
  <printOptions/>
  <pageMargins left="0.58" right="0.75" top="0.38" bottom="0.4" header="0.34" footer="0.3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5"/>
  <sheetViews>
    <sheetView tabSelected="1" workbookViewId="0" topLeftCell="A61">
      <selection activeCell="B53" sqref="B53"/>
    </sheetView>
  </sheetViews>
  <sheetFormatPr defaultColWidth="9.140625" defaultRowHeight="12.75"/>
  <cols>
    <col min="1" max="1" width="7.140625" style="0" customWidth="1"/>
    <col min="6" max="6" width="5.57421875" style="0" customWidth="1"/>
    <col min="7" max="7" width="11.7109375" style="0" customWidth="1"/>
    <col min="8" max="8" width="6.7109375" style="0" customWidth="1"/>
    <col min="10" max="10" width="4.7109375" style="0" customWidth="1"/>
    <col min="11" max="11" width="11.421875" style="0" customWidth="1"/>
  </cols>
  <sheetData>
    <row r="1" ht="9.75" customHeight="1"/>
    <row r="2" ht="18">
      <c r="F2" s="1" t="s">
        <v>0</v>
      </c>
    </row>
    <row r="3" ht="12.75">
      <c r="G3" s="2" t="s">
        <v>1</v>
      </c>
    </row>
    <row r="4" ht="12.75">
      <c r="G4" s="2" t="s">
        <v>2</v>
      </c>
    </row>
    <row r="5" ht="9.75" customHeight="1">
      <c r="E5" s="2"/>
    </row>
    <row r="6" spans="2:5" ht="12.75">
      <c r="B6" s="3"/>
      <c r="E6" t="s">
        <v>3</v>
      </c>
    </row>
    <row r="7" spans="4:7" ht="12.75">
      <c r="D7" s="4"/>
      <c r="G7" s="5" t="s">
        <v>228</v>
      </c>
    </row>
    <row r="8" spans="4:8" ht="12.75">
      <c r="D8" s="4"/>
      <c r="G8" t="s">
        <v>186</v>
      </c>
      <c r="H8" s="6"/>
    </row>
    <row r="10" ht="12.75">
      <c r="G10" s="4" t="s">
        <v>4</v>
      </c>
    </row>
    <row r="11" ht="8.25" customHeight="1"/>
    <row r="12" spans="5:11" ht="12.75">
      <c r="E12" s="7" t="s">
        <v>5</v>
      </c>
      <c r="F12" s="8"/>
      <c r="G12" s="4"/>
      <c r="H12" s="4"/>
      <c r="I12" s="7" t="s">
        <v>6</v>
      </c>
      <c r="J12" s="4"/>
      <c r="K12" s="4"/>
    </row>
    <row r="13" spans="5:11" ht="12.75">
      <c r="E13" s="9" t="s">
        <v>7</v>
      </c>
      <c r="F13" s="10"/>
      <c r="G13" s="11" t="s">
        <v>8</v>
      </c>
      <c r="H13" s="12"/>
      <c r="I13" s="9" t="s">
        <v>9</v>
      </c>
      <c r="J13" s="13"/>
      <c r="K13" s="11" t="s">
        <v>8</v>
      </c>
    </row>
    <row r="14" spans="5:11" ht="12.75">
      <c r="E14" s="14" t="s">
        <v>10</v>
      </c>
      <c r="F14" s="12"/>
      <c r="G14" s="15" t="s">
        <v>11</v>
      </c>
      <c r="H14" s="12"/>
      <c r="I14" s="14" t="s">
        <v>10</v>
      </c>
      <c r="J14" s="16"/>
      <c r="K14" s="15" t="s">
        <v>11</v>
      </c>
    </row>
    <row r="15" spans="5:11" ht="12.75">
      <c r="E15" s="14" t="s">
        <v>12</v>
      </c>
      <c r="F15" s="12"/>
      <c r="G15" s="15" t="s">
        <v>13</v>
      </c>
      <c r="H15" s="12"/>
      <c r="I15" s="14" t="s">
        <v>14</v>
      </c>
      <c r="J15" s="16"/>
      <c r="K15" s="15" t="s">
        <v>13</v>
      </c>
    </row>
    <row r="16" spans="5:11" ht="12.75">
      <c r="E16" s="14" t="s">
        <v>15</v>
      </c>
      <c r="F16" s="12"/>
      <c r="G16" s="15" t="s">
        <v>12</v>
      </c>
      <c r="H16" s="12"/>
      <c r="I16" s="14" t="s">
        <v>15</v>
      </c>
      <c r="J16" s="12"/>
      <c r="K16" s="15" t="s">
        <v>16</v>
      </c>
    </row>
    <row r="17" spans="5:11" ht="12.75">
      <c r="E17" s="17" t="s">
        <v>227</v>
      </c>
      <c r="F17" s="18"/>
      <c r="G17" s="19" t="s">
        <v>199</v>
      </c>
      <c r="H17" s="12"/>
      <c r="I17" s="20" t="s">
        <v>227</v>
      </c>
      <c r="J17" s="18"/>
      <c r="K17" s="19" t="s">
        <v>199</v>
      </c>
    </row>
    <row r="18" spans="5:11" ht="12.75">
      <c r="E18" s="21" t="s">
        <v>17</v>
      </c>
      <c r="F18" s="22"/>
      <c r="G18" s="23" t="s">
        <v>17</v>
      </c>
      <c r="H18" s="12"/>
      <c r="I18" s="21" t="s">
        <v>17</v>
      </c>
      <c r="J18" s="22"/>
      <c r="K18" s="23" t="s">
        <v>17</v>
      </c>
    </row>
    <row r="20" spans="1:12" ht="13.5" thickBot="1">
      <c r="A20" s="6" t="s">
        <v>18</v>
      </c>
      <c r="B20" t="s">
        <v>19</v>
      </c>
      <c r="E20" s="24">
        <v>13239.18966</v>
      </c>
      <c r="F20" s="25"/>
      <c r="G20" s="68">
        <v>14043</v>
      </c>
      <c r="H20" s="83"/>
      <c r="I20" s="27">
        <v>26937.24617</v>
      </c>
      <c r="J20" s="25"/>
      <c r="K20" s="26">
        <v>24797</v>
      </c>
      <c r="L20" s="83"/>
    </row>
    <row r="21" spans="5:12" ht="13.5" thickTop="1">
      <c r="E21" s="25"/>
      <c r="F21" s="25"/>
      <c r="G21" s="69"/>
      <c r="H21" s="25"/>
      <c r="I21" s="25"/>
      <c r="J21" s="25"/>
      <c r="K21" s="25"/>
      <c r="L21" s="28"/>
    </row>
    <row r="22" spans="1:12" ht="13.5" thickBot="1">
      <c r="A22" s="6" t="s">
        <v>20</v>
      </c>
      <c r="B22" t="s">
        <v>21</v>
      </c>
      <c r="E22" s="26">
        <v>0</v>
      </c>
      <c r="F22" s="25"/>
      <c r="G22" s="68">
        <v>0</v>
      </c>
      <c r="H22" s="83"/>
      <c r="I22" s="26">
        <v>0</v>
      </c>
      <c r="J22" s="25"/>
      <c r="K22" s="26">
        <v>0</v>
      </c>
      <c r="L22" s="28"/>
    </row>
    <row r="23" spans="5:12" ht="13.5" thickTop="1">
      <c r="E23" s="25"/>
      <c r="F23" s="25"/>
      <c r="G23" s="69"/>
      <c r="H23" s="25"/>
      <c r="I23" s="25"/>
      <c r="J23" s="25"/>
      <c r="K23" s="25"/>
      <c r="L23" s="28"/>
    </row>
    <row r="24" spans="1:12" ht="13.5" thickBot="1">
      <c r="A24" s="6" t="s">
        <v>22</v>
      </c>
      <c r="B24" t="s">
        <v>245</v>
      </c>
      <c r="E24" s="27">
        <v>778.83223</v>
      </c>
      <c r="F24" s="25"/>
      <c r="G24" s="68">
        <v>821</v>
      </c>
      <c r="H24" s="83"/>
      <c r="I24" s="27">
        <v>1537.06033</v>
      </c>
      <c r="J24" s="25"/>
      <c r="K24" s="26">
        <v>1580</v>
      </c>
      <c r="L24" s="83"/>
    </row>
    <row r="25" spans="5:12" ht="13.5" thickTop="1">
      <c r="E25" s="25"/>
      <c r="F25" s="25"/>
      <c r="G25" s="69"/>
      <c r="H25" s="25"/>
      <c r="I25" s="25"/>
      <c r="J25" s="25"/>
      <c r="K25" s="25"/>
      <c r="L25" s="28"/>
    </row>
    <row r="26" spans="5:12" ht="12.75">
      <c r="E26" s="29"/>
      <c r="F26" s="29"/>
      <c r="G26" s="70"/>
      <c r="H26" s="29"/>
      <c r="I26" s="29"/>
      <c r="J26" s="25"/>
      <c r="K26" s="25"/>
      <c r="L26" s="28"/>
    </row>
    <row r="27" spans="1:12" ht="12.75">
      <c r="A27" s="6" t="s">
        <v>23</v>
      </c>
      <c r="B27" t="s">
        <v>246</v>
      </c>
      <c r="E27" s="25"/>
      <c r="F27" s="25"/>
      <c r="G27" s="69"/>
      <c r="H27" s="25"/>
      <c r="I27" s="25"/>
      <c r="J27" s="25"/>
      <c r="K27" s="25"/>
      <c r="L27" s="28"/>
    </row>
    <row r="28" spans="2:12" ht="12.75">
      <c r="B28" t="s">
        <v>247</v>
      </c>
      <c r="E28" s="25"/>
      <c r="F28" s="25"/>
      <c r="G28" s="69"/>
      <c r="H28" s="25"/>
      <c r="I28" s="25"/>
      <c r="J28" s="25"/>
      <c r="K28" s="25"/>
      <c r="L28" s="28"/>
    </row>
    <row r="29" spans="2:12" ht="12.75">
      <c r="B29" t="s">
        <v>248</v>
      </c>
      <c r="E29" s="25"/>
      <c r="F29" s="25"/>
      <c r="G29" s="69"/>
      <c r="H29" s="25"/>
      <c r="I29" s="25"/>
      <c r="J29" s="25"/>
      <c r="K29" s="25"/>
      <c r="L29" s="28"/>
    </row>
    <row r="30" spans="2:12" ht="12.75">
      <c r="B30" t="s">
        <v>249</v>
      </c>
      <c r="E30" s="25"/>
      <c r="F30" s="25"/>
      <c r="G30" s="69"/>
      <c r="H30" s="25"/>
      <c r="I30" s="25"/>
      <c r="J30" s="25"/>
      <c r="K30" s="25"/>
      <c r="L30" s="28"/>
    </row>
    <row r="31" spans="2:12" ht="12.75">
      <c r="B31" t="s">
        <v>250</v>
      </c>
      <c r="E31" s="25">
        <v>3842</v>
      </c>
      <c r="F31" s="25"/>
      <c r="G31" s="71">
        <v>3349</v>
      </c>
      <c r="H31" s="83"/>
      <c r="I31" s="25">
        <v>7065</v>
      </c>
      <c r="J31" s="25"/>
      <c r="K31" s="30">
        <v>5341</v>
      </c>
      <c r="L31" s="83"/>
    </row>
    <row r="32" spans="5:12" ht="12.75">
      <c r="E32" s="25"/>
      <c r="F32" s="25"/>
      <c r="G32" s="69"/>
      <c r="H32" s="83"/>
      <c r="I32" s="25"/>
      <c r="J32" s="25"/>
      <c r="K32" s="25"/>
      <c r="L32" s="83"/>
    </row>
    <row r="33" spans="1:12" ht="12.75">
      <c r="A33" s="6" t="s">
        <v>20</v>
      </c>
      <c r="B33" t="s">
        <v>251</v>
      </c>
      <c r="E33" s="28">
        <v>-10</v>
      </c>
      <c r="F33" s="25"/>
      <c r="G33" s="71">
        <v>-20</v>
      </c>
      <c r="H33" s="83"/>
      <c r="I33" s="25">
        <v>-20</v>
      </c>
      <c r="J33" s="25"/>
      <c r="K33" s="30">
        <v>-44</v>
      </c>
      <c r="L33" s="83"/>
    </row>
    <row r="34" spans="5:12" ht="12.75">
      <c r="E34" s="25"/>
      <c r="F34" s="25"/>
      <c r="G34" s="71"/>
      <c r="H34" s="83"/>
      <c r="I34" s="25"/>
      <c r="J34" s="25"/>
      <c r="K34" s="30"/>
      <c r="L34" s="83"/>
    </row>
    <row r="35" spans="1:12" ht="12.75">
      <c r="A35" s="6" t="s">
        <v>22</v>
      </c>
      <c r="B35" t="s">
        <v>24</v>
      </c>
      <c r="E35" s="25">
        <v>-925.59898</v>
      </c>
      <c r="F35" s="25"/>
      <c r="G35" s="71">
        <v>-975</v>
      </c>
      <c r="H35" s="83"/>
      <c r="I35" s="25">
        <v>-1853.66089</v>
      </c>
      <c r="J35" s="25"/>
      <c r="K35" s="30">
        <v>-1936</v>
      </c>
      <c r="L35" s="83"/>
    </row>
    <row r="36" spans="1:12" ht="12.75">
      <c r="A36" s="6"/>
      <c r="E36" s="25"/>
      <c r="F36" s="25"/>
      <c r="G36" s="69"/>
      <c r="H36" s="25"/>
      <c r="I36" s="25"/>
      <c r="J36" s="25"/>
      <c r="K36" s="25"/>
      <c r="L36" s="28"/>
    </row>
    <row r="37" spans="5:12" ht="12.75">
      <c r="E37" s="25"/>
      <c r="F37" s="25"/>
      <c r="G37" s="69"/>
      <c r="H37" s="25"/>
      <c r="I37" s="25"/>
      <c r="J37" s="25"/>
      <c r="K37" s="25"/>
      <c r="L37" s="28"/>
    </row>
    <row r="38" spans="1:12" ht="12.75">
      <c r="A38" s="6" t="s">
        <v>25</v>
      </c>
      <c r="B38" t="s">
        <v>26</v>
      </c>
      <c r="E38" s="30">
        <v>0</v>
      </c>
      <c r="F38" s="25"/>
      <c r="G38" s="71">
        <v>0</v>
      </c>
      <c r="H38" s="25"/>
      <c r="I38" s="31">
        <v>0</v>
      </c>
      <c r="J38" s="25"/>
      <c r="K38" s="30">
        <v>0</v>
      </c>
      <c r="L38" s="28"/>
    </row>
    <row r="39" spans="5:12" ht="12.75">
      <c r="E39" s="32"/>
      <c r="F39" s="25"/>
      <c r="G39" s="72"/>
      <c r="H39" s="25"/>
      <c r="I39" s="32"/>
      <c r="J39" s="25"/>
      <c r="K39" s="32"/>
      <c r="L39" s="28"/>
    </row>
    <row r="40" spans="5:12" ht="12.75">
      <c r="E40" s="29"/>
      <c r="F40" s="29"/>
      <c r="G40" s="70"/>
      <c r="H40" s="29"/>
      <c r="I40" s="29"/>
      <c r="J40" s="25"/>
      <c r="K40" s="25"/>
      <c r="L40" s="28"/>
    </row>
    <row r="41" spans="1:12" ht="12.75">
      <c r="A41" s="6" t="s">
        <v>27</v>
      </c>
      <c r="B41" t="s">
        <v>252</v>
      </c>
      <c r="E41" s="25"/>
      <c r="F41" s="25"/>
      <c r="G41" s="69"/>
      <c r="H41" s="25"/>
      <c r="I41" s="25"/>
      <c r="J41" s="25"/>
      <c r="K41" s="25"/>
      <c r="L41" s="28"/>
    </row>
    <row r="42" spans="2:12" ht="12.75">
      <c r="B42" t="s">
        <v>253</v>
      </c>
      <c r="E42" s="25"/>
      <c r="F42" s="25"/>
      <c r="G42" s="69"/>
      <c r="H42" s="25"/>
      <c r="I42" s="25"/>
      <c r="J42" s="25"/>
      <c r="K42" s="25"/>
      <c r="L42" s="28"/>
    </row>
    <row r="43" spans="2:12" ht="12.75">
      <c r="B43" t="s">
        <v>254</v>
      </c>
      <c r="E43" s="25">
        <f>E31+E33+E35+E38</f>
        <v>2906.4010200000002</v>
      </c>
      <c r="F43" s="25"/>
      <c r="G43" s="73">
        <f>G31+G33+G35+G38</f>
        <v>2354</v>
      </c>
      <c r="H43" s="83"/>
      <c r="I43" s="25">
        <f>I31+I33+I35+I38</f>
        <v>5191.33911</v>
      </c>
      <c r="J43" s="25"/>
      <c r="K43" s="31">
        <f>K31+K33+K35+K38</f>
        <v>3361</v>
      </c>
      <c r="L43" s="83"/>
    </row>
    <row r="44" spans="5:12" ht="12.75">
      <c r="E44" s="25"/>
      <c r="F44" s="25"/>
      <c r="G44" s="69"/>
      <c r="H44" s="25"/>
      <c r="I44" s="25"/>
      <c r="J44" s="25"/>
      <c r="K44" s="25"/>
      <c r="L44" s="28"/>
    </row>
    <row r="45" spans="1:12" ht="12.75">
      <c r="A45" s="6" t="s">
        <v>28</v>
      </c>
      <c r="B45" t="s">
        <v>255</v>
      </c>
      <c r="E45" s="29"/>
      <c r="F45" s="29"/>
      <c r="G45" s="70"/>
      <c r="H45" s="29"/>
      <c r="I45" s="29"/>
      <c r="J45" s="25"/>
      <c r="K45" s="29"/>
      <c r="L45" s="28"/>
    </row>
    <row r="46" spans="2:12" ht="12.75">
      <c r="B46" t="s">
        <v>29</v>
      </c>
      <c r="E46" s="33">
        <v>0</v>
      </c>
      <c r="F46" s="25"/>
      <c r="G46" s="74">
        <v>0</v>
      </c>
      <c r="H46" s="25"/>
      <c r="I46" s="33"/>
      <c r="J46" s="25"/>
      <c r="K46" s="33"/>
      <c r="L46" s="28"/>
    </row>
    <row r="47" spans="5:12" ht="12.75">
      <c r="E47" s="25"/>
      <c r="F47" s="25"/>
      <c r="G47" s="69"/>
      <c r="H47" s="25"/>
      <c r="I47" s="25"/>
      <c r="J47" s="25"/>
      <c r="K47" s="25"/>
      <c r="L47" s="28"/>
    </row>
    <row r="48" spans="1:12" ht="12.75">
      <c r="A48" s="6" t="s">
        <v>30</v>
      </c>
      <c r="B48" t="s">
        <v>252</v>
      </c>
      <c r="E48" s="29"/>
      <c r="F48" s="29"/>
      <c r="G48" s="70"/>
      <c r="H48" s="29"/>
      <c r="I48" s="29"/>
      <c r="J48" s="25"/>
      <c r="K48" s="25"/>
      <c r="L48" s="28"/>
    </row>
    <row r="49" spans="2:12" ht="12.75">
      <c r="B49" t="s">
        <v>256</v>
      </c>
      <c r="E49" s="25"/>
      <c r="F49" s="25"/>
      <c r="G49" s="69"/>
      <c r="H49" s="25"/>
      <c r="I49" s="25"/>
      <c r="J49" s="25"/>
      <c r="K49" s="25"/>
      <c r="L49" s="28"/>
    </row>
    <row r="50" spans="2:12" ht="12.75">
      <c r="B50" t="s">
        <v>265</v>
      </c>
      <c r="E50" s="25"/>
      <c r="F50" s="25"/>
      <c r="G50" s="69"/>
      <c r="H50" s="25"/>
      <c r="I50" s="25"/>
      <c r="J50" s="25"/>
      <c r="K50" s="25"/>
      <c r="L50" s="28"/>
    </row>
    <row r="51" spans="2:12" ht="12.75">
      <c r="B51" t="s">
        <v>266</v>
      </c>
      <c r="E51" s="25"/>
      <c r="F51" s="25"/>
      <c r="G51" s="69"/>
      <c r="H51" s="25"/>
      <c r="I51" s="25"/>
      <c r="J51" s="25"/>
      <c r="K51" s="25"/>
      <c r="L51" s="28"/>
    </row>
    <row r="52" spans="2:12" ht="12.75">
      <c r="B52" t="s">
        <v>267</v>
      </c>
      <c r="E52" s="25">
        <f>E43+E46</f>
        <v>2906.4010200000002</v>
      </c>
      <c r="F52" s="25"/>
      <c r="G52" s="73">
        <f>G43+G46</f>
        <v>2354</v>
      </c>
      <c r="H52" s="83"/>
      <c r="I52" s="25">
        <f>I43+I46</f>
        <v>5191.33911</v>
      </c>
      <c r="J52" s="25"/>
      <c r="K52" s="31">
        <f>K43+K46</f>
        <v>3361</v>
      </c>
      <c r="L52" s="83"/>
    </row>
    <row r="53" spans="5:12" ht="12.75">
      <c r="E53" s="25"/>
      <c r="F53" s="25"/>
      <c r="G53" s="69"/>
      <c r="H53" s="83"/>
      <c r="I53" s="25"/>
      <c r="J53" s="25"/>
      <c r="K53" s="25"/>
      <c r="L53" s="83"/>
    </row>
    <row r="54" spans="1:12" ht="12.75">
      <c r="A54" s="6" t="s">
        <v>31</v>
      </c>
      <c r="B54" t="s">
        <v>257</v>
      </c>
      <c r="E54" s="61">
        <f>-900.258</f>
        <v>-900.258</v>
      </c>
      <c r="F54" s="25"/>
      <c r="G54" s="75">
        <v>-389</v>
      </c>
      <c r="H54" s="83"/>
      <c r="I54" s="62">
        <v>-1628.055</v>
      </c>
      <c r="J54" s="25"/>
      <c r="K54" s="34">
        <v>-779</v>
      </c>
      <c r="L54" s="83"/>
    </row>
    <row r="55" spans="5:12" ht="12.75">
      <c r="E55" s="32"/>
      <c r="F55" s="25"/>
      <c r="G55" s="72"/>
      <c r="H55" s="25"/>
      <c r="I55" s="32"/>
      <c r="J55" s="25"/>
      <c r="K55" s="32"/>
      <c r="L55" s="83"/>
    </row>
    <row r="56" spans="1:12" ht="12.75">
      <c r="A56" s="6" t="s">
        <v>32</v>
      </c>
      <c r="B56" s="6" t="s">
        <v>258</v>
      </c>
      <c r="E56" s="29"/>
      <c r="F56" s="29"/>
      <c r="G56" s="70"/>
      <c r="H56" s="29"/>
      <c r="I56" s="29"/>
      <c r="J56" s="25"/>
      <c r="K56" s="25"/>
      <c r="L56" s="83"/>
    </row>
    <row r="57" spans="2:12" ht="12.75">
      <c r="B57" t="s">
        <v>259</v>
      </c>
      <c r="E57" s="25"/>
      <c r="F57" s="25"/>
      <c r="G57" s="69"/>
      <c r="H57" s="25"/>
      <c r="I57" s="25"/>
      <c r="J57" s="25"/>
      <c r="K57" s="25"/>
      <c r="L57" s="83"/>
    </row>
    <row r="58" spans="2:12" ht="12.75">
      <c r="B58" t="s">
        <v>33</v>
      </c>
      <c r="E58" s="25">
        <f>E52+E54</f>
        <v>2006.1430200000002</v>
      </c>
      <c r="F58" s="25"/>
      <c r="G58" s="73">
        <f>G52+G54</f>
        <v>1965</v>
      </c>
      <c r="H58" s="83"/>
      <c r="I58" s="25">
        <f>I52+I54</f>
        <v>3563.2841099999996</v>
      </c>
      <c r="J58" s="25"/>
      <c r="K58" s="31">
        <f>K52+K54</f>
        <v>2582</v>
      </c>
      <c r="L58" s="83"/>
    </row>
    <row r="59" spans="5:12" ht="12.75">
      <c r="E59" s="25"/>
      <c r="F59" s="25"/>
      <c r="G59" s="69"/>
      <c r="H59" s="25"/>
      <c r="I59" s="25"/>
      <c r="J59" s="25"/>
      <c r="K59" s="25"/>
      <c r="L59" s="83"/>
    </row>
    <row r="60" spans="2:12" ht="12.75">
      <c r="B60" s="6" t="s">
        <v>34</v>
      </c>
      <c r="E60" s="33">
        <v>0</v>
      </c>
      <c r="F60" s="25"/>
      <c r="G60" s="74">
        <v>0</v>
      </c>
      <c r="H60" s="25"/>
      <c r="I60" s="33">
        <v>0</v>
      </c>
      <c r="J60" s="25"/>
      <c r="K60" s="33">
        <v>0</v>
      </c>
      <c r="L60" s="83"/>
    </row>
    <row r="61" spans="5:12" ht="12.75">
      <c r="E61" s="25"/>
      <c r="F61" s="25"/>
      <c r="G61" s="69"/>
      <c r="H61" s="25"/>
      <c r="I61" s="25"/>
      <c r="J61" s="25"/>
      <c r="K61" s="25"/>
      <c r="L61" s="83"/>
    </row>
    <row r="62" spans="1:12" ht="12.75">
      <c r="A62" s="6" t="s">
        <v>35</v>
      </c>
      <c r="B62" t="s">
        <v>260</v>
      </c>
      <c r="E62" s="29"/>
      <c r="F62" s="29"/>
      <c r="G62" s="70"/>
      <c r="H62" s="29"/>
      <c r="I62" s="29"/>
      <c r="J62" s="25"/>
      <c r="K62" s="29"/>
      <c r="L62" s="83"/>
    </row>
    <row r="63" spans="2:12" ht="12.75">
      <c r="B63" t="s">
        <v>261</v>
      </c>
      <c r="E63" s="25"/>
      <c r="F63" s="25"/>
      <c r="G63" s="69"/>
      <c r="H63" s="25"/>
      <c r="I63" s="25"/>
      <c r="J63" s="25"/>
      <c r="K63" s="25"/>
      <c r="L63" s="83"/>
    </row>
    <row r="64" spans="2:12" ht="12.75">
      <c r="B64" t="s">
        <v>262</v>
      </c>
      <c r="E64" s="25">
        <f>E58-E60</f>
        <v>2006.1430200000002</v>
      </c>
      <c r="F64" s="25"/>
      <c r="G64" s="73">
        <f>G58-G60</f>
        <v>1965</v>
      </c>
      <c r="H64" s="83"/>
      <c r="I64" s="25">
        <f>I58-I60</f>
        <v>3563.2841099999996</v>
      </c>
      <c r="J64" s="25"/>
      <c r="K64" s="73">
        <f>K58-K60</f>
        <v>2582</v>
      </c>
      <c r="L64" s="83"/>
    </row>
    <row r="65" spans="5:12" ht="12.75">
      <c r="E65" s="25"/>
      <c r="F65" s="25"/>
      <c r="G65" s="69"/>
      <c r="H65" s="25"/>
      <c r="I65" s="25"/>
      <c r="J65" s="25"/>
      <c r="K65" s="25"/>
      <c r="L65" s="83"/>
    </row>
    <row r="66" spans="1:12" ht="12.75">
      <c r="A66" s="6" t="s">
        <v>36</v>
      </c>
      <c r="B66" s="6" t="s">
        <v>37</v>
      </c>
      <c r="E66" s="34">
        <v>0</v>
      </c>
      <c r="F66" s="25"/>
      <c r="G66" s="75">
        <v>0</v>
      </c>
      <c r="H66" s="25"/>
      <c r="I66" s="34">
        <v>0</v>
      </c>
      <c r="J66" s="25"/>
      <c r="K66" s="34">
        <v>0</v>
      </c>
      <c r="L66" s="83"/>
    </row>
    <row r="67" spans="2:12" ht="12.75">
      <c r="B67" s="6" t="s">
        <v>34</v>
      </c>
      <c r="E67" s="34">
        <v>0</v>
      </c>
      <c r="F67" s="25"/>
      <c r="G67" s="75">
        <v>0</v>
      </c>
      <c r="H67" s="25"/>
      <c r="I67" s="34">
        <v>0</v>
      </c>
      <c r="J67" s="25"/>
      <c r="K67" s="34">
        <v>0</v>
      </c>
      <c r="L67" s="83"/>
    </row>
    <row r="68" spans="2:12" ht="12.75">
      <c r="B68" s="6" t="s">
        <v>38</v>
      </c>
      <c r="F68" s="25"/>
      <c r="G68" s="75"/>
      <c r="H68" s="25"/>
      <c r="J68" s="25"/>
      <c r="K68" s="34"/>
      <c r="L68" s="83"/>
    </row>
    <row r="69" spans="2:12" ht="12.75">
      <c r="B69" t="s">
        <v>39</v>
      </c>
      <c r="E69" s="25"/>
      <c r="F69" s="25"/>
      <c r="G69" s="75"/>
      <c r="H69" s="25"/>
      <c r="I69" s="25"/>
      <c r="J69" s="25"/>
      <c r="K69" s="34"/>
      <c r="L69" s="83"/>
    </row>
    <row r="70" spans="2:12" ht="12.75">
      <c r="B70" t="s">
        <v>40</v>
      </c>
      <c r="E70" s="35">
        <v>0</v>
      </c>
      <c r="F70" s="25"/>
      <c r="G70" s="76">
        <v>0</v>
      </c>
      <c r="H70" s="25"/>
      <c r="I70" s="35">
        <v>0</v>
      </c>
      <c r="J70" s="25"/>
      <c r="K70" s="35">
        <v>0</v>
      </c>
      <c r="L70" s="83"/>
    </row>
    <row r="71" spans="5:12" ht="12.75">
      <c r="E71" s="25"/>
      <c r="F71" s="25"/>
      <c r="G71" s="69"/>
      <c r="H71" s="25"/>
      <c r="I71" s="25"/>
      <c r="J71" s="25"/>
      <c r="K71" s="25"/>
      <c r="L71" s="83"/>
    </row>
    <row r="72" spans="1:12" ht="12.75">
      <c r="A72" s="6" t="s">
        <v>41</v>
      </c>
      <c r="B72" t="s">
        <v>263</v>
      </c>
      <c r="E72" s="25"/>
      <c r="F72" s="25"/>
      <c r="G72" s="69"/>
      <c r="H72" s="25"/>
      <c r="I72" s="25"/>
      <c r="J72" s="25"/>
      <c r="K72" s="25"/>
      <c r="L72" s="83"/>
    </row>
    <row r="73" spans="2:12" ht="13.5" thickBot="1">
      <c r="B73" t="s">
        <v>264</v>
      </c>
      <c r="E73" s="27">
        <f>E64-E66-E67-E70</f>
        <v>2006.1430200000002</v>
      </c>
      <c r="F73" s="25"/>
      <c r="G73" s="85">
        <f>G64-G66-G67-G70</f>
        <v>1965</v>
      </c>
      <c r="H73" s="83"/>
      <c r="I73" s="27">
        <f>I64-I66-I67-I70</f>
        <v>3563.2841099999996</v>
      </c>
      <c r="J73" s="25"/>
      <c r="K73" s="85">
        <f>K64-K66-K67-K70</f>
        <v>2582</v>
      </c>
      <c r="L73" s="83"/>
    </row>
    <row r="74" spans="5:12" ht="13.5" thickTop="1">
      <c r="E74" s="25"/>
      <c r="F74" s="25"/>
      <c r="G74" s="69"/>
      <c r="H74" s="25"/>
      <c r="I74" s="25"/>
      <c r="J74" s="25"/>
      <c r="K74" s="25"/>
      <c r="L74" s="28"/>
    </row>
    <row r="75" spans="1:12" ht="12.75">
      <c r="A75" s="6" t="s">
        <v>42</v>
      </c>
      <c r="B75" t="s">
        <v>43</v>
      </c>
      <c r="E75" s="25"/>
      <c r="F75" s="25"/>
      <c r="G75" s="69"/>
      <c r="H75" s="25"/>
      <c r="I75" s="25"/>
      <c r="J75" s="25"/>
      <c r="K75" s="25"/>
      <c r="L75" s="28"/>
    </row>
    <row r="76" spans="2:12" ht="12.75">
      <c r="B76" t="s">
        <v>44</v>
      </c>
      <c r="E76" s="25"/>
      <c r="F76" s="25"/>
      <c r="G76" s="69"/>
      <c r="H76" s="25"/>
      <c r="I76" s="25"/>
      <c r="J76" s="25"/>
      <c r="K76" s="25"/>
      <c r="L76" s="28"/>
    </row>
    <row r="77" spans="2:12" ht="12.75">
      <c r="B77" t="s">
        <v>45</v>
      </c>
      <c r="E77" s="25"/>
      <c r="F77" s="25"/>
      <c r="G77" s="69"/>
      <c r="H77" s="25"/>
      <c r="I77" s="25"/>
      <c r="J77" s="25"/>
      <c r="K77" s="25"/>
      <c r="L77" s="28"/>
    </row>
    <row r="78" spans="2:12" ht="12.75">
      <c r="B78" t="s">
        <v>46</v>
      </c>
      <c r="E78" s="25"/>
      <c r="F78" s="25"/>
      <c r="G78" s="69"/>
      <c r="H78" s="25"/>
      <c r="I78" s="25"/>
      <c r="J78" s="25"/>
      <c r="K78" s="25"/>
      <c r="L78" s="28"/>
    </row>
    <row r="79" spans="5:12" ht="12.75">
      <c r="E79" s="25"/>
      <c r="F79" s="25"/>
      <c r="G79" s="69"/>
      <c r="H79" s="25"/>
      <c r="I79" s="25"/>
      <c r="J79" s="25"/>
      <c r="K79" s="25"/>
      <c r="L79" s="28"/>
    </row>
    <row r="80" spans="2:12" ht="12.75">
      <c r="B80" s="6" t="s">
        <v>47</v>
      </c>
      <c r="E80" s="36">
        <f>(E73/40000)*100</f>
        <v>5.015357550000001</v>
      </c>
      <c r="F80" s="84" t="s">
        <v>48</v>
      </c>
      <c r="G80" s="36">
        <f>(G73/40000)*100</f>
        <v>4.9125000000000005</v>
      </c>
      <c r="H80" s="83" t="s">
        <v>48</v>
      </c>
      <c r="I80" s="36">
        <f>(I73/40000)*100</f>
        <v>8.908210274999998</v>
      </c>
      <c r="J80" s="84" t="s">
        <v>48</v>
      </c>
      <c r="K80" s="37">
        <f>(K73/40000)*100</f>
        <v>6.455</v>
      </c>
      <c r="L80" s="83" t="s">
        <v>48</v>
      </c>
    </row>
    <row r="81" spans="2:12" ht="12.75">
      <c r="B81" t="s">
        <v>49</v>
      </c>
      <c r="E81" s="25"/>
      <c r="F81" s="25"/>
      <c r="G81" s="69"/>
      <c r="H81" s="83"/>
      <c r="I81" s="25"/>
      <c r="J81" s="25"/>
      <c r="K81" s="25"/>
      <c r="L81" s="28"/>
    </row>
    <row r="82" spans="5:12" ht="12.75">
      <c r="E82" s="25"/>
      <c r="F82" s="25"/>
      <c r="G82" s="69"/>
      <c r="H82" s="25"/>
      <c r="I82" s="25"/>
      <c r="J82" s="25"/>
      <c r="K82" s="25"/>
      <c r="L82" s="28"/>
    </row>
    <row r="83" spans="2:12" ht="12.75">
      <c r="B83" s="6" t="s">
        <v>50</v>
      </c>
      <c r="E83" s="38" t="s">
        <v>51</v>
      </c>
      <c r="F83" s="25"/>
      <c r="G83" s="77" t="s">
        <v>51</v>
      </c>
      <c r="H83" s="25"/>
      <c r="I83" s="38" t="s">
        <v>51</v>
      </c>
      <c r="J83" s="25"/>
      <c r="K83" s="38" t="s">
        <v>51</v>
      </c>
      <c r="L83" s="28"/>
    </row>
    <row r="84" spans="5:12" ht="12.75">
      <c r="E84" s="25"/>
      <c r="F84" s="25"/>
      <c r="G84" s="25"/>
      <c r="H84" s="25"/>
      <c r="I84" s="25"/>
      <c r="J84" s="25"/>
      <c r="K84" s="25"/>
      <c r="L84" s="28"/>
    </row>
    <row r="85" spans="5:12" ht="12.75">
      <c r="E85" s="25"/>
      <c r="F85" s="25"/>
      <c r="G85" s="25"/>
      <c r="H85" s="25"/>
      <c r="I85" s="25"/>
      <c r="J85" s="25"/>
      <c r="K85" s="25"/>
      <c r="L85" s="28"/>
    </row>
  </sheetData>
  <printOptions/>
  <pageMargins left="0.38" right="0.52" top="0.29" bottom="0.25" header="0.29" footer="0.2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cp:lastPrinted>2001-08-17T10:04:24Z</cp:lastPrinted>
  <dcterms:created xsi:type="dcterms:W3CDTF">2000-04-20T03:53:44Z</dcterms:created>
  <dcterms:modified xsi:type="dcterms:W3CDTF">2001-08-17T10:07:26Z</dcterms:modified>
  <cp:category/>
  <cp:version/>
  <cp:contentType/>
  <cp:contentStatus/>
</cp:coreProperties>
</file>