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00-2QTR-NOTE" sheetId="1" r:id="rId1"/>
    <sheet name="2000-2QTR-BS" sheetId="2" r:id="rId2"/>
    <sheet name="2000-2QTR-PL" sheetId="3" r:id="rId3"/>
  </sheets>
  <definedNames>
    <definedName name="_xlnm.Print_Area" localSheetId="1">'2000-2QTR-BS'!$A$1:$I$59</definedName>
    <definedName name="_xlnm.Print_Area" localSheetId="0">'2000-2QTR-NOTE'!$A$1:$L$149</definedName>
    <definedName name="_xlnm.Print_Area" localSheetId="2">'2000-2QTR-PL'!$A$1:$L$86</definedName>
  </definedNames>
  <calcPr fullCalcOnLoad="1"/>
</workbook>
</file>

<file path=xl/sharedStrings.xml><?xml version="1.0" encoding="utf-8"?>
<sst xmlns="http://schemas.openxmlformats.org/spreadsheetml/2006/main" count="267" uniqueCount="224">
  <si>
    <t>BOX-PAK (MALAYSIA) BERHAD</t>
  </si>
  <si>
    <t xml:space="preserve">       (Company No.: 21338-W)</t>
  </si>
  <si>
    <t xml:space="preserve">       (Incorporated in Malaysia)</t>
  </si>
  <si>
    <t>Quarterly report on Company's results for the financial period ended</t>
  </si>
  <si>
    <t>A19:k62</t>
  </si>
  <si>
    <t>COMPANY INCOME STATEMENT</t>
  </si>
  <si>
    <t xml:space="preserve">         INDIVIDUAL QUARTER</t>
  </si>
  <si>
    <t xml:space="preserve">      CUMULATIVE QUARTER</t>
  </si>
  <si>
    <t xml:space="preserve">CURRENT </t>
  </si>
  <si>
    <t xml:space="preserve">PRECEDING </t>
  </si>
  <si>
    <t>CURRENT</t>
  </si>
  <si>
    <t>YEAR</t>
  </si>
  <si>
    <t>YEAR CORRES-</t>
  </si>
  <si>
    <t>QUARTER</t>
  </si>
  <si>
    <t xml:space="preserve">PONDING </t>
  </si>
  <si>
    <t>TO DATE</t>
  </si>
  <si>
    <t>ENDED</t>
  </si>
  <si>
    <t>PERIOD</t>
  </si>
  <si>
    <t>31/12/1999</t>
  </si>
  <si>
    <t>RM'000</t>
  </si>
  <si>
    <t>1(a)</t>
  </si>
  <si>
    <t>Turnover</t>
  </si>
  <si>
    <t xml:space="preserve">  (b)</t>
  </si>
  <si>
    <t>Investment income</t>
  </si>
  <si>
    <t xml:space="preserve">  (c)</t>
  </si>
  <si>
    <t>Other income including interest</t>
  </si>
  <si>
    <t>income</t>
  </si>
  <si>
    <t>2(a)</t>
  </si>
  <si>
    <t>Operating profit before</t>
  </si>
  <si>
    <t>interest on borrowings,</t>
  </si>
  <si>
    <t>depreciation and amortisation,</t>
  </si>
  <si>
    <t>exceptional items, income tax,</t>
  </si>
  <si>
    <t>minority interest and</t>
  </si>
  <si>
    <t>extraordinary items</t>
  </si>
  <si>
    <t>Interest on borrowings</t>
  </si>
  <si>
    <t>Depreciation and amortisation</t>
  </si>
  <si>
    <t xml:space="preserve">  (d)</t>
  </si>
  <si>
    <t>Exceptional items</t>
  </si>
  <si>
    <t xml:space="preserve">  (e)</t>
  </si>
  <si>
    <t>Operating profit after</t>
  </si>
  <si>
    <t>depreciation and amortisation</t>
  </si>
  <si>
    <t>and exceptional items but before</t>
  </si>
  <si>
    <t>income tax , minority interests</t>
  </si>
  <si>
    <t>and extraordinary items</t>
  </si>
  <si>
    <t xml:space="preserve">  (f)</t>
  </si>
  <si>
    <t xml:space="preserve">Share in the results of </t>
  </si>
  <si>
    <t>associated companies</t>
  </si>
  <si>
    <t xml:space="preserve">  (g)</t>
  </si>
  <si>
    <t>Profit before taxation,</t>
  </si>
  <si>
    <t>minority interests and</t>
  </si>
  <si>
    <t xml:space="preserve">  (h)</t>
  </si>
  <si>
    <t>Taxation</t>
  </si>
  <si>
    <t xml:space="preserve">  (I)     </t>
  </si>
  <si>
    <t>(i)   Profit after taxation</t>
  </si>
  <si>
    <t xml:space="preserve">      before deducting</t>
  </si>
  <si>
    <t xml:space="preserve">      minority interests</t>
  </si>
  <si>
    <t>(ii)  Less minority interests</t>
  </si>
  <si>
    <t>A63:L86</t>
  </si>
  <si>
    <t xml:space="preserve">  (j)</t>
  </si>
  <si>
    <t>Profit after taxation</t>
  </si>
  <si>
    <t>attributable to members of</t>
  </si>
  <si>
    <t>the company</t>
  </si>
  <si>
    <t xml:space="preserve">  (k)</t>
  </si>
  <si>
    <t>(i)  Extraordinary items</t>
  </si>
  <si>
    <t>(iii) Extraordinary items</t>
  </si>
  <si>
    <t xml:space="preserve">      attributable to members</t>
  </si>
  <si>
    <t xml:space="preserve">      of the company</t>
  </si>
  <si>
    <t xml:space="preserve">  (l)</t>
  </si>
  <si>
    <t xml:space="preserve">attributable to members of </t>
  </si>
  <si>
    <t>3 (a)</t>
  </si>
  <si>
    <t>Earnings per share based on</t>
  </si>
  <si>
    <t>2( j ) above after deducting</t>
  </si>
  <si>
    <t>any provision for preference</t>
  </si>
  <si>
    <t>dividends, if any:-</t>
  </si>
  <si>
    <t>( i ) Basic (based on 40,000,000</t>
  </si>
  <si>
    <t>Sen</t>
  </si>
  <si>
    <t xml:space="preserve">    ordinary shares)(sen)</t>
  </si>
  <si>
    <t xml:space="preserve">(ii) Fully diluted </t>
  </si>
  <si>
    <t>N/A</t>
  </si>
  <si>
    <t>(Company No.: 21338-W)</t>
  </si>
  <si>
    <t>(Incorporated in Malaysia)</t>
  </si>
  <si>
    <t>COMPANY BALANCE SHEET</t>
  </si>
  <si>
    <t>FINANCIAL</t>
  </si>
  <si>
    <t>YEAR END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</si>
  <si>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</si>
  <si>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</si>
  <si>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</si>
  <si>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</si>
  <si>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</si>
  <si>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</si>
  <si>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</si>
  <si>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</si>
  <si>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>5.</t>
  </si>
  <si>
    <t>Current Assets</t>
  </si>
  <si>
    <t xml:space="preserve">   Stocks</t>
  </si>
  <si>
    <t xml:space="preserve">   Trade Debtors</t>
  </si>
  <si>
    <t xml:space="preserve">   Deposits and Prepayments</t>
  </si>
  <si>
    <t xml:space="preserve">   Deposits with Licensed Banks</t>
  </si>
  <si>
    <t xml:space="preserve">   Cash and Bank Balances</t>
  </si>
  <si>
    <t>6.</t>
  </si>
  <si>
    <t>Current Liabilities</t>
  </si>
  <si>
    <t xml:space="preserve">   Short Term Borrowings</t>
  </si>
  <si>
    <t xml:space="preserve">   Trade Creditors</t>
  </si>
  <si>
    <t xml:space="preserve">   Other Creditors and Accruals</t>
  </si>
  <si>
    <t xml:space="preserve">   Amount owing to Holding Company</t>
  </si>
  <si>
    <t xml:space="preserve">   Provision for Taxation</t>
  </si>
  <si>
    <t xml:space="preserve">   Proposed Dividend</t>
  </si>
  <si>
    <t>7.</t>
  </si>
  <si>
    <t xml:space="preserve">Net Current Assets </t>
  </si>
  <si>
    <t>8.</t>
  </si>
  <si>
    <t>Shareholders' Funds</t>
  </si>
  <si>
    <t>Share Capital</t>
  </si>
  <si>
    <t>Reserves</t>
  </si>
  <si>
    <t xml:space="preserve">   Share Premium</t>
  </si>
  <si>
    <t xml:space="preserve">   Revaluation Reserve</t>
  </si>
  <si>
    <t xml:space="preserve">   Capital Reserve</t>
  </si>
  <si>
    <t xml:space="preserve">   Statutory Reserve</t>
  </si>
  <si>
    <t xml:space="preserve">   Retained Profit</t>
  </si>
  <si>
    <t>9.</t>
  </si>
  <si>
    <t>Minority Interests</t>
  </si>
  <si>
    <t>10.</t>
  </si>
  <si>
    <t>Long Term Borrowings</t>
  </si>
  <si>
    <t>11.</t>
  </si>
  <si>
    <t>Other Long Term Liabilities</t>
  </si>
  <si>
    <t>12.</t>
  </si>
  <si>
    <t>BOX-PAK (MALAYSIA)BERHAD (021338-W)</t>
  </si>
  <si>
    <t xml:space="preserve">Notes </t>
  </si>
  <si>
    <t>Accounting Policies</t>
  </si>
  <si>
    <t>Exceptional Items</t>
  </si>
  <si>
    <t>There were no exceptional items during the financial period under review.</t>
  </si>
  <si>
    <t>Extraordinary Items</t>
  </si>
  <si>
    <t>There were no extraordinary items during the financial period under review.</t>
  </si>
  <si>
    <t xml:space="preserve">Taxation </t>
  </si>
  <si>
    <t>Pre-acquisition Profits</t>
  </si>
  <si>
    <t>There were no pre-acquisition profits during the financial period under review.</t>
  </si>
  <si>
    <t>Sale of Investment / Properties</t>
  </si>
  <si>
    <t>There were no disposal of investments/properties during the financial period under review.</t>
  </si>
  <si>
    <t>Quoted Securities</t>
  </si>
  <si>
    <t xml:space="preserve">There were no purchases and disposals of quoted securities during the financial period </t>
  </si>
  <si>
    <t>under review.</t>
  </si>
  <si>
    <t>Composition of the Company</t>
  </si>
  <si>
    <t xml:space="preserve">There were no changes in the composition of the company during the financial period </t>
  </si>
  <si>
    <t>Status of Corporate Proposals</t>
  </si>
  <si>
    <t>Seasonal and Cyclical Factors on Operations</t>
  </si>
  <si>
    <t>The sales for the period under review were not affected by seasonal or cyclical factors.</t>
  </si>
  <si>
    <t>Changes in Debt and Equity</t>
  </si>
  <si>
    <t>There were no issuance and repayment of debt and equity securities, share buy-backs,</t>
  </si>
  <si>
    <t>share cancellations, shares held as treasury shares and resale of treasury shares during</t>
  </si>
  <si>
    <t>the financial period under review.</t>
  </si>
  <si>
    <t>Company borrowings and Debt Securities</t>
  </si>
  <si>
    <t>13.</t>
  </si>
  <si>
    <t>Contingent Liabilities</t>
  </si>
  <si>
    <t>There were no contingent liabilities as at the date of this report.</t>
  </si>
  <si>
    <t>14.</t>
  </si>
  <si>
    <t>Off Balance Sheet Financial Instruments</t>
  </si>
  <si>
    <t>There were no financial instruments with off balance sheet risk as at the date of this report.</t>
  </si>
  <si>
    <t>15.</t>
  </si>
  <si>
    <t>Material Litigation</t>
  </si>
  <si>
    <t>There was no material litigation as at the date of this report.</t>
  </si>
  <si>
    <t>16.</t>
  </si>
  <si>
    <t>Segmental Analysis</t>
  </si>
  <si>
    <t>principally within one industry and within the country.</t>
  </si>
  <si>
    <t>17.</t>
  </si>
  <si>
    <t>Comments on Financial Results (current quarter compared with the preceding quarter)</t>
  </si>
  <si>
    <t>18.</t>
  </si>
  <si>
    <t>Review of Results</t>
  </si>
  <si>
    <t>19.</t>
  </si>
  <si>
    <t>Current Year Prospects</t>
  </si>
  <si>
    <t>20.</t>
  </si>
  <si>
    <t>Variance of Actual Profit from Forecast Profit and shortfall in Profit Guarantee</t>
  </si>
  <si>
    <t>21.</t>
  </si>
  <si>
    <t>Dividend</t>
  </si>
  <si>
    <t>By Order of the Board</t>
  </si>
  <si>
    <t>Box-Pak (Malaysia) Berhad</t>
  </si>
  <si>
    <t>Chia Kwok Why</t>
  </si>
  <si>
    <t>Company Secretary</t>
  </si>
  <si>
    <t>Batu Caves, Selangor.</t>
  </si>
  <si>
    <t>AS AT PRECEDING</t>
  </si>
  <si>
    <t>AS AT END OF</t>
  </si>
  <si>
    <t xml:space="preserve">UNAUDITED RESULTS </t>
  </si>
  <si>
    <t>The figures are unaudited</t>
  </si>
  <si>
    <t>For the first quarter ended 31 March 2000, Box-Pak recorded a turnover of RM10.755 million which</t>
  </si>
  <si>
    <t xml:space="preserve">The Company has registered an overall decline in performance for the first quarter ended 31 March 2000 </t>
  </si>
  <si>
    <t xml:space="preserve">was 7% lower than the previous quarter of RM11.562 million. In respect of pre-tax profit, Box-Pak </t>
  </si>
  <si>
    <t>registered RM1.007 million,  a decline of 40% compared to RM1.685 million in the previous quarter.</t>
  </si>
  <si>
    <t>The taxation contained taxation charge for the current financial period under the</t>
  </si>
  <si>
    <t>All outstanding borrowings for the financial period under review are secured by a corporate guarantee</t>
  </si>
  <si>
    <t>provided by the holding company (Kian Joo Can Factory Berhad) and a negative pledge over the assets</t>
  </si>
  <si>
    <t>of the Company. The borrowings are bank overdrafts and are denominated in Ringgit Malaysia only.</t>
  </si>
  <si>
    <t>There were no long term borrowings for the current financial period under review.</t>
  </si>
  <si>
    <t>There was no segmental analysis for the period under review as the Company operates</t>
  </si>
  <si>
    <t>Earnings per share for the quarter under review is 1.5 sen compared to 4.4 sen in the previous quarter.</t>
  </si>
  <si>
    <t>Not applicable as the Company has not issued any profit forecast for the financial period under review.</t>
  </si>
  <si>
    <t>current year basis of assessment system. There have been no provision of deferred</t>
  </si>
  <si>
    <t>taxation for the financial period under review.</t>
  </si>
  <si>
    <t xml:space="preserve">with 7% and 40% lower in turnover and pre-tax profit respectively over those of the previous quarter. The </t>
  </si>
  <si>
    <t>decreases were mainly attributed to, firstly, lesser working days caused by festive in the first quarter</t>
  </si>
  <si>
    <t>compared to the fourth quarter last year and secondly, continuous increase in raw material prices.</t>
  </si>
  <si>
    <t>Net tangible assets per share (RM)</t>
  </si>
  <si>
    <t xml:space="preserve">                 30/06/2000</t>
  </si>
  <si>
    <t>30/06/2000</t>
  </si>
  <si>
    <t>30/06/1999</t>
  </si>
  <si>
    <t>FOR THE FINANCIAL QUARTER ENDED 30 JUNE 2000</t>
  </si>
  <si>
    <t>-</t>
  </si>
  <si>
    <t xml:space="preserve">The Company's turnover and profit before taxation increased by 30.6% and 133.8% respectively </t>
  </si>
  <si>
    <t>compared to the previous quarter was mainly due to higher demand from the domestic market and</t>
  </si>
  <si>
    <t>also as a result of improved selling price.</t>
  </si>
  <si>
    <t>The recovery of the Malaysian economy is expected to stimulate further growth of the Company's business.</t>
  </si>
  <si>
    <t>However, the continuous increase in raw material prices will still be pressure on the Company's performance.</t>
  </si>
  <si>
    <t>28 August 2000</t>
  </si>
  <si>
    <t xml:space="preserve">The quarterly financial statement of the Company are prepared using the same accounting policies and </t>
  </si>
  <si>
    <t>method of computation adopted in the most recent annual financial statement.</t>
  </si>
  <si>
    <t>There was no corporate proposal announced as at the date of this report.</t>
  </si>
  <si>
    <t>There have been no debt securities issued by the company since the end of the last quarter.</t>
  </si>
  <si>
    <t>For the second quarter ended 30 June 2000, the Company achieved a profit before taxation of RM2.35 million</t>
  </si>
  <si>
    <t xml:space="preserve">and a turnover of RM14.04 million compared to a profit before taxation of RM1.01 million on a turnover of </t>
  </si>
  <si>
    <t xml:space="preserve">RM10.75 million in the preceding quarter. Earnings per share for the quarter under review is 4.9 sen compared </t>
  </si>
  <si>
    <t>to 1.5 sen in the preceding quarter.</t>
  </si>
  <si>
    <t>The Company's performance has improved compared to the previous quarter mainly due to higher demand and</t>
  </si>
  <si>
    <t>improved selling prices.</t>
  </si>
  <si>
    <t>Barring any unforeseen circumstances, the Directors anticipate that the Company's profitability for the third</t>
  </si>
  <si>
    <t>quarter will be maintained.</t>
  </si>
  <si>
    <t>The Board has declared an interim dividend of 5% less tax at 28%, amounting to RM1,440,000 (3.6sen per share)</t>
  </si>
  <si>
    <t>payable on the 10th November 2000 to shareholders on the registers of the Company on 26th October 2000.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</si>
</sst>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_);_(@_)"/>
    <numFmt numFmtId="166" formatCode="0_);\(0\)"/>
    <numFmt numFmtId="167" formatCode="0.0"/>
  </numFmts>
  <fonts count="14"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4" xfId="0" applyFont="1" applyBorder="1" applyAlignment="1" quotePrefix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41" fontId="0" fillId="0" borderId="9" xfId="16" applyBorder="1" applyAlignment="1">
      <alignment horizontal="center" vertical="center"/>
    </xf>
    <xf numFmtId="41" fontId="0" fillId="0" borderId="0" xfId="16" applyAlignment="1">
      <alignment horizontal="center"/>
    </xf>
    <xf numFmtId="41" fontId="0" fillId="0" borderId="9" xfId="16" applyNumberFormat="1" applyFont="1" applyBorder="1" applyAlignment="1" applyProtection="1">
      <alignment horizontal="center" vertical="center" wrapText="1" shrinkToFit="1"/>
      <protection locked="0"/>
    </xf>
    <xf numFmtId="41" fontId="0" fillId="0" borderId="9" xfId="16" applyBorder="1" applyAlignment="1">
      <alignment horizontal="center"/>
    </xf>
    <xf numFmtId="41" fontId="0" fillId="0" borderId="0" xfId="16" applyAlignment="1">
      <alignment horizontal="center" vertical="center"/>
    </xf>
    <xf numFmtId="0" fontId="0" fillId="0" borderId="0" xfId="0" applyAlignment="1">
      <alignment horizontal="center"/>
    </xf>
    <xf numFmtId="41" fontId="0" fillId="0" borderId="0" xfId="16" applyNumberFormat="1" applyFont="1" applyAlignment="1" applyProtection="1">
      <alignment horizontal="center" vertical="center" wrapText="1" shrinkToFit="1"/>
      <protection locked="0"/>
    </xf>
    <xf numFmtId="41" fontId="0" fillId="0" borderId="0" xfId="16" applyNumberFormat="1" applyAlignment="1">
      <alignment horizontal="center" vertical="center" wrapText="1" shrinkToFit="1"/>
    </xf>
    <xf numFmtId="41" fontId="0" fillId="0" borderId="7" xfId="16" applyBorder="1" applyAlignment="1">
      <alignment horizontal="center"/>
    </xf>
    <xf numFmtId="41" fontId="0" fillId="0" borderId="7" xfId="16" applyNumberFormat="1" applyFont="1" applyBorder="1" applyAlignment="1" quotePrefix="1">
      <alignment horizontal="center" vertical="center" wrapText="1" shrinkToFit="1"/>
    </xf>
    <xf numFmtId="41" fontId="0" fillId="0" borderId="0" xfId="16" applyNumberFormat="1" applyFont="1" applyAlignment="1">
      <alignment horizontal="center" vertical="center" wrapText="1" shrinkToFit="1"/>
    </xf>
    <xf numFmtId="41" fontId="0" fillId="0" borderId="7" xfId="16" applyNumberFormat="1" applyFont="1" applyBorder="1" applyAlignment="1">
      <alignment horizontal="center" vertical="center" wrapText="1" shrinkToFit="1"/>
    </xf>
    <xf numFmtId="164" fontId="0" fillId="0" borderId="0" xfId="16" applyNumberFormat="1" applyAlignment="1">
      <alignment horizontal="center"/>
    </xf>
    <xf numFmtId="41" fontId="0" fillId="0" borderId="0" xfId="16" applyFont="1" applyAlignment="1">
      <alignment horizontal="center"/>
    </xf>
    <xf numFmtId="165" fontId="0" fillId="0" borderId="0" xfId="16" applyNumberFormat="1" applyAlignment="1">
      <alignment horizontal="center" vertical="center" wrapText="1" shrinkToFit="1"/>
    </xf>
    <xf numFmtId="41" fontId="0" fillId="0" borderId="0" xfId="16" applyFont="1" applyAlignment="1">
      <alignment horizontal="left"/>
    </xf>
    <xf numFmtId="41" fontId="0" fillId="0" borderId="0" xfId="16" applyNumberFormat="1" applyFont="1" applyAlignment="1">
      <alignment horizontal="center" vertical="top" wrapText="1" shrinkToFi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0" fillId="0" borderId="0" xfId="0" applyAlignment="1" quotePrefix="1">
      <alignment horizontal="right"/>
    </xf>
    <xf numFmtId="37" fontId="0" fillId="0" borderId="0" xfId="15" applyNumberFormat="1" applyAlignment="1">
      <alignment horizontal="right" vertical="center" wrapText="1" shrinkToFit="1"/>
    </xf>
    <xf numFmtId="37" fontId="0" fillId="0" borderId="0" xfId="15" applyNumberFormat="1" applyAlignment="1">
      <alignment horizontal="center" vertical="center" wrapText="1" shrinkToFit="1"/>
    </xf>
    <xf numFmtId="41" fontId="0" fillId="0" borderId="0" xfId="15" applyNumberFormat="1" applyAlignment="1">
      <alignment horizontal="right" vertical="center" wrapText="1" shrinkToFit="1"/>
    </xf>
    <xf numFmtId="41" fontId="0" fillId="0" borderId="0" xfId="15" applyNumberFormat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7" fillId="0" borderId="0" xfId="0" applyFont="1" applyAlignment="1" quotePrefix="1">
      <alignment/>
    </xf>
    <xf numFmtId="37" fontId="0" fillId="0" borderId="10" xfId="15" applyNumberFormat="1" applyBorder="1" applyAlignment="1">
      <alignment horizontal="right" vertical="center" wrapText="1" shrinkToFit="1"/>
    </xf>
    <xf numFmtId="37" fontId="0" fillId="0" borderId="11" xfId="15" applyNumberFormat="1" applyBorder="1" applyAlignment="1">
      <alignment horizontal="right" vertical="center" wrapText="1" shrinkToFit="1"/>
    </xf>
    <xf numFmtId="37" fontId="0" fillId="0" borderId="12" xfId="15" applyNumberFormat="1" applyBorder="1" applyAlignment="1">
      <alignment horizontal="right" vertical="center" wrapText="1" shrinkToFit="1"/>
    </xf>
    <xf numFmtId="41" fontId="0" fillId="0" borderId="10" xfId="15" applyNumberFormat="1" applyBorder="1" applyAlignment="1">
      <alignment horizontal="right" vertical="center" wrapText="1" shrinkToFit="1"/>
    </xf>
    <xf numFmtId="41" fontId="0" fillId="0" borderId="11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center" vertical="center" wrapText="1" shrinkToFit="1"/>
    </xf>
    <xf numFmtId="37" fontId="0" fillId="0" borderId="0" xfId="0" applyNumberFormat="1" applyAlignment="1">
      <alignment/>
    </xf>
    <xf numFmtId="37" fontId="0" fillId="0" borderId="13" xfId="15" applyNumberFormat="1" applyBorder="1" applyAlignment="1">
      <alignment horizontal="right" vertical="center" wrapText="1" shrinkToFit="1"/>
    </xf>
    <xf numFmtId="37" fontId="0" fillId="0" borderId="7" xfId="15" applyNumberFormat="1" applyBorder="1" applyAlignment="1">
      <alignment horizontal="right" vertical="center" wrapText="1" shrinkToFit="1"/>
    </xf>
    <xf numFmtId="37" fontId="0" fillId="0" borderId="0" xfId="15" applyNumberFormat="1" applyBorder="1" applyAlignment="1">
      <alignment horizontal="right" vertical="center"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41" fontId="0" fillId="0" borderId="0" xfId="16" applyNumberFormat="1" applyFont="1" applyAlignment="1" quotePrefix="1">
      <alignment horizontal="right" vertical="center" wrapText="1" shrinkToFit="1"/>
    </xf>
    <xf numFmtId="41" fontId="0" fillId="0" borderId="0" xfId="16" applyNumberFormat="1" applyFont="1" applyAlignment="1">
      <alignment horizontal="right" vertical="center" wrapText="1" shrinkToFi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15" applyNumberFormat="1" applyAlignment="1">
      <alignment horizontal="right"/>
    </xf>
    <xf numFmtId="41" fontId="0" fillId="0" borderId="9" xfId="16" applyNumberFormat="1" applyFont="1" applyFill="1" applyBorder="1" applyAlignment="1" applyProtection="1">
      <alignment horizontal="center" vertical="center" wrapText="1" shrinkToFit="1"/>
      <protection locked="0"/>
    </xf>
    <xf numFmtId="41" fontId="0" fillId="0" borderId="0" xfId="16" applyFill="1" applyAlignment="1">
      <alignment horizontal="center"/>
    </xf>
    <xf numFmtId="0" fontId="0" fillId="0" borderId="0" xfId="0" applyFill="1" applyAlignment="1">
      <alignment horizontal="center"/>
    </xf>
    <xf numFmtId="41" fontId="0" fillId="0" borderId="0" xfId="16" applyNumberFormat="1" applyFont="1" applyFill="1" applyAlignment="1" applyProtection="1">
      <alignment horizontal="center" vertical="center" wrapText="1" shrinkToFit="1"/>
      <protection locked="0"/>
    </xf>
    <xf numFmtId="41" fontId="0" fillId="0" borderId="7" xfId="16" applyFill="1" applyBorder="1" applyAlignment="1">
      <alignment horizontal="center"/>
    </xf>
    <xf numFmtId="41" fontId="0" fillId="0" borderId="0" xfId="16" applyNumberForma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 quotePrefix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center" wrapText="1" shrinkToFit="1"/>
    </xf>
    <xf numFmtId="41" fontId="0" fillId="0" borderId="7" xfId="16" applyNumberFormat="1" applyFont="1" applyFill="1" applyBorder="1" applyAlignment="1">
      <alignment horizontal="center" vertical="center" wrapText="1" shrinkToFit="1"/>
    </xf>
    <xf numFmtId="41" fontId="0" fillId="0" borderId="9" xfId="16" applyNumberFormat="1" applyFont="1" applyFill="1" applyBorder="1" applyAlignment="1">
      <alignment horizontal="center" vertical="center" wrapText="1" shrinkToFit="1"/>
    </xf>
    <xf numFmtId="41" fontId="0" fillId="0" borderId="0" xfId="16" applyNumberFormat="1" applyFont="1" applyFill="1" applyAlignment="1">
      <alignment horizontal="center" vertical="top" wrapText="1" shrinkToFit="1"/>
    </xf>
    <xf numFmtId="37" fontId="0" fillId="0" borderId="11" xfId="15" applyNumberFormat="1" applyFont="1" applyBorder="1" applyAlignment="1">
      <alignment horizontal="right" vertical="center" wrapText="1" shrinkToFi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workbookViewId="0" topLeftCell="A120">
      <selection activeCell="L71" sqref="L71"/>
    </sheetView>
  </sheetViews>
  <sheetFormatPr defaultColWidth="9.140625" defaultRowHeight="12.75"/>
  <cols>
    <col min="1" max="1" width="4.28125" style="0" customWidth="1"/>
  </cols>
  <sheetData>
    <row r="1" ht="15">
      <c r="B1" s="61" t="s">
        <v>125</v>
      </c>
    </row>
    <row r="2" ht="12.75">
      <c r="B2" t="s">
        <v>179</v>
      </c>
    </row>
    <row r="3" ht="12.75">
      <c r="B3" t="s">
        <v>202</v>
      </c>
    </row>
    <row r="4" ht="12.75">
      <c r="B4" s="41"/>
    </row>
    <row r="5" ht="15">
      <c r="B5" s="62" t="s">
        <v>126</v>
      </c>
    </row>
    <row r="6" ht="6" customHeight="1">
      <c r="D6" s="63"/>
    </row>
    <row r="8" spans="1:2" ht="12.75">
      <c r="A8" s="6" t="s">
        <v>84</v>
      </c>
      <c r="B8" s="4" t="s">
        <v>127</v>
      </c>
    </row>
    <row r="9" ht="7.5" customHeight="1">
      <c r="B9" s="6"/>
    </row>
    <row r="10" ht="12.75">
      <c r="B10" t="s">
        <v>210</v>
      </c>
    </row>
    <row r="11" ht="12.75">
      <c r="B11" t="s">
        <v>211</v>
      </c>
    </row>
    <row r="12" ht="12" customHeight="1"/>
    <row r="13" spans="1:2" ht="12.75">
      <c r="A13" s="6" t="s">
        <v>86</v>
      </c>
      <c r="B13" s="4" t="s">
        <v>128</v>
      </c>
    </row>
    <row r="14" spans="1:2" ht="7.5" customHeight="1">
      <c r="A14" s="6"/>
      <c r="B14" s="4"/>
    </row>
    <row r="15" ht="12.75">
      <c r="B15" t="s">
        <v>129</v>
      </c>
    </row>
    <row r="17" spans="1:2" ht="12.75">
      <c r="A17" s="6" t="s">
        <v>88</v>
      </c>
      <c r="B17" s="4" t="s">
        <v>130</v>
      </c>
    </row>
    <row r="18" ht="7.5" customHeight="1"/>
    <row r="19" ht="12.75">
      <c r="B19" t="s">
        <v>131</v>
      </c>
    </row>
    <row r="21" spans="1:2" ht="12.75">
      <c r="A21" s="6" t="s">
        <v>90</v>
      </c>
      <c r="B21" s="4" t="s">
        <v>132</v>
      </c>
    </row>
    <row r="22" spans="1:2" ht="7.5" customHeight="1">
      <c r="A22" s="6"/>
      <c r="B22" s="67"/>
    </row>
    <row r="23" spans="1:2" ht="12.75">
      <c r="A23" s="6"/>
      <c r="B23" s="3" t="s">
        <v>185</v>
      </c>
    </row>
    <row r="24" ht="12.75">
      <c r="B24" t="s">
        <v>193</v>
      </c>
    </row>
    <row r="25" ht="12.75">
      <c r="B25" t="s">
        <v>194</v>
      </c>
    </row>
    <row r="27" spans="1:2" ht="12.75">
      <c r="A27" s="6" t="s">
        <v>92</v>
      </c>
      <c r="B27" s="4" t="s">
        <v>133</v>
      </c>
    </row>
    <row r="28" ht="7.5" customHeight="1"/>
    <row r="29" ht="12.75">
      <c r="B29" t="s">
        <v>134</v>
      </c>
    </row>
    <row r="31" spans="1:2" ht="12.75">
      <c r="A31" s="6" t="s">
        <v>99</v>
      </c>
      <c r="B31" s="4" t="s">
        <v>135</v>
      </c>
    </row>
    <row r="32" spans="1:2" ht="7.5" customHeight="1">
      <c r="A32" s="6"/>
      <c r="B32" s="4"/>
    </row>
    <row r="33" ht="12.75">
      <c r="B33" t="s">
        <v>136</v>
      </c>
    </row>
    <row r="35" spans="1:2" ht="12.75">
      <c r="A35" s="6" t="s">
        <v>107</v>
      </c>
      <c r="B35" s="4" t="s">
        <v>137</v>
      </c>
    </row>
    <row r="36" spans="1:2" ht="6.75" customHeight="1">
      <c r="A36" s="6"/>
      <c r="B36" s="4"/>
    </row>
    <row r="37" ht="12.75">
      <c r="B37" t="s">
        <v>138</v>
      </c>
    </row>
    <row r="38" ht="12.75">
      <c r="B38" t="s">
        <v>139</v>
      </c>
    </row>
    <row r="40" spans="1:2" ht="12.75">
      <c r="A40" s="6" t="s">
        <v>109</v>
      </c>
      <c r="B40" s="4" t="s">
        <v>140</v>
      </c>
    </row>
    <row r="41" spans="1:2" ht="12.75">
      <c r="A41" s="6"/>
      <c r="B41" s="4"/>
    </row>
    <row r="42" ht="12.75">
      <c r="B42" t="s">
        <v>141</v>
      </c>
    </row>
    <row r="43" ht="12.75">
      <c r="B43" t="s">
        <v>139</v>
      </c>
    </row>
    <row r="45" spans="1:3" ht="12.75">
      <c r="A45" s="6" t="s">
        <v>118</v>
      </c>
      <c r="B45" s="4" t="s">
        <v>142</v>
      </c>
      <c r="C45" s="64"/>
    </row>
    <row r="46" spans="1:3" ht="12.75">
      <c r="A46" s="6"/>
      <c r="B46" s="3"/>
      <c r="C46" s="64"/>
    </row>
    <row r="47" spans="2:3" ht="12.75">
      <c r="B47" s="3" t="s">
        <v>212</v>
      </c>
      <c r="C47" s="64"/>
    </row>
    <row r="49" spans="1:2" ht="12.75">
      <c r="A49" s="6" t="s">
        <v>120</v>
      </c>
      <c r="B49" s="4" t="s">
        <v>143</v>
      </c>
    </row>
    <row r="50" spans="1:2" ht="12.75">
      <c r="A50" s="6"/>
      <c r="B50" s="4"/>
    </row>
    <row r="51" spans="1:2" ht="12.75">
      <c r="A51" s="6"/>
      <c r="B51" s="3" t="s">
        <v>144</v>
      </c>
    </row>
    <row r="53" spans="1:2" ht="12.75">
      <c r="A53" s="6" t="s">
        <v>122</v>
      </c>
      <c r="B53" s="4" t="s">
        <v>145</v>
      </c>
    </row>
    <row r="54" spans="1:2" ht="12.75">
      <c r="A54" s="6"/>
      <c r="B54" s="4"/>
    </row>
    <row r="55" ht="12.75">
      <c r="B55" t="s">
        <v>146</v>
      </c>
    </row>
    <row r="56" ht="12.75">
      <c r="B56" t="s">
        <v>147</v>
      </c>
    </row>
    <row r="57" ht="12.75">
      <c r="B57" t="s">
        <v>148</v>
      </c>
    </row>
    <row r="59" spans="1:2" ht="12.75">
      <c r="A59" s="6" t="s">
        <v>124</v>
      </c>
      <c r="B59" s="4" t="s">
        <v>149</v>
      </c>
    </row>
    <row r="60" ht="8.25" customHeight="1">
      <c r="B60" s="6"/>
    </row>
    <row r="61" ht="12.75">
      <c r="B61" t="s">
        <v>213</v>
      </c>
    </row>
    <row r="62" ht="12.75">
      <c r="B62" t="s">
        <v>186</v>
      </c>
    </row>
    <row r="63" ht="12.75">
      <c r="B63" t="s">
        <v>187</v>
      </c>
    </row>
    <row r="64" ht="12.75">
      <c r="B64" t="s">
        <v>188</v>
      </c>
    </row>
    <row r="65" ht="6.75" customHeight="1">
      <c r="B65" s="6"/>
    </row>
    <row r="66" ht="12.75">
      <c r="B66" t="s">
        <v>189</v>
      </c>
    </row>
    <row r="68" spans="1:2" ht="12.75">
      <c r="A68" s="6" t="s">
        <v>150</v>
      </c>
      <c r="B68" s="4" t="s">
        <v>151</v>
      </c>
    </row>
    <row r="69" spans="1:2" ht="12.75">
      <c r="A69" s="6"/>
      <c r="B69" s="4"/>
    </row>
    <row r="70" ht="12.75">
      <c r="B70" t="s">
        <v>152</v>
      </c>
    </row>
    <row r="72" spans="1:2" ht="12.75">
      <c r="A72" s="6" t="s">
        <v>153</v>
      </c>
      <c r="B72" s="4" t="s">
        <v>154</v>
      </c>
    </row>
    <row r="74" ht="12.75">
      <c r="B74" t="s">
        <v>155</v>
      </c>
    </row>
    <row r="76" spans="1:2" ht="12.75">
      <c r="A76" s="6" t="s">
        <v>156</v>
      </c>
      <c r="B76" s="4" t="s">
        <v>157</v>
      </c>
    </row>
    <row r="78" ht="12.75">
      <c r="B78" t="s">
        <v>158</v>
      </c>
    </row>
    <row r="80" spans="1:2" ht="12.75">
      <c r="A80" s="6" t="s">
        <v>159</v>
      </c>
      <c r="B80" s="4" t="s">
        <v>160</v>
      </c>
    </row>
    <row r="82" ht="12.75">
      <c r="B82" t="s">
        <v>190</v>
      </c>
    </row>
    <row r="83" ht="12.75">
      <c r="B83" t="s">
        <v>161</v>
      </c>
    </row>
    <row r="85" spans="1:2" ht="12.75">
      <c r="A85" s="6" t="s">
        <v>162</v>
      </c>
      <c r="B85" s="4" t="s">
        <v>163</v>
      </c>
    </row>
    <row r="87" ht="12.75">
      <c r="B87" t="s">
        <v>214</v>
      </c>
    </row>
    <row r="88" ht="12.75">
      <c r="B88" t="s">
        <v>215</v>
      </c>
    </row>
    <row r="89" ht="12.75">
      <c r="B89" t="s">
        <v>216</v>
      </c>
    </row>
    <row r="90" ht="12.75">
      <c r="B90" t="s">
        <v>217</v>
      </c>
    </row>
    <row r="92" ht="12.75" hidden="1">
      <c r="B92" s="82" t="s">
        <v>181</v>
      </c>
    </row>
    <row r="93" ht="12.75" hidden="1">
      <c r="B93" s="82" t="s">
        <v>183</v>
      </c>
    </row>
    <row r="94" ht="12.75" hidden="1">
      <c r="B94" s="82" t="s">
        <v>184</v>
      </c>
    </row>
    <row r="95" ht="12.75" hidden="1">
      <c r="B95" s="82" t="s">
        <v>191</v>
      </c>
    </row>
    <row r="96" ht="12.75" hidden="1"/>
    <row r="97" ht="12.75" hidden="1"/>
    <row r="98" spans="1:2" ht="12.75">
      <c r="A98" s="6" t="s">
        <v>164</v>
      </c>
      <c r="B98" s="4" t="s">
        <v>165</v>
      </c>
    </row>
    <row r="100" ht="12.75">
      <c r="B100" t="s">
        <v>218</v>
      </c>
    </row>
    <row r="101" ht="12.75">
      <c r="B101" t="s">
        <v>219</v>
      </c>
    </row>
    <row r="102" ht="12.75" hidden="1">
      <c r="B102" t="s">
        <v>204</v>
      </c>
    </row>
    <row r="103" ht="12.75" hidden="1">
      <c r="B103" t="s">
        <v>205</v>
      </c>
    </row>
    <row r="104" ht="12.75" hidden="1">
      <c r="B104" t="s">
        <v>206</v>
      </c>
    </row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>
      <c r="B112" s="82" t="s">
        <v>182</v>
      </c>
    </row>
    <row r="113" ht="12.75" hidden="1">
      <c r="B113" s="82" t="s">
        <v>195</v>
      </c>
    </row>
    <row r="114" ht="12.75" hidden="1">
      <c r="B114" s="82" t="s">
        <v>196</v>
      </c>
    </row>
    <row r="115" ht="12.75" hidden="1">
      <c r="B115" s="82" t="s">
        <v>197</v>
      </c>
    </row>
    <row r="116" ht="12.75" hidden="1">
      <c r="B116" s="68"/>
    </row>
    <row r="117" ht="12.75" hidden="1"/>
    <row r="119" spans="1:2" ht="12.75">
      <c r="A119" s="6" t="s">
        <v>166</v>
      </c>
      <c r="B119" s="4" t="s">
        <v>167</v>
      </c>
    </row>
    <row r="121" ht="12.75" hidden="1">
      <c r="B121" t="s">
        <v>207</v>
      </c>
    </row>
    <row r="122" ht="12.75" hidden="1">
      <c r="B122" t="s">
        <v>208</v>
      </c>
    </row>
    <row r="123" ht="12.75" hidden="1"/>
    <row r="124" ht="12.75">
      <c r="B124" t="s">
        <v>220</v>
      </c>
    </row>
    <row r="125" spans="1:2" ht="12.75">
      <c r="A125" s="6"/>
      <c r="B125" t="s">
        <v>221</v>
      </c>
    </row>
    <row r="127" spans="1:2" ht="12.75">
      <c r="A127" s="6" t="s">
        <v>168</v>
      </c>
      <c r="B127" s="4" t="s">
        <v>169</v>
      </c>
    </row>
    <row r="129" ht="12.75">
      <c r="B129" t="s">
        <v>192</v>
      </c>
    </row>
    <row r="131" spans="1:2" ht="12.75">
      <c r="A131" s="6" t="s">
        <v>170</v>
      </c>
      <c r="B131" s="4" t="s">
        <v>171</v>
      </c>
    </row>
    <row r="132" spans="1:2" ht="12.75">
      <c r="A132" s="6"/>
      <c r="B132" s="67"/>
    </row>
    <row r="133" spans="1:2" ht="12.75">
      <c r="A133" s="6"/>
      <c r="B133" t="s">
        <v>222</v>
      </c>
    </row>
    <row r="134" spans="1:2" ht="12.75">
      <c r="A134" s="6"/>
      <c r="B134" t="s">
        <v>223</v>
      </c>
    </row>
    <row r="135" ht="12.75">
      <c r="A135" s="6"/>
    </row>
    <row r="136" ht="12.75">
      <c r="B136" s="6"/>
    </row>
    <row r="137" ht="12.75">
      <c r="B137" s="6"/>
    </row>
    <row r="141" ht="12.75">
      <c r="A141" t="s">
        <v>172</v>
      </c>
    </row>
    <row r="142" ht="12.75">
      <c r="A142" t="s">
        <v>173</v>
      </c>
    </row>
    <row r="144" ht="12.75">
      <c r="A144" t="s">
        <v>174</v>
      </c>
    </row>
    <row r="145" ht="12.75">
      <c r="A145" t="s">
        <v>175</v>
      </c>
    </row>
    <row r="147" ht="12.75">
      <c r="A147" t="s">
        <v>176</v>
      </c>
    </row>
    <row r="148" ht="12.75">
      <c r="A148" s="6" t="s">
        <v>209</v>
      </c>
    </row>
  </sheetData>
  <printOptions horizontalCentered="1"/>
  <pageMargins left="0.28" right="0.28" top="0.43" bottom="0.23" header="0.17" footer="0.2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0"/>
  <sheetViews>
    <sheetView workbookViewId="0" topLeftCell="A39">
      <selection activeCell="G56" sqref="G56"/>
    </sheetView>
  </sheetViews>
  <sheetFormatPr defaultColWidth="9.140625" defaultRowHeight="12.75"/>
  <cols>
    <col min="1" max="1" width="6.00390625" style="0" customWidth="1"/>
    <col min="4" max="4" width="12.7109375" style="0" customWidth="1"/>
  </cols>
  <sheetData>
    <row r="2" ht="18">
      <c r="C2" s="1" t="s">
        <v>0</v>
      </c>
    </row>
    <row r="3" ht="12.75">
      <c r="D3" s="2" t="s">
        <v>79</v>
      </c>
    </row>
    <row r="4" ht="12.75">
      <c r="D4" s="2" t="s">
        <v>80</v>
      </c>
    </row>
    <row r="5" ht="12.75">
      <c r="B5" s="41"/>
    </row>
    <row r="6" ht="12.75">
      <c r="C6" s="4"/>
    </row>
    <row r="7" ht="12.75">
      <c r="B7" s="4" t="s">
        <v>81</v>
      </c>
    </row>
    <row r="8" spans="5:7" ht="12.75">
      <c r="E8" s="42" t="s">
        <v>178</v>
      </c>
      <c r="G8" s="42" t="s">
        <v>177</v>
      </c>
    </row>
    <row r="9" spans="5:7" ht="12.75">
      <c r="E9" s="42" t="s">
        <v>10</v>
      </c>
      <c r="F9" s="4"/>
      <c r="G9" s="42" t="s">
        <v>82</v>
      </c>
    </row>
    <row r="10" spans="5:7" ht="12.75">
      <c r="E10" s="42" t="s">
        <v>13</v>
      </c>
      <c r="F10" s="4"/>
      <c r="G10" s="42" t="s">
        <v>83</v>
      </c>
    </row>
    <row r="11" spans="5:7" ht="12.75">
      <c r="E11" s="43" t="s">
        <v>200</v>
      </c>
      <c r="F11" s="4"/>
      <c r="G11" s="43" t="s">
        <v>18</v>
      </c>
    </row>
    <row r="12" spans="5:7" ht="12.75">
      <c r="E12" s="42" t="s">
        <v>19</v>
      </c>
      <c r="F12" s="4"/>
      <c r="G12" s="42" t="s">
        <v>19</v>
      </c>
    </row>
    <row r="13" ht="12.75">
      <c r="F13" s="8"/>
    </row>
    <row r="15" spans="1:7" ht="12.75">
      <c r="A15" s="44" t="s">
        <v>84</v>
      </c>
      <c r="B15" t="s">
        <v>85</v>
      </c>
      <c r="E15" s="45">
        <v>35823</v>
      </c>
      <c r="F15" s="46"/>
      <c r="G15" s="45">
        <v>37140</v>
      </c>
    </row>
    <row r="16" spans="1:7" ht="12.75">
      <c r="A16" s="44" t="s">
        <v>86</v>
      </c>
      <c r="B16" t="s">
        <v>87</v>
      </c>
      <c r="E16" s="47">
        <v>0</v>
      </c>
      <c r="F16" s="48"/>
      <c r="G16" s="47">
        <v>0</v>
      </c>
    </row>
    <row r="17" spans="1:7" ht="12.75">
      <c r="A17" s="44" t="s">
        <v>88</v>
      </c>
      <c r="B17" t="s">
        <v>89</v>
      </c>
      <c r="E17" s="47">
        <v>0</v>
      </c>
      <c r="F17" s="48"/>
      <c r="G17" s="47">
        <v>0</v>
      </c>
    </row>
    <row r="18" spans="1:7" ht="12.75">
      <c r="A18" s="44" t="s">
        <v>90</v>
      </c>
      <c r="B18" t="s">
        <v>91</v>
      </c>
      <c r="E18" s="47">
        <v>0</v>
      </c>
      <c r="F18" s="48"/>
      <c r="G18" s="47">
        <v>0</v>
      </c>
    </row>
    <row r="19" spans="1:7" ht="12.75">
      <c r="A19" s="49"/>
      <c r="E19" s="46"/>
      <c r="F19" s="46"/>
      <c r="G19" s="46"/>
    </row>
    <row r="20" spans="1:7" ht="12.75">
      <c r="A20" s="44" t="s">
        <v>92</v>
      </c>
      <c r="B20" t="s">
        <v>93</v>
      </c>
      <c r="E20" s="46"/>
      <c r="F20" s="46"/>
      <c r="G20" s="46"/>
    </row>
    <row r="21" spans="1:7" ht="12.75">
      <c r="A21" s="49"/>
      <c r="B21" s="50" t="s">
        <v>94</v>
      </c>
      <c r="E21" s="51">
        <v>7917</v>
      </c>
      <c r="F21" s="46"/>
      <c r="G21" s="51">
        <v>6085</v>
      </c>
    </row>
    <row r="22" spans="1:7" ht="12.75">
      <c r="A22" s="49"/>
      <c r="B22" s="50" t="s">
        <v>95</v>
      </c>
      <c r="E22" s="52">
        <v>13534</v>
      </c>
      <c r="F22" s="46"/>
      <c r="G22" s="52">
        <f>12580-12+1</f>
        <v>12569</v>
      </c>
    </row>
    <row r="23" spans="1:7" ht="12.75">
      <c r="A23" s="49"/>
      <c r="B23" s="50" t="s">
        <v>96</v>
      </c>
      <c r="E23" s="52">
        <f>1284+59</f>
        <v>1343</v>
      </c>
      <c r="F23" s="46"/>
      <c r="G23" s="52">
        <f>306+42+29</f>
        <v>377</v>
      </c>
    </row>
    <row r="24" spans="1:7" ht="12.75">
      <c r="A24" s="49"/>
      <c r="B24" s="50" t="s">
        <v>97</v>
      </c>
      <c r="E24" s="52">
        <v>22547</v>
      </c>
      <c r="F24" s="46"/>
      <c r="G24" s="52">
        <v>24091</v>
      </c>
    </row>
    <row r="25" spans="1:7" ht="12.75">
      <c r="A25" s="49"/>
      <c r="B25" s="50" t="s">
        <v>98</v>
      </c>
      <c r="E25" s="52">
        <f>3+1076</f>
        <v>1079</v>
      </c>
      <c r="F25" s="46"/>
      <c r="G25" s="52">
        <v>737</v>
      </c>
    </row>
    <row r="26" spans="1:7" ht="12.75">
      <c r="A26" s="49"/>
      <c r="B26" s="50"/>
      <c r="E26" s="53">
        <f>SUM(E21:E25)</f>
        <v>46420</v>
      </c>
      <c r="F26" s="46"/>
      <c r="G26" s="53">
        <f>SUM(G21:G25)</f>
        <v>43859</v>
      </c>
    </row>
    <row r="27" spans="1:7" ht="12.75">
      <c r="A27" s="49"/>
      <c r="E27" s="46"/>
      <c r="F27" s="46"/>
      <c r="G27" s="46"/>
    </row>
    <row r="28" spans="1:7" ht="12.75">
      <c r="A28" s="44" t="s">
        <v>99</v>
      </c>
      <c r="B28" t="s">
        <v>100</v>
      </c>
      <c r="E28" s="46"/>
      <c r="F28" s="46"/>
      <c r="G28" s="46"/>
    </row>
    <row r="29" spans="1:7" ht="12.75">
      <c r="A29" s="49"/>
      <c r="B29" s="50" t="s">
        <v>101</v>
      </c>
      <c r="E29" s="54">
        <v>2470</v>
      </c>
      <c r="F29" s="48"/>
      <c r="G29" s="54">
        <v>2086</v>
      </c>
    </row>
    <row r="30" spans="1:7" ht="12.75">
      <c r="A30" s="49"/>
      <c r="B30" s="50" t="s">
        <v>102</v>
      </c>
      <c r="E30" s="52">
        <v>3304</v>
      </c>
      <c r="F30" s="46"/>
      <c r="G30" s="52">
        <v>2926</v>
      </c>
    </row>
    <row r="31" spans="1:7" ht="12.75">
      <c r="A31" s="49"/>
      <c r="B31" s="50" t="s">
        <v>103</v>
      </c>
      <c r="E31" s="52">
        <f>195+5057</f>
        <v>5252</v>
      </c>
      <c r="F31" s="46"/>
      <c r="G31" s="52">
        <v>3421</v>
      </c>
    </row>
    <row r="32" spans="1:7" ht="12.75">
      <c r="A32" s="49"/>
      <c r="B32" s="50" t="s">
        <v>104</v>
      </c>
      <c r="E32" s="55">
        <v>0</v>
      </c>
      <c r="F32" s="46"/>
      <c r="G32" s="55">
        <v>0</v>
      </c>
    </row>
    <row r="33" spans="1:7" ht="12.75">
      <c r="A33" s="49"/>
      <c r="B33" s="50" t="s">
        <v>105</v>
      </c>
      <c r="E33" s="55">
        <f>584-287-102-194-1+389</f>
        <v>389</v>
      </c>
      <c r="F33" s="46"/>
      <c r="G33" s="55">
        <v>0</v>
      </c>
    </row>
    <row r="34" spans="1:7" ht="12.75">
      <c r="A34" s="49"/>
      <c r="B34" s="50" t="s">
        <v>106</v>
      </c>
      <c r="E34" s="81" t="s">
        <v>203</v>
      </c>
      <c r="F34" s="46"/>
      <c r="G34" s="52">
        <v>4320</v>
      </c>
    </row>
    <row r="35" spans="1:7" ht="12.75">
      <c r="A35" s="49"/>
      <c r="B35" s="50"/>
      <c r="E35" s="53">
        <f>SUM(E29:E34)</f>
        <v>11415</v>
      </c>
      <c r="F35" s="46"/>
      <c r="G35" s="53">
        <f>SUM(G29:G34)</f>
        <v>12753</v>
      </c>
    </row>
    <row r="36" spans="1:7" ht="12.75">
      <c r="A36" s="49"/>
      <c r="B36" s="50"/>
      <c r="E36" s="56"/>
      <c r="F36" s="46"/>
      <c r="G36" s="56"/>
    </row>
    <row r="37" spans="1:7" ht="12.75">
      <c r="A37" s="44" t="s">
        <v>107</v>
      </c>
      <c r="B37" t="s">
        <v>108</v>
      </c>
      <c r="E37" s="45">
        <f>E26-E35</f>
        <v>35005</v>
      </c>
      <c r="F37" s="46"/>
      <c r="G37" s="45">
        <f>G26-G35</f>
        <v>31106</v>
      </c>
    </row>
    <row r="38" spans="1:7" ht="12.75">
      <c r="A38" s="49"/>
      <c r="E38" s="45"/>
      <c r="F38" s="46"/>
      <c r="G38" s="45"/>
    </row>
    <row r="39" spans="1:8" ht="13.5" thickBot="1">
      <c r="A39" s="44"/>
      <c r="D39" s="57"/>
      <c r="E39" s="58">
        <f>E15+SUM(E21:E25)-SUM(E29:E34)</f>
        <v>70828</v>
      </c>
      <c r="F39" s="46"/>
      <c r="G39" s="58">
        <f>G15+SUM(G21:G25)-SUM(G29:G34)</f>
        <v>68246</v>
      </c>
      <c r="H39" s="57"/>
    </row>
    <row r="40" spans="1:7" ht="13.5" thickTop="1">
      <c r="A40" s="49"/>
      <c r="E40" s="45"/>
      <c r="F40" s="46"/>
      <c r="G40" s="45"/>
    </row>
    <row r="41" spans="1:7" ht="12.75">
      <c r="A41" s="44" t="s">
        <v>109</v>
      </c>
      <c r="B41" t="s">
        <v>110</v>
      </c>
      <c r="E41" s="45"/>
      <c r="F41" s="46"/>
      <c r="G41" s="45"/>
    </row>
    <row r="42" spans="1:7" ht="12.75">
      <c r="A42" s="49"/>
      <c r="B42" t="s">
        <v>111</v>
      </c>
      <c r="E42" s="45">
        <v>40000</v>
      </c>
      <c r="F42" s="46"/>
      <c r="G42" s="45">
        <v>40000</v>
      </c>
    </row>
    <row r="43" spans="1:7" ht="12.75">
      <c r="A43" s="49"/>
      <c r="B43" t="s">
        <v>112</v>
      </c>
      <c r="E43" s="45"/>
      <c r="F43" s="46"/>
      <c r="G43" s="45"/>
    </row>
    <row r="44" spans="1:7" ht="12.75">
      <c r="A44" s="49"/>
      <c r="B44" s="50" t="s">
        <v>113</v>
      </c>
      <c r="E44" s="47">
        <v>0</v>
      </c>
      <c r="F44" s="48"/>
      <c r="G44" s="47">
        <v>0</v>
      </c>
    </row>
    <row r="45" spans="1:7" ht="12.75">
      <c r="A45" s="49"/>
      <c r="B45" s="50" t="s">
        <v>114</v>
      </c>
      <c r="E45" s="45">
        <v>4640</v>
      </c>
      <c r="F45" s="46"/>
      <c r="G45" s="45">
        <v>4640</v>
      </c>
    </row>
    <row r="46" spans="1:7" ht="12.75">
      <c r="A46" s="49"/>
      <c r="B46" s="50" t="s">
        <v>115</v>
      </c>
      <c r="E46" s="47">
        <v>0</v>
      </c>
      <c r="F46" s="48"/>
      <c r="G46" s="47">
        <v>0</v>
      </c>
    </row>
    <row r="47" spans="1:7" ht="12.75">
      <c r="A47" s="49"/>
      <c r="B47" s="50" t="s">
        <v>116</v>
      </c>
      <c r="E47" s="47">
        <v>0</v>
      </c>
      <c r="F47" s="48"/>
      <c r="G47" s="47">
        <v>0</v>
      </c>
    </row>
    <row r="48" spans="1:7" ht="12.75">
      <c r="A48" s="49"/>
      <c r="B48" s="50" t="s">
        <v>117</v>
      </c>
      <c r="E48" s="59">
        <f>22704+1007-389+1965</f>
        <v>25287</v>
      </c>
      <c r="F48" s="46"/>
      <c r="G48" s="59">
        <f>21283+1422</f>
        <v>22705</v>
      </c>
    </row>
    <row r="49" spans="1:7" ht="12.75">
      <c r="A49" s="49"/>
      <c r="E49" s="60">
        <f>SUM(E42:E48)</f>
        <v>69927</v>
      </c>
      <c r="F49" s="56"/>
      <c r="G49" s="60">
        <f>SUM(G42:G48)</f>
        <v>67345</v>
      </c>
    </row>
    <row r="50" spans="1:7" ht="12.75">
      <c r="A50" s="49"/>
      <c r="E50" s="60"/>
      <c r="F50" s="46"/>
      <c r="G50" s="60"/>
    </row>
    <row r="51" spans="1:7" ht="12.75">
      <c r="A51" s="44" t="s">
        <v>118</v>
      </c>
      <c r="B51" t="s">
        <v>119</v>
      </c>
      <c r="E51" s="47">
        <v>0</v>
      </c>
      <c r="F51" s="48"/>
      <c r="G51" s="47">
        <v>0</v>
      </c>
    </row>
    <row r="52" spans="1:7" ht="12.75">
      <c r="A52" s="44" t="s">
        <v>120</v>
      </c>
      <c r="B52" t="s">
        <v>121</v>
      </c>
      <c r="E52" s="47">
        <v>0</v>
      </c>
      <c r="F52" s="48"/>
      <c r="G52" s="47">
        <v>0</v>
      </c>
    </row>
    <row r="53" spans="1:7" ht="12.75">
      <c r="A53" s="44" t="s">
        <v>122</v>
      </c>
      <c r="B53" t="s">
        <v>123</v>
      </c>
      <c r="E53" s="45">
        <v>901</v>
      </c>
      <c r="F53" s="46"/>
      <c r="G53" s="45">
        <v>901</v>
      </c>
    </row>
    <row r="54" spans="1:7" ht="13.5" thickBot="1">
      <c r="A54" s="44"/>
      <c r="E54" s="58">
        <f>E49+SUM(E51:E53)</f>
        <v>70828</v>
      </c>
      <c r="F54" s="46"/>
      <c r="G54" s="58">
        <f>G49+SUM(G51:G53)</f>
        <v>68246</v>
      </c>
    </row>
    <row r="55" spans="1:7" ht="13.5" thickTop="1">
      <c r="A55" s="44"/>
      <c r="E55" s="46"/>
      <c r="F55" s="46"/>
      <c r="G55" s="46"/>
    </row>
    <row r="56" spans="1:7" ht="12.75">
      <c r="A56" s="44" t="s">
        <v>124</v>
      </c>
      <c r="B56" t="s">
        <v>198</v>
      </c>
      <c r="E56" s="69">
        <f>(SUM(E42:E48)/E42)</f>
        <v>1.748175</v>
      </c>
      <c r="G56" s="69">
        <f>(SUM(G42:G48)/G42)</f>
        <v>1.683625</v>
      </c>
    </row>
    <row r="60" spans="5:7" ht="12.75">
      <c r="E60" s="57">
        <f>E39-E54</f>
        <v>0</v>
      </c>
      <c r="G60" s="57">
        <f>G39-G54</f>
        <v>0</v>
      </c>
    </row>
  </sheetData>
  <printOptions horizontalCentered="1"/>
  <pageMargins left="0.59" right="0.56" top="0.38" bottom="0.31" header="0.21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8"/>
  <sheetViews>
    <sheetView workbookViewId="0" topLeftCell="A73">
      <selection activeCell="A22" sqref="A22"/>
    </sheetView>
  </sheetViews>
  <sheetFormatPr defaultColWidth="9.140625" defaultRowHeight="12.75"/>
  <cols>
    <col min="1" max="1" width="6.28125" style="0" customWidth="1"/>
    <col min="6" max="6" width="4.8515625" style="0" customWidth="1"/>
    <col min="7" max="7" width="11.7109375" style="0" customWidth="1"/>
    <col min="8" max="8" width="4.7109375" style="0" customWidth="1"/>
    <col min="10" max="10" width="4.8515625" style="0" customWidth="1"/>
    <col min="11" max="11" width="12.00390625" style="0" customWidth="1"/>
  </cols>
  <sheetData>
    <row r="2" ht="18">
      <c r="F2" s="1" t="s">
        <v>0</v>
      </c>
    </row>
    <row r="3" ht="12.75">
      <c r="G3" s="2" t="s">
        <v>1</v>
      </c>
    </row>
    <row r="4" ht="12.75">
      <c r="G4" s="2" t="s">
        <v>2</v>
      </c>
    </row>
    <row r="5" ht="12.75">
      <c r="E5" s="2"/>
    </row>
    <row r="6" spans="2:5" ht="12.75">
      <c r="B6" s="3"/>
      <c r="E6" t="s">
        <v>3</v>
      </c>
    </row>
    <row r="7" spans="4:13" ht="12.75">
      <c r="D7" s="4"/>
      <c r="G7" s="5" t="s">
        <v>199</v>
      </c>
      <c r="M7" t="s">
        <v>4</v>
      </c>
    </row>
    <row r="8" spans="4:8" ht="12.75">
      <c r="D8" s="4"/>
      <c r="G8" t="s">
        <v>180</v>
      </c>
      <c r="H8" s="6"/>
    </row>
    <row r="10" ht="12.75">
      <c r="G10" s="4" t="s">
        <v>5</v>
      </c>
    </row>
    <row r="12" spans="5:11" ht="12.75">
      <c r="E12" s="7" t="s">
        <v>6</v>
      </c>
      <c r="F12" s="8"/>
      <c r="G12" s="4"/>
      <c r="H12" s="4"/>
      <c r="I12" s="7" t="s">
        <v>7</v>
      </c>
      <c r="J12" s="4"/>
      <c r="K12" s="4"/>
    </row>
    <row r="13" spans="5:11" ht="12.75">
      <c r="E13" s="9" t="s">
        <v>8</v>
      </c>
      <c r="F13" s="10"/>
      <c r="G13" s="11" t="s">
        <v>9</v>
      </c>
      <c r="H13" s="12"/>
      <c r="I13" s="9" t="s">
        <v>10</v>
      </c>
      <c r="J13" s="13"/>
      <c r="K13" s="11" t="s">
        <v>9</v>
      </c>
    </row>
    <row r="14" spans="5:11" ht="12.75">
      <c r="E14" s="14" t="s">
        <v>11</v>
      </c>
      <c r="F14" s="12"/>
      <c r="G14" s="15" t="s">
        <v>12</v>
      </c>
      <c r="H14" s="12"/>
      <c r="I14" s="14" t="s">
        <v>11</v>
      </c>
      <c r="J14" s="16"/>
      <c r="K14" s="15" t="s">
        <v>12</v>
      </c>
    </row>
    <row r="15" spans="5:11" ht="12.75">
      <c r="E15" s="14" t="s">
        <v>13</v>
      </c>
      <c r="F15" s="12"/>
      <c r="G15" s="15" t="s">
        <v>14</v>
      </c>
      <c r="H15" s="12"/>
      <c r="I15" s="14" t="s">
        <v>15</v>
      </c>
      <c r="J15" s="16"/>
      <c r="K15" s="15" t="s">
        <v>14</v>
      </c>
    </row>
    <row r="16" spans="5:11" ht="12.75">
      <c r="E16" s="14" t="s">
        <v>16</v>
      </c>
      <c r="F16" s="12"/>
      <c r="G16" s="15" t="s">
        <v>13</v>
      </c>
      <c r="H16" s="12"/>
      <c r="I16" s="14" t="s">
        <v>16</v>
      </c>
      <c r="J16" s="12"/>
      <c r="K16" s="15" t="s">
        <v>17</v>
      </c>
    </row>
    <row r="17" spans="5:11" ht="12.75">
      <c r="E17" s="17" t="s">
        <v>200</v>
      </c>
      <c r="F17" s="18"/>
      <c r="G17" s="19" t="s">
        <v>201</v>
      </c>
      <c r="H17" s="12"/>
      <c r="I17" s="20" t="s">
        <v>200</v>
      </c>
      <c r="J17" s="18"/>
      <c r="K17" s="19" t="s">
        <v>201</v>
      </c>
    </row>
    <row r="18" spans="5:11" ht="12.75">
      <c r="E18" s="21" t="s">
        <v>19</v>
      </c>
      <c r="F18" s="22"/>
      <c r="G18" s="23" t="s">
        <v>19</v>
      </c>
      <c r="H18" s="12"/>
      <c r="I18" s="21" t="s">
        <v>19</v>
      </c>
      <c r="J18" s="22"/>
      <c r="K18" s="23" t="s">
        <v>19</v>
      </c>
    </row>
    <row r="20" spans="1:12" ht="13.5" thickBot="1">
      <c r="A20" s="6" t="s">
        <v>20</v>
      </c>
      <c r="B20" t="s">
        <v>21</v>
      </c>
      <c r="E20" s="24">
        <v>14043</v>
      </c>
      <c r="F20" s="25"/>
      <c r="G20" s="70">
        <v>0</v>
      </c>
      <c r="H20" s="25"/>
      <c r="I20" s="27">
        <v>24797</v>
      </c>
      <c r="J20" s="25"/>
      <c r="K20" s="26">
        <v>19577</v>
      </c>
      <c r="L20" s="28"/>
    </row>
    <row r="21" spans="5:12" ht="13.5" thickTop="1">
      <c r="E21" s="25"/>
      <c r="F21" s="25"/>
      <c r="G21" s="71"/>
      <c r="H21" s="25"/>
      <c r="I21" s="25"/>
      <c r="J21" s="25"/>
      <c r="K21" s="25"/>
      <c r="L21" s="28"/>
    </row>
    <row r="22" spans="1:12" ht="13.5" thickBot="1">
      <c r="A22" s="6" t="s">
        <v>22</v>
      </c>
      <c r="B22" t="s">
        <v>23</v>
      </c>
      <c r="E22" s="26">
        <v>0</v>
      </c>
      <c r="F22" s="25"/>
      <c r="G22" s="70">
        <v>0</v>
      </c>
      <c r="H22" s="25"/>
      <c r="I22" s="26">
        <v>0</v>
      </c>
      <c r="J22" s="25"/>
      <c r="K22" s="26">
        <v>0</v>
      </c>
      <c r="L22" s="28"/>
    </row>
    <row r="23" spans="5:12" ht="13.5" thickTop="1">
      <c r="E23" s="25"/>
      <c r="F23" s="25"/>
      <c r="G23" s="71"/>
      <c r="H23" s="25"/>
      <c r="I23" s="25"/>
      <c r="J23" s="25"/>
      <c r="K23" s="25"/>
      <c r="L23" s="28"/>
    </row>
    <row r="24" spans="1:12" ht="12.75">
      <c r="A24" s="6" t="s">
        <v>24</v>
      </c>
      <c r="B24" t="s">
        <v>25</v>
      </c>
      <c r="E24" s="29"/>
      <c r="F24" s="25"/>
      <c r="G24" s="72"/>
      <c r="H24" s="29"/>
      <c r="I24" s="29"/>
      <c r="J24" s="25"/>
      <c r="K24" s="25"/>
      <c r="L24" s="28"/>
    </row>
    <row r="25" spans="2:12" ht="13.5" thickBot="1">
      <c r="B25" t="s">
        <v>26</v>
      </c>
      <c r="E25" s="27">
        <v>821</v>
      </c>
      <c r="F25" s="25"/>
      <c r="G25" s="70">
        <v>0</v>
      </c>
      <c r="H25" s="25"/>
      <c r="I25" s="27">
        <v>1580</v>
      </c>
      <c r="J25" s="25"/>
      <c r="K25" s="26">
        <v>1747</v>
      </c>
      <c r="L25" s="28"/>
    </row>
    <row r="26" spans="5:12" ht="13.5" thickTop="1">
      <c r="E26" s="25"/>
      <c r="F26" s="25"/>
      <c r="G26" s="71"/>
      <c r="H26" s="25"/>
      <c r="I26" s="25"/>
      <c r="J26" s="25"/>
      <c r="K26" s="25"/>
      <c r="L26" s="28"/>
    </row>
    <row r="27" spans="1:12" ht="12.75">
      <c r="A27" s="6" t="s">
        <v>27</v>
      </c>
      <c r="B27" t="s">
        <v>28</v>
      </c>
      <c r="E27" s="29"/>
      <c r="F27" s="29"/>
      <c r="G27" s="72"/>
      <c r="H27" s="29"/>
      <c r="I27" s="29"/>
      <c r="J27" s="25"/>
      <c r="K27" s="25"/>
      <c r="L27" s="28"/>
    </row>
    <row r="28" spans="2:12" ht="12.75">
      <c r="B28" t="s">
        <v>29</v>
      </c>
      <c r="E28" s="25"/>
      <c r="F28" s="25"/>
      <c r="G28" s="71"/>
      <c r="H28" s="25"/>
      <c r="I28" s="25"/>
      <c r="J28" s="25"/>
      <c r="K28" s="25"/>
      <c r="L28" s="28"/>
    </row>
    <row r="29" spans="2:12" ht="12.75">
      <c r="B29" t="s">
        <v>30</v>
      </c>
      <c r="E29" s="25"/>
      <c r="F29" s="25"/>
      <c r="G29" s="71"/>
      <c r="H29" s="25"/>
      <c r="I29" s="25"/>
      <c r="J29" s="25"/>
      <c r="K29" s="25"/>
      <c r="L29" s="28"/>
    </row>
    <row r="30" spans="2:12" ht="12.75">
      <c r="B30" t="s">
        <v>31</v>
      </c>
      <c r="E30" s="25"/>
      <c r="F30" s="25"/>
      <c r="G30" s="71"/>
      <c r="H30" s="25"/>
      <c r="I30" s="25"/>
      <c r="J30" s="25"/>
      <c r="K30" s="25"/>
      <c r="L30" s="28"/>
    </row>
    <row r="31" spans="2:12" ht="12.75">
      <c r="B31" t="s">
        <v>32</v>
      </c>
      <c r="E31" s="25"/>
      <c r="F31" s="25"/>
      <c r="G31" s="71"/>
      <c r="H31" s="25"/>
      <c r="I31" s="25"/>
      <c r="J31" s="25"/>
      <c r="K31" s="25"/>
      <c r="L31" s="28"/>
    </row>
    <row r="32" spans="2:12" ht="12.75">
      <c r="B32" t="s">
        <v>33</v>
      </c>
      <c r="E32" s="25">
        <f>2354+4+105+870</f>
        <v>3333</v>
      </c>
      <c r="F32" s="25"/>
      <c r="G32" s="73">
        <v>0</v>
      </c>
      <c r="H32" s="25"/>
      <c r="I32" s="25">
        <f>3361+15+208+1728</f>
        <v>5312</v>
      </c>
      <c r="J32" s="25"/>
      <c r="K32" s="30">
        <f>3337+5+192+1728</f>
        <v>5262</v>
      </c>
      <c r="L32" s="28"/>
    </row>
    <row r="33" spans="5:12" ht="12.75">
      <c r="E33" s="25"/>
      <c r="F33" s="25"/>
      <c r="G33" s="71"/>
      <c r="H33" s="25"/>
      <c r="I33" s="25"/>
      <c r="J33" s="25"/>
      <c r="K33" s="25"/>
      <c r="L33" s="28"/>
    </row>
    <row r="34" spans="1:12" ht="12.75">
      <c r="A34" s="6" t="s">
        <v>22</v>
      </c>
      <c r="B34" t="s">
        <v>34</v>
      </c>
      <c r="E34" s="28">
        <v>-4</v>
      </c>
      <c r="F34" s="25"/>
      <c r="G34" s="73">
        <v>0</v>
      </c>
      <c r="H34" s="25"/>
      <c r="I34" s="25">
        <v>-15</v>
      </c>
      <c r="J34" s="25"/>
      <c r="K34" s="30">
        <v>-5</v>
      </c>
      <c r="L34" s="28"/>
    </row>
    <row r="35" spans="5:12" ht="12.75">
      <c r="E35" s="25"/>
      <c r="F35" s="25"/>
      <c r="G35" s="73"/>
      <c r="H35" s="25"/>
      <c r="I35" s="25"/>
      <c r="J35" s="25"/>
      <c r="K35" s="30"/>
      <c r="L35" s="28"/>
    </row>
    <row r="36" spans="1:12" ht="12.75">
      <c r="A36" s="6" t="s">
        <v>24</v>
      </c>
      <c r="B36" t="s">
        <v>35</v>
      </c>
      <c r="E36" s="25">
        <f>-105-870</f>
        <v>-975</v>
      </c>
      <c r="F36" s="25"/>
      <c r="G36" s="73">
        <v>0</v>
      </c>
      <c r="H36" s="25"/>
      <c r="I36" s="25">
        <f>-1728-208</f>
        <v>-1936</v>
      </c>
      <c r="J36" s="25"/>
      <c r="K36" s="30">
        <v>-1920</v>
      </c>
      <c r="L36" s="28"/>
    </row>
    <row r="37" spans="1:12" ht="12.75">
      <c r="A37" s="6"/>
      <c r="E37" s="25"/>
      <c r="F37" s="25"/>
      <c r="G37" s="71"/>
      <c r="H37" s="25"/>
      <c r="I37" s="25"/>
      <c r="J37" s="25"/>
      <c r="K37" s="25"/>
      <c r="L37" s="28"/>
    </row>
    <row r="38" spans="5:12" ht="12.75">
      <c r="E38" s="25"/>
      <c r="F38" s="25"/>
      <c r="G38" s="71"/>
      <c r="H38" s="25"/>
      <c r="I38" s="25"/>
      <c r="J38" s="25"/>
      <c r="K38" s="25"/>
      <c r="L38" s="28"/>
    </row>
    <row r="39" spans="1:12" ht="12.75">
      <c r="A39" s="6" t="s">
        <v>36</v>
      </c>
      <c r="B39" t="s">
        <v>37</v>
      </c>
      <c r="E39" s="30">
        <v>0</v>
      </c>
      <c r="F39" s="25"/>
      <c r="G39" s="73">
        <v>0</v>
      </c>
      <c r="H39" s="25"/>
      <c r="I39" s="31">
        <v>0</v>
      </c>
      <c r="J39" s="25"/>
      <c r="K39" s="30">
        <v>0</v>
      </c>
      <c r="L39" s="28"/>
    </row>
    <row r="40" spans="5:12" ht="12.75">
      <c r="E40" s="32"/>
      <c r="F40" s="25"/>
      <c r="G40" s="74"/>
      <c r="H40" s="25"/>
      <c r="I40" s="32"/>
      <c r="J40" s="25"/>
      <c r="K40" s="32"/>
      <c r="L40" s="28"/>
    </row>
    <row r="41" spans="1:12" ht="12.75">
      <c r="A41" s="6" t="s">
        <v>38</v>
      </c>
      <c r="B41" t="s">
        <v>39</v>
      </c>
      <c r="E41" s="29"/>
      <c r="F41" s="29"/>
      <c r="G41" s="72"/>
      <c r="H41" s="29"/>
      <c r="I41" s="29"/>
      <c r="J41" s="25"/>
      <c r="K41" s="25"/>
      <c r="L41" s="28"/>
    </row>
    <row r="42" spans="2:12" ht="12.75">
      <c r="B42" t="s">
        <v>29</v>
      </c>
      <c r="E42" s="25"/>
      <c r="F42" s="25"/>
      <c r="G42" s="71"/>
      <c r="H42" s="25"/>
      <c r="I42" s="25"/>
      <c r="J42" s="25"/>
      <c r="K42" s="25"/>
      <c r="L42" s="28"/>
    </row>
    <row r="43" spans="2:12" ht="12.75">
      <c r="B43" t="s">
        <v>40</v>
      </c>
      <c r="E43" s="25"/>
      <c r="F43" s="25"/>
      <c r="G43" s="71"/>
      <c r="H43" s="25"/>
      <c r="I43" s="25"/>
      <c r="J43" s="25"/>
      <c r="K43" s="25"/>
      <c r="L43" s="28"/>
    </row>
    <row r="44" spans="2:12" ht="12.75">
      <c r="B44" t="s">
        <v>41</v>
      </c>
      <c r="E44" s="25"/>
      <c r="F44" s="25"/>
      <c r="G44" s="71"/>
      <c r="H44" s="25"/>
      <c r="I44" s="25"/>
      <c r="J44" s="25"/>
      <c r="K44" s="25"/>
      <c r="L44" s="28"/>
    </row>
    <row r="45" spans="2:12" ht="12.75">
      <c r="B45" t="s">
        <v>42</v>
      </c>
      <c r="E45" s="25"/>
      <c r="F45" s="25"/>
      <c r="G45" s="71"/>
      <c r="H45" s="25"/>
      <c r="I45" s="25"/>
      <c r="J45" s="25"/>
      <c r="K45" s="25"/>
      <c r="L45" s="28"/>
    </row>
    <row r="46" spans="2:12" ht="12.75">
      <c r="B46" t="s">
        <v>43</v>
      </c>
      <c r="E46" s="25">
        <f>E32+E34+E36+E39</f>
        <v>2354</v>
      </c>
      <c r="F46" s="25"/>
      <c r="G46" s="75">
        <f>G32+G34+G36+G39</f>
        <v>0</v>
      </c>
      <c r="H46" s="25"/>
      <c r="I46" s="25">
        <f>I32+I34+I36+I39</f>
        <v>3361</v>
      </c>
      <c r="J46" s="25"/>
      <c r="K46" s="31">
        <f>K32+K34+K36+K39</f>
        <v>3337</v>
      </c>
      <c r="L46" s="28"/>
    </row>
    <row r="47" spans="5:12" ht="12.75">
      <c r="E47" s="25"/>
      <c r="F47" s="25"/>
      <c r="G47" s="71"/>
      <c r="H47" s="25"/>
      <c r="I47" s="25"/>
      <c r="J47" s="25"/>
      <c r="K47" s="25"/>
      <c r="L47" s="28"/>
    </row>
    <row r="48" spans="1:12" ht="12.75">
      <c r="A48" s="6" t="s">
        <v>44</v>
      </c>
      <c r="B48" t="s">
        <v>45</v>
      </c>
      <c r="E48" s="29"/>
      <c r="F48" s="29"/>
      <c r="G48" s="72"/>
      <c r="H48" s="29"/>
      <c r="I48" s="29"/>
      <c r="J48" s="25"/>
      <c r="K48" s="29"/>
      <c r="L48" s="28"/>
    </row>
    <row r="49" spans="2:12" ht="12.75">
      <c r="B49" t="s">
        <v>46</v>
      </c>
      <c r="E49" s="33">
        <v>0</v>
      </c>
      <c r="F49" s="25"/>
      <c r="G49" s="76">
        <v>0</v>
      </c>
      <c r="H49" s="25"/>
      <c r="I49" s="33"/>
      <c r="J49" s="25"/>
      <c r="K49" s="33"/>
      <c r="L49" s="28"/>
    </row>
    <row r="50" spans="5:12" ht="12.75">
      <c r="E50" s="25"/>
      <c r="F50" s="25"/>
      <c r="G50" s="71"/>
      <c r="H50" s="25"/>
      <c r="I50" s="25"/>
      <c r="J50" s="25"/>
      <c r="K50" s="25"/>
      <c r="L50" s="28"/>
    </row>
    <row r="51" spans="1:12" ht="12.75">
      <c r="A51" s="6" t="s">
        <v>47</v>
      </c>
      <c r="B51" t="s">
        <v>48</v>
      </c>
      <c r="E51" s="29"/>
      <c r="F51" s="29"/>
      <c r="G51" s="72"/>
      <c r="H51" s="29"/>
      <c r="I51" s="29"/>
      <c r="J51" s="25"/>
      <c r="K51" s="25"/>
      <c r="L51" s="28"/>
    </row>
    <row r="52" spans="2:12" ht="12.75">
      <c r="B52" t="s">
        <v>49</v>
      </c>
      <c r="E52" s="25"/>
      <c r="F52" s="25"/>
      <c r="G52" s="71"/>
      <c r="H52" s="25"/>
      <c r="I52" s="25"/>
      <c r="J52" s="25"/>
      <c r="K52" s="25"/>
      <c r="L52" s="28"/>
    </row>
    <row r="53" spans="2:12" ht="12.75">
      <c r="B53" t="s">
        <v>33</v>
      </c>
      <c r="E53" s="25">
        <f>E46+E49</f>
        <v>2354</v>
      </c>
      <c r="F53" s="25"/>
      <c r="G53" s="75">
        <f>G46+G49</f>
        <v>0</v>
      </c>
      <c r="H53" s="25"/>
      <c r="I53" s="25">
        <f>I46+I49</f>
        <v>3361</v>
      </c>
      <c r="J53" s="25"/>
      <c r="K53" s="31">
        <f>K46+K49</f>
        <v>3337</v>
      </c>
      <c r="L53" s="28"/>
    </row>
    <row r="54" spans="5:12" ht="12.75">
      <c r="E54" s="25"/>
      <c r="F54" s="25"/>
      <c r="G54" s="71"/>
      <c r="H54" s="25"/>
      <c r="I54" s="25"/>
      <c r="J54" s="25"/>
      <c r="K54" s="25"/>
      <c r="L54" s="28"/>
    </row>
    <row r="55" spans="1:12" ht="12.75">
      <c r="A55" s="6" t="s">
        <v>50</v>
      </c>
      <c r="B55" t="s">
        <v>51</v>
      </c>
      <c r="E55" s="65">
        <v>-389</v>
      </c>
      <c r="F55" s="25"/>
      <c r="G55" s="77">
        <v>0</v>
      </c>
      <c r="H55" s="25"/>
      <c r="I55" s="66">
        <v>-779</v>
      </c>
      <c r="J55" s="25"/>
      <c r="K55" s="34">
        <v>0</v>
      </c>
      <c r="L55" s="28"/>
    </row>
    <row r="56" spans="5:12" ht="12.75">
      <c r="E56" s="32"/>
      <c r="F56" s="25"/>
      <c r="G56" s="74"/>
      <c r="H56" s="25"/>
      <c r="I56" s="32"/>
      <c r="J56" s="25"/>
      <c r="K56" s="32"/>
      <c r="L56" s="28"/>
    </row>
    <row r="57" spans="1:12" ht="12.75">
      <c r="A57" s="6" t="s">
        <v>52</v>
      </c>
      <c r="B57" s="6" t="s">
        <v>53</v>
      </c>
      <c r="E57" s="29"/>
      <c r="F57" s="29"/>
      <c r="G57" s="72"/>
      <c r="H57" s="29"/>
      <c r="I57" s="29"/>
      <c r="J57" s="25"/>
      <c r="K57" s="25"/>
      <c r="L57" s="28"/>
    </row>
    <row r="58" spans="2:12" ht="12.75">
      <c r="B58" t="s">
        <v>54</v>
      </c>
      <c r="E58" s="25"/>
      <c r="F58" s="25"/>
      <c r="G58" s="71"/>
      <c r="H58" s="25"/>
      <c r="I58" s="25"/>
      <c r="J58" s="25"/>
      <c r="K58" s="25"/>
      <c r="L58" s="28"/>
    </row>
    <row r="59" spans="2:12" ht="12.75">
      <c r="B59" t="s">
        <v>55</v>
      </c>
      <c r="E59" s="25">
        <f>E53+E55</f>
        <v>1965</v>
      </c>
      <c r="F59" s="25"/>
      <c r="G59" s="75">
        <f>G53-G55</f>
        <v>0</v>
      </c>
      <c r="H59" s="25"/>
      <c r="I59" s="25">
        <f>I53+I55</f>
        <v>2582</v>
      </c>
      <c r="J59" s="25"/>
      <c r="K59" s="31">
        <f>K53+K55</f>
        <v>3337</v>
      </c>
      <c r="L59" s="28"/>
    </row>
    <row r="60" spans="5:12" ht="12.75">
      <c r="E60" s="25"/>
      <c r="F60" s="25"/>
      <c r="G60" s="71"/>
      <c r="H60" s="25"/>
      <c r="I60" s="25"/>
      <c r="J60" s="25"/>
      <c r="K60" s="25"/>
      <c r="L60" s="28"/>
    </row>
    <row r="61" spans="2:12" ht="12.75">
      <c r="B61" s="6" t="s">
        <v>56</v>
      </c>
      <c r="E61" s="33">
        <v>0</v>
      </c>
      <c r="F61" s="25"/>
      <c r="G61" s="76">
        <v>0</v>
      </c>
      <c r="H61" s="25"/>
      <c r="I61" s="33">
        <v>0</v>
      </c>
      <c r="J61" s="25"/>
      <c r="K61" s="33">
        <v>0</v>
      </c>
      <c r="L61" s="28"/>
    </row>
    <row r="62" spans="5:13" ht="12.75">
      <c r="E62" s="25"/>
      <c r="F62" s="25"/>
      <c r="G62" s="71"/>
      <c r="H62" s="25"/>
      <c r="I62" s="25"/>
      <c r="J62" s="25"/>
      <c r="K62" s="25"/>
      <c r="L62" s="28"/>
      <c r="M62" t="s">
        <v>57</v>
      </c>
    </row>
    <row r="63" spans="1:12" ht="12.75">
      <c r="A63" s="6" t="s">
        <v>58</v>
      </c>
      <c r="B63" t="s">
        <v>59</v>
      </c>
      <c r="E63" s="29"/>
      <c r="F63" s="29"/>
      <c r="G63" s="72"/>
      <c r="H63" s="29"/>
      <c r="I63" s="29"/>
      <c r="J63" s="25"/>
      <c r="K63" s="29"/>
      <c r="L63" s="28"/>
    </row>
    <row r="64" spans="2:12" ht="12.75">
      <c r="B64" t="s">
        <v>60</v>
      </c>
      <c r="E64" s="25"/>
      <c r="F64" s="25"/>
      <c r="G64" s="71"/>
      <c r="H64" s="25"/>
      <c r="I64" s="25"/>
      <c r="J64" s="25"/>
      <c r="K64" s="25"/>
      <c r="L64" s="28"/>
    </row>
    <row r="65" spans="2:12" ht="12.75">
      <c r="B65" t="s">
        <v>61</v>
      </c>
      <c r="E65" s="25">
        <f>E59-E61</f>
        <v>1965</v>
      </c>
      <c r="F65" s="25"/>
      <c r="G65" s="77">
        <v>0</v>
      </c>
      <c r="H65" s="25"/>
      <c r="I65" s="25">
        <f>I59-I61</f>
        <v>2582</v>
      </c>
      <c r="J65" s="25"/>
      <c r="K65" s="25">
        <f>K59-K61</f>
        <v>3337</v>
      </c>
      <c r="L65" s="28"/>
    </row>
    <row r="66" spans="5:12" ht="12.75">
      <c r="E66" s="25"/>
      <c r="F66" s="25"/>
      <c r="G66" s="71"/>
      <c r="H66" s="25"/>
      <c r="I66" s="25"/>
      <c r="J66" s="25"/>
      <c r="K66" s="25"/>
      <c r="L66" s="28"/>
    </row>
    <row r="67" spans="1:12" ht="12.75">
      <c r="A67" s="6" t="s">
        <v>62</v>
      </c>
      <c r="B67" s="6" t="s">
        <v>63</v>
      </c>
      <c r="E67" s="34">
        <v>0</v>
      </c>
      <c r="F67" s="25"/>
      <c r="G67" s="77">
        <v>0</v>
      </c>
      <c r="H67" s="25"/>
      <c r="I67" s="34">
        <v>0</v>
      </c>
      <c r="J67" s="25"/>
      <c r="K67" s="34">
        <v>0</v>
      </c>
      <c r="L67" s="28"/>
    </row>
    <row r="68" spans="2:12" ht="12.75">
      <c r="B68" s="6" t="s">
        <v>56</v>
      </c>
      <c r="E68" s="34">
        <v>0</v>
      </c>
      <c r="F68" s="25"/>
      <c r="G68" s="77">
        <v>0</v>
      </c>
      <c r="H68" s="25"/>
      <c r="I68" s="34">
        <v>0</v>
      </c>
      <c r="J68" s="25"/>
      <c r="K68" s="34">
        <v>0</v>
      </c>
      <c r="L68" s="28"/>
    </row>
    <row r="69" spans="2:12" ht="12.75">
      <c r="B69" s="6" t="s">
        <v>64</v>
      </c>
      <c r="F69" s="25"/>
      <c r="G69" s="77"/>
      <c r="H69" s="25"/>
      <c r="J69" s="25"/>
      <c r="K69" s="34"/>
      <c r="L69" s="28"/>
    </row>
    <row r="70" spans="2:12" ht="12.75">
      <c r="B70" t="s">
        <v>65</v>
      </c>
      <c r="E70" s="25"/>
      <c r="F70" s="25"/>
      <c r="G70" s="77"/>
      <c r="H70" s="25"/>
      <c r="I70" s="25"/>
      <c r="J70" s="25"/>
      <c r="K70" s="34"/>
      <c r="L70" s="28"/>
    </row>
    <row r="71" spans="2:12" ht="12.75">
      <c r="B71" t="s">
        <v>66</v>
      </c>
      <c r="E71" s="35">
        <v>0</v>
      </c>
      <c r="F71" s="25"/>
      <c r="G71" s="78">
        <v>0</v>
      </c>
      <c r="H71" s="25"/>
      <c r="I71" s="35">
        <v>0</v>
      </c>
      <c r="J71" s="25"/>
      <c r="K71" s="35">
        <v>0</v>
      </c>
      <c r="L71" s="28"/>
    </row>
    <row r="72" spans="5:12" ht="12.75">
      <c r="E72" s="25"/>
      <c r="F72" s="25"/>
      <c r="G72" s="71"/>
      <c r="H72" s="25"/>
      <c r="I72" s="25"/>
      <c r="J72" s="25"/>
      <c r="K72" s="25"/>
      <c r="L72" s="28"/>
    </row>
    <row r="73" spans="1:12" ht="12.75">
      <c r="A73" s="6" t="s">
        <v>67</v>
      </c>
      <c r="B73" t="s">
        <v>59</v>
      </c>
      <c r="E73" s="29"/>
      <c r="F73" s="29"/>
      <c r="G73" s="72"/>
      <c r="H73" s="29"/>
      <c r="I73" s="29"/>
      <c r="J73" s="25"/>
      <c r="K73" s="25"/>
      <c r="L73" s="28"/>
    </row>
    <row r="74" spans="2:12" ht="12.75">
      <c r="B74" t="s">
        <v>43</v>
      </c>
      <c r="E74" s="25"/>
      <c r="F74" s="25"/>
      <c r="G74" s="71"/>
      <c r="H74" s="25"/>
      <c r="I74" s="25"/>
      <c r="J74" s="25"/>
      <c r="K74" s="25"/>
      <c r="L74" s="28"/>
    </row>
    <row r="75" spans="2:12" ht="12.75">
      <c r="B75" t="s">
        <v>68</v>
      </c>
      <c r="E75" s="25"/>
      <c r="F75" s="25"/>
      <c r="G75" s="71"/>
      <c r="H75" s="25"/>
      <c r="I75" s="25"/>
      <c r="J75" s="25"/>
      <c r="K75" s="25"/>
      <c r="L75" s="28"/>
    </row>
    <row r="76" spans="2:12" ht="13.5" thickBot="1">
      <c r="B76" t="s">
        <v>61</v>
      </c>
      <c r="E76" s="27">
        <f>E65-E67-E68-E71</f>
        <v>1965</v>
      </c>
      <c r="F76" s="25"/>
      <c r="G76" s="79">
        <v>0</v>
      </c>
      <c r="H76" s="25"/>
      <c r="I76" s="27">
        <f>I65-I67-I68-I69</f>
        <v>2582</v>
      </c>
      <c r="J76" s="25"/>
      <c r="K76" s="27">
        <f>K65-K67-K68-K69</f>
        <v>3337</v>
      </c>
      <c r="L76" s="28"/>
    </row>
    <row r="77" spans="5:12" ht="13.5" thickTop="1">
      <c r="E77" s="25"/>
      <c r="F77" s="25"/>
      <c r="G77" s="71"/>
      <c r="H77" s="25"/>
      <c r="I77" s="25"/>
      <c r="J77" s="25"/>
      <c r="K77" s="25"/>
      <c r="L77" s="28"/>
    </row>
    <row r="78" spans="1:12" ht="12.75">
      <c r="A78" s="6" t="s">
        <v>69</v>
      </c>
      <c r="B78" t="s">
        <v>70</v>
      </c>
      <c r="E78" s="25"/>
      <c r="F78" s="25"/>
      <c r="G78" s="71"/>
      <c r="H78" s="25"/>
      <c r="I78" s="25"/>
      <c r="J78" s="25"/>
      <c r="K78" s="25"/>
      <c r="L78" s="28"/>
    </row>
    <row r="79" spans="2:12" ht="12.75">
      <c r="B79" t="s">
        <v>71</v>
      </c>
      <c r="E79" s="25"/>
      <c r="F79" s="25"/>
      <c r="G79" s="71"/>
      <c r="H79" s="25"/>
      <c r="I79" s="25"/>
      <c r="J79" s="25"/>
      <c r="K79" s="25"/>
      <c r="L79" s="28"/>
    </row>
    <row r="80" spans="2:12" ht="12.75">
      <c r="B80" t="s">
        <v>72</v>
      </c>
      <c r="E80" s="25"/>
      <c r="F80" s="25"/>
      <c r="G80" s="71"/>
      <c r="H80" s="25"/>
      <c r="I80" s="25"/>
      <c r="J80" s="25"/>
      <c r="K80" s="25"/>
      <c r="L80" s="28"/>
    </row>
    <row r="81" spans="2:12" ht="12.75">
      <c r="B81" t="s">
        <v>73</v>
      </c>
      <c r="E81" s="25"/>
      <c r="F81" s="25"/>
      <c r="G81" s="71"/>
      <c r="H81" s="25"/>
      <c r="I81" s="25"/>
      <c r="J81" s="25"/>
      <c r="K81" s="25"/>
      <c r="L81" s="28"/>
    </row>
    <row r="82" spans="5:12" ht="12.75">
      <c r="E82" s="25"/>
      <c r="F82" s="25"/>
      <c r="G82" s="71"/>
      <c r="H82" s="25"/>
      <c r="I82" s="25"/>
      <c r="J82" s="25"/>
      <c r="K82" s="25"/>
      <c r="L82" s="28"/>
    </row>
    <row r="83" spans="2:12" ht="12.75">
      <c r="B83" s="6" t="s">
        <v>74</v>
      </c>
      <c r="E83" s="36">
        <f>(E76/40000)*100</f>
        <v>4.9125000000000005</v>
      </c>
      <c r="F83" s="37" t="s">
        <v>75</v>
      </c>
      <c r="G83" s="75">
        <f>(G76/40000)*100</f>
        <v>0</v>
      </c>
      <c r="H83" s="25"/>
      <c r="I83" s="36">
        <f>(I76/40000)*100</f>
        <v>6.455</v>
      </c>
      <c r="J83" s="37" t="s">
        <v>75</v>
      </c>
      <c r="K83" s="38">
        <f>(K76/40000)*100</f>
        <v>8.3425</v>
      </c>
      <c r="L83" s="39" t="s">
        <v>75</v>
      </c>
    </row>
    <row r="84" spans="2:12" ht="12.75">
      <c r="B84" t="s">
        <v>76</v>
      </c>
      <c r="E84" s="25"/>
      <c r="F84" s="25"/>
      <c r="G84" s="71"/>
      <c r="H84" s="25"/>
      <c r="I84" s="25"/>
      <c r="J84" s="25"/>
      <c r="K84" s="25"/>
      <c r="L84" s="28"/>
    </row>
    <row r="85" spans="5:12" ht="12.75">
      <c r="E85" s="25"/>
      <c r="F85" s="25"/>
      <c r="G85" s="71"/>
      <c r="H85" s="25"/>
      <c r="I85" s="25"/>
      <c r="J85" s="25"/>
      <c r="K85" s="25"/>
      <c r="L85" s="28"/>
    </row>
    <row r="86" spans="2:12" ht="12.75">
      <c r="B86" s="6" t="s">
        <v>77</v>
      </c>
      <c r="E86" s="40" t="s">
        <v>78</v>
      </c>
      <c r="F86" s="25"/>
      <c r="G86" s="80" t="s">
        <v>78</v>
      </c>
      <c r="H86" s="25"/>
      <c r="I86" s="40" t="s">
        <v>78</v>
      </c>
      <c r="J86" s="25"/>
      <c r="K86" s="40" t="s">
        <v>78</v>
      </c>
      <c r="L86" s="28"/>
    </row>
    <row r="87" spans="5:12" ht="12.75">
      <c r="E87" s="25"/>
      <c r="F87" s="25"/>
      <c r="G87" s="25"/>
      <c r="H87" s="25"/>
      <c r="I87" s="25"/>
      <c r="J87" s="25"/>
      <c r="K87" s="25"/>
      <c r="L87" s="28"/>
    </row>
    <row r="88" spans="5:12" ht="12.75">
      <c r="E88" s="25"/>
      <c r="F88" s="25"/>
      <c r="G88" s="25"/>
      <c r="H88" s="25"/>
      <c r="I88" s="25"/>
      <c r="J88" s="25"/>
      <c r="K88" s="25"/>
      <c r="L88" s="28"/>
    </row>
  </sheetData>
  <printOptions horizontalCentered="1"/>
  <pageMargins left="0" right="0.03" top="0.74" bottom="0.56" header="0.5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lee</cp:lastModifiedBy>
  <cp:lastPrinted>2000-08-28T09:23:49Z</cp:lastPrinted>
  <dcterms:created xsi:type="dcterms:W3CDTF">2000-04-20T03:53:44Z</dcterms:created>
  <dcterms:modified xsi:type="dcterms:W3CDTF">2000-08-28T09:32:34Z</dcterms:modified>
  <cp:category/>
  <cp:version/>
  <cp:contentType/>
  <cp:contentStatus/>
</cp:coreProperties>
</file>