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3"/>
  </bookViews>
  <sheets>
    <sheet name="P&amp;L" sheetId="1" r:id="rId1"/>
    <sheet name="BS" sheetId="2" r:id="rId2"/>
    <sheet name="CF" sheetId="3" r:id="rId3"/>
    <sheet name="Equity" sheetId="4" r:id="rId4"/>
  </sheets>
  <externalReferences>
    <externalReference r:id="rId7"/>
  </externalReferences>
  <definedNames>
    <definedName name="_xlnm.Print_Area" localSheetId="1">'BS'!$A$1:$I$50</definedName>
    <definedName name="_xlnm.Print_Area" localSheetId="2">'CF'!$A$1:$G$48</definedName>
    <definedName name="_xlnm.Print_Area" localSheetId="0">'P&amp;L'!$A$1:$K$50</definedName>
  </definedNames>
  <calcPr fullCalcOnLoad="1"/>
</workbook>
</file>

<file path=xl/sharedStrings.xml><?xml version="1.0" encoding="utf-8"?>
<sst xmlns="http://schemas.openxmlformats.org/spreadsheetml/2006/main" count="137" uniqueCount="106">
  <si>
    <t>KIA LIM BERHAD (342868-P)</t>
  </si>
  <si>
    <t>COMPARATIVE</t>
  </si>
  <si>
    <t>CURRENT</t>
  </si>
  <si>
    <t>QUARTER</t>
  </si>
  <si>
    <t>CUMULATIVE</t>
  </si>
  <si>
    <t>ENDED</t>
  </si>
  <si>
    <t xml:space="preserve">ENDED </t>
  </si>
  <si>
    <t>TO DATE</t>
  </si>
  <si>
    <t>RM `000</t>
  </si>
  <si>
    <t>Revenue</t>
  </si>
  <si>
    <t>Finance Costs</t>
  </si>
  <si>
    <t>Associated Companies</t>
  </si>
  <si>
    <t>Other Investment Income</t>
  </si>
  <si>
    <t>Taxation</t>
  </si>
  <si>
    <t>-   Basic (Sen)</t>
  </si>
  <si>
    <t>-   Fully Diluted (Sen)</t>
  </si>
  <si>
    <t>CONDENSED CONSOLIDATED BALANCE SHEET</t>
  </si>
  <si>
    <t>(AUDITED)</t>
  </si>
  <si>
    <t xml:space="preserve">AS AT </t>
  </si>
  <si>
    <t>AS AT</t>
  </si>
  <si>
    <t>Current assets</t>
  </si>
  <si>
    <t>-</t>
  </si>
  <si>
    <t>Inventories</t>
  </si>
  <si>
    <t>Cash and Bank Balances</t>
  </si>
  <si>
    <t>Current liabilities</t>
  </si>
  <si>
    <t>Borrowings</t>
  </si>
  <si>
    <t>Reserves</t>
  </si>
  <si>
    <t>Share Premium</t>
  </si>
  <si>
    <t>Accumulated Losses</t>
  </si>
  <si>
    <t>CONDENSED CONSOLIDATED CASH FLOW STATEMENT</t>
  </si>
  <si>
    <t>CASHFLOW FROM OPERATING ACTIVITIES</t>
  </si>
  <si>
    <t>Adjustment for:</t>
  </si>
  <si>
    <t>Non-cash items</t>
  </si>
  <si>
    <t>Non-operating items</t>
  </si>
  <si>
    <t>Operating profit before working capital changes</t>
  </si>
  <si>
    <t>Changes in working capital:</t>
  </si>
  <si>
    <t>Net change in current assets</t>
  </si>
  <si>
    <t>Net change in current liabilities</t>
  </si>
  <si>
    <t>CASHFLOW FROM INVESTING ACTIVITIES</t>
  </si>
  <si>
    <t>Equity investment</t>
  </si>
  <si>
    <t>Other investment</t>
  </si>
  <si>
    <t>Net cash used in investing activities</t>
  </si>
  <si>
    <t>CASHFLOW FROM FINANCING ACTIVITIES</t>
  </si>
  <si>
    <t>CONDENSED CONSOLIDATED STATEMENT OF CHANGES IN EQUITY</t>
  </si>
  <si>
    <t>SHARE</t>
  </si>
  <si>
    <t>ACCUMMULATED</t>
  </si>
  <si>
    <t>CAPITAL</t>
  </si>
  <si>
    <t>PREMIUM</t>
  </si>
  <si>
    <t>TOTAL</t>
  </si>
  <si>
    <t>RM'000</t>
  </si>
  <si>
    <t>Share Of Loss Of</t>
  </si>
  <si>
    <t>CASH AND CASH EQUIVALENTS BROUGHT FORWARD</t>
  </si>
  <si>
    <t>CASH AND CASH EQUIVALENTS CARRIED FORWARD</t>
  </si>
  <si>
    <t>LOSSES</t>
  </si>
  <si>
    <t>EQUIVALENTS</t>
  </si>
  <si>
    <t>CONDENSED CONSOLIDATED INCOME STATEMENTS</t>
  </si>
  <si>
    <t>ASSETS</t>
  </si>
  <si>
    <t>TOTAL ASSETS</t>
  </si>
  <si>
    <t>EQUITY AND LIABILITIES</t>
  </si>
  <si>
    <t xml:space="preserve">TOTAL EQUITY AND  LIABILITIES </t>
  </si>
  <si>
    <t>Non-current assets</t>
  </si>
  <si>
    <t>Equity attributable to equity holders of the parent</t>
  </si>
  <si>
    <t>Total equity</t>
  </si>
  <si>
    <t>Non-current liabilities</t>
  </si>
  <si>
    <t>Continuing Operations</t>
  </si>
  <si>
    <t>EQUITY</t>
  </si>
  <si>
    <t>Cost Of Sales</t>
  </si>
  <si>
    <t>Attributable to :</t>
  </si>
  <si>
    <t>Equity holders of the parent</t>
  </si>
  <si>
    <t>Income Tax Expense</t>
  </si>
  <si>
    <t>Net Assets Per Share (RM)</t>
  </si>
  <si>
    <t>Trade and Other Receivables</t>
  </si>
  <si>
    <t>Trade and Other Payables</t>
  </si>
  <si>
    <t>Gross Profit</t>
  </si>
  <si>
    <t>(UNAUDITED)</t>
  </si>
  <si>
    <t>Repayment of bank borrowings</t>
  </si>
  <si>
    <t>Net cash generated from operating activities</t>
  </si>
  <si>
    <t>Property, Plant and Equipment</t>
  </si>
  <si>
    <t>Investment in Associated Company</t>
  </si>
  <si>
    <t>Long Term Investments</t>
  </si>
  <si>
    <t>Share Capital</t>
  </si>
  <si>
    <t>Revaluation Reserve</t>
  </si>
  <si>
    <t>Total liabilities</t>
  </si>
  <si>
    <t>REVALUATION</t>
  </si>
  <si>
    <t>RESERVE</t>
  </si>
  <si>
    <t>Balance at beginning of period</t>
  </si>
  <si>
    <t>Net cash used in financing activities</t>
  </si>
  <si>
    <t>Net profit for the period</t>
  </si>
  <si>
    <t>Balance at end of period</t>
  </si>
  <si>
    <t>31/12/2008</t>
  </si>
  <si>
    <t>Profit before tax</t>
  </si>
  <si>
    <t>NET INCREASE IN CASH AND CASH</t>
  </si>
  <si>
    <t>Investment Properties</t>
  </si>
  <si>
    <t>Administrative Expenses</t>
  </si>
  <si>
    <t xml:space="preserve">Selling And Distribution Expenses </t>
  </si>
  <si>
    <t>FOR THE PERIOD ENDED 30 SEPTEMBER 2009</t>
  </si>
  <si>
    <t>9 MONTHS</t>
  </si>
  <si>
    <t>30/9/2008</t>
  </si>
  <si>
    <t>30/9/2009</t>
  </si>
  <si>
    <t>AS AT 30 SEPTEMBER 2009</t>
  </si>
  <si>
    <t>9 months period ended 30 September 2009</t>
  </si>
  <si>
    <t>9 months period ended 30 September 2008</t>
  </si>
  <si>
    <t>(Loss)/Profit Before Tax</t>
  </si>
  <si>
    <t>Net (Loss)/Profit</t>
  </si>
  <si>
    <t>(Loss)/Earnings Per Share</t>
  </si>
  <si>
    <t>Other Operating Income</t>
  </si>
</sst>
</file>

<file path=xl/styles.xml><?xml version="1.0" encoding="utf-8"?>
<styleSheet xmlns="http://schemas.openxmlformats.org/spreadsheetml/2006/main">
  <numFmts count="1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_);_(* \(#,##0.0\);_(* &quot;-&quot;??_);_(@_)"/>
    <numFmt numFmtId="172" formatCode="_(* #,##0.000_);_(* \(#,##0.000\);_(* &quot;-&quot;??_);_(@_)"/>
    <numFmt numFmtId="173" formatCode="_(* #,##0.0000_);_(* \(#,##0.0000\);_(* &quot;-&quot;??_);_(@_)"/>
  </numFmts>
  <fonts count="13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u val="single"/>
      <sz val="8.8"/>
      <color indexed="36"/>
      <name val="Times New Roman"/>
      <family val="0"/>
    </font>
    <font>
      <u val="single"/>
      <sz val="8.8"/>
      <color indexed="12"/>
      <name val="Times New Roman"/>
      <family val="0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23" applyFont="1">
      <alignment/>
      <protection/>
    </xf>
    <xf numFmtId="0" fontId="1" fillId="0" borderId="0" xfId="23" applyFont="1">
      <alignment/>
      <protection/>
    </xf>
    <xf numFmtId="170" fontId="1" fillId="0" borderId="0" xfId="15" applyNumberFormat="1" applyFont="1" applyFill="1" applyAlignment="1">
      <alignment/>
    </xf>
    <xf numFmtId="170" fontId="1" fillId="0" borderId="0" xfId="15" applyNumberFormat="1" applyFont="1" applyAlignment="1">
      <alignment/>
    </xf>
    <xf numFmtId="0" fontId="4" fillId="0" borderId="0" xfId="23" applyFont="1">
      <alignment/>
      <protection/>
    </xf>
    <xf numFmtId="0" fontId="1" fillId="0" borderId="0" xfId="23" applyFont="1" applyBorder="1">
      <alignment/>
      <protection/>
    </xf>
    <xf numFmtId="170" fontId="4" fillId="0" borderId="0" xfId="15" applyNumberFormat="1" applyFont="1" applyFill="1" applyBorder="1" applyAlignment="1">
      <alignment horizontal="center"/>
    </xf>
    <xf numFmtId="170" fontId="4" fillId="0" borderId="0" xfId="15" applyNumberFormat="1" applyFont="1" applyBorder="1" applyAlignment="1">
      <alignment horizontal="center"/>
    </xf>
    <xf numFmtId="0" fontId="4" fillId="0" borderId="0" xfId="23" applyFont="1" applyBorder="1" applyAlignment="1">
      <alignment horizontal="center"/>
      <protection/>
    </xf>
    <xf numFmtId="170" fontId="4" fillId="0" borderId="0" xfId="15" applyNumberFormat="1" applyFont="1" applyBorder="1" applyAlignment="1" quotePrefix="1">
      <alignment horizontal="center"/>
    </xf>
    <xf numFmtId="170" fontId="4" fillId="0" borderId="1" xfId="15" applyNumberFormat="1" applyFont="1" applyFill="1" applyBorder="1" applyAlignment="1" quotePrefix="1">
      <alignment horizontal="center"/>
    </xf>
    <xf numFmtId="0" fontId="4" fillId="0" borderId="1" xfId="23" applyFont="1" applyBorder="1" applyAlignment="1" quotePrefix="1">
      <alignment horizontal="center"/>
      <protection/>
    </xf>
    <xf numFmtId="170" fontId="4" fillId="0" borderId="0" xfId="15" applyNumberFormat="1" applyFont="1" applyBorder="1" applyAlignment="1">
      <alignment/>
    </xf>
    <xf numFmtId="170" fontId="1" fillId="0" borderId="0" xfId="15" applyNumberFormat="1" applyFont="1" applyFill="1" applyBorder="1" applyAlignment="1">
      <alignment/>
    </xf>
    <xf numFmtId="170" fontId="1" fillId="0" borderId="0" xfId="15" applyNumberFormat="1" applyFont="1" applyBorder="1" applyAlignment="1">
      <alignment/>
    </xf>
    <xf numFmtId="0" fontId="4" fillId="0" borderId="0" xfId="23" applyFont="1" applyBorder="1">
      <alignment/>
      <protection/>
    </xf>
    <xf numFmtId="170" fontId="1" fillId="0" borderId="2" xfId="15" applyNumberFormat="1" applyFont="1" applyFill="1" applyBorder="1" applyAlignment="1">
      <alignment/>
    </xf>
    <xf numFmtId="170" fontId="4" fillId="0" borderId="2" xfId="15" applyNumberFormat="1" applyFont="1" applyBorder="1" applyAlignment="1">
      <alignment/>
    </xf>
    <xf numFmtId="0" fontId="4" fillId="0" borderId="0" xfId="23" applyFont="1" applyBorder="1" applyAlignment="1">
      <alignment vertical="center"/>
      <protection/>
    </xf>
    <xf numFmtId="170" fontId="4" fillId="0" borderId="0" xfId="15" applyNumberFormat="1" applyFont="1" applyBorder="1" applyAlignment="1">
      <alignment vertical="center"/>
    </xf>
    <xf numFmtId="0" fontId="1" fillId="0" borderId="0" xfId="23" applyFont="1" applyBorder="1" quotePrefix="1">
      <alignment/>
      <protection/>
    </xf>
    <xf numFmtId="43" fontId="1" fillId="0" borderId="0" xfId="15" applyNumberFormat="1" applyFont="1" applyFill="1" applyBorder="1" applyAlignment="1">
      <alignment/>
    </xf>
    <xf numFmtId="43" fontId="1" fillId="0" borderId="0" xfId="15" applyNumberFormat="1" applyFont="1" applyBorder="1" applyAlignment="1">
      <alignment/>
    </xf>
    <xf numFmtId="0" fontId="1" fillId="0" borderId="0" xfId="23" applyFont="1" applyBorder="1" applyAlignment="1">
      <alignment horizontal="right"/>
      <protection/>
    </xf>
    <xf numFmtId="0" fontId="1" fillId="0" borderId="0" xfId="23" applyFont="1" applyBorder="1" applyAlignment="1">
      <alignment horizontal="center"/>
      <protection/>
    </xf>
    <xf numFmtId="43" fontId="1" fillId="0" borderId="0" xfId="15" applyFont="1" applyAlignment="1">
      <alignment/>
    </xf>
    <xf numFmtId="170" fontId="4" fillId="0" borderId="1" xfId="15" applyNumberFormat="1" applyFont="1" applyBorder="1" applyAlignment="1" quotePrefix="1">
      <alignment horizontal="center"/>
    </xf>
    <xf numFmtId="170" fontId="1" fillId="0" borderId="3" xfId="15" applyNumberFormat="1" applyFont="1" applyFill="1" applyBorder="1" applyAlignment="1">
      <alignment/>
    </xf>
    <xf numFmtId="170" fontId="1" fillId="0" borderId="3" xfId="15" applyNumberFormat="1" applyFont="1" applyBorder="1" applyAlignment="1">
      <alignment/>
    </xf>
    <xf numFmtId="0" fontId="4" fillId="0" borderId="0" xfId="21" applyFont="1" applyAlignment="1">
      <alignment horizontal="left"/>
      <protection/>
    </xf>
    <xf numFmtId="0" fontId="1" fillId="0" borderId="0" xfId="21" applyFont="1">
      <alignment/>
      <protection/>
    </xf>
    <xf numFmtId="0" fontId="1" fillId="0" borderId="0" xfId="21" applyFont="1" applyBorder="1">
      <alignment/>
      <protection/>
    </xf>
    <xf numFmtId="0" fontId="4" fillId="0" borderId="0" xfId="21" applyFont="1" applyBorder="1" applyAlignment="1">
      <alignment horizontal="left"/>
      <protection/>
    </xf>
    <xf numFmtId="0" fontId="5" fillId="0" borderId="0" xfId="21" applyFont="1" applyBorder="1" applyAlignment="1">
      <alignment horizontal="left"/>
      <protection/>
    </xf>
    <xf numFmtId="0" fontId="1" fillId="0" borderId="0" xfId="21" applyFont="1" applyAlignment="1">
      <alignment horizontal="center"/>
      <protection/>
    </xf>
    <xf numFmtId="0" fontId="1" fillId="0" borderId="0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170" fontId="4" fillId="0" borderId="1" xfId="15" applyNumberFormat="1" applyFont="1" applyBorder="1" applyAlignment="1">
      <alignment horizontal="center"/>
    </xf>
    <xf numFmtId="0" fontId="4" fillId="0" borderId="1" xfId="21" applyFont="1" applyBorder="1" applyAlignment="1">
      <alignment horizontal="center"/>
      <protection/>
    </xf>
    <xf numFmtId="0" fontId="4" fillId="0" borderId="0" xfId="21" applyFont="1" applyBorder="1" applyAlignment="1" quotePrefix="1">
      <alignment horizontal="center"/>
      <protection/>
    </xf>
    <xf numFmtId="0" fontId="1" fillId="0" borderId="0" xfId="21" applyFont="1" applyFill="1">
      <alignment/>
      <protection/>
    </xf>
    <xf numFmtId="0" fontId="5" fillId="0" borderId="0" xfId="21" applyFont="1" applyFill="1">
      <alignment/>
      <protection/>
    </xf>
    <xf numFmtId="0" fontId="1" fillId="0" borderId="0" xfId="21" applyFont="1" applyFill="1" applyBorder="1">
      <alignment/>
      <protection/>
    </xf>
    <xf numFmtId="0" fontId="6" fillId="0" borderId="0" xfId="21" applyFont="1">
      <alignment/>
      <protection/>
    </xf>
    <xf numFmtId="37" fontId="1" fillId="0" borderId="0" xfId="21" applyNumberFormat="1" applyFont="1">
      <alignment/>
      <protection/>
    </xf>
    <xf numFmtId="37" fontId="1" fillId="0" borderId="0" xfId="21" applyNumberFormat="1" applyFont="1" applyBorder="1">
      <alignment/>
      <protection/>
    </xf>
    <xf numFmtId="170" fontId="7" fillId="0" borderId="0" xfId="21" applyFont="1" applyBorder="1">
      <alignment horizontal="right"/>
      <protection/>
    </xf>
    <xf numFmtId="0" fontId="1" fillId="0" borderId="0" xfId="21" applyFont="1" quotePrefix="1">
      <alignment/>
      <protection/>
    </xf>
    <xf numFmtId="37" fontId="1" fillId="0" borderId="3" xfId="21" applyNumberFormat="1" applyFont="1" applyBorder="1">
      <alignment/>
      <protection/>
    </xf>
    <xf numFmtId="0" fontId="4" fillId="0" borderId="0" xfId="21" applyFont="1" quotePrefix="1">
      <alignment/>
      <protection/>
    </xf>
    <xf numFmtId="0" fontId="4" fillId="0" borderId="0" xfId="21" applyFont="1">
      <alignment/>
      <protection/>
    </xf>
    <xf numFmtId="0" fontId="8" fillId="0" borderId="0" xfId="23" applyFont="1" applyBorder="1" applyAlignment="1">
      <alignment horizontal="center"/>
      <protection/>
    </xf>
    <xf numFmtId="0" fontId="8" fillId="0" borderId="0" xfId="23" applyFont="1" applyBorder="1">
      <alignment/>
      <protection/>
    </xf>
    <xf numFmtId="170" fontId="8" fillId="0" borderId="0" xfId="15" applyNumberFormat="1" applyFont="1" applyFill="1" applyBorder="1" applyAlignment="1">
      <alignment/>
    </xf>
    <xf numFmtId="43" fontId="8" fillId="0" borderId="0" xfId="15" applyFont="1" applyBorder="1" applyAlignment="1">
      <alignment/>
    </xf>
    <xf numFmtId="170" fontId="8" fillId="0" borderId="0" xfId="15" applyNumberFormat="1" applyFont="1" applyBorder="1" applyAlignment="1">
      <alignment/>
    </xf>
    <xf numFmtId="170" fontId="8" fillId="0" borderId="4" xfId="15" applyNumberFormat="1" applyFont="1" applyFill="1" applyBorder="1" applyAlignment="1">
      <alignment/>
    </xf>
    <xf numFmtId="170" fontId="8" fillId="0" borderId="5" xfId="15" applyNumberFormat="1" applyFont="1" applyFill="1" applyBorder="1" applyAlignment="1">
      <alignment/>
    </xf>
    <xf numFmtId="170" fontId="8" fillId="0" borderId="6" xfId="15" applyNumberFormat="1" applyFont="1" applyFill="1" applyBorder="1" applyAlignment="1">
      <alignment/>
    </xf>
    <xf numFmtId="170" fontId="8" fillId="0" borderId="7" xfId="15" applyNumberFormat="1" applyFont="1" applyFill="1" applyBorder="1" applyAlignment="1">
      <alignment/>
    </xf>
    <xf numFmtId="170" fontId="8" fillId="0" borderId="6" xfId="15" applyNumberFormat="1" applyFont="1" applyBorder="1" applyAlignment="1">
      <alignment/>
    </xf>
    <xf numFmtId="170" fontId="8" fillId="0" borderId="8" xfId="15" applyNumberFormat="1" applyFont="1" applyFill="1" applyBorder="1" applyAlignment="1">
      <alignment/>
    </xf>
    <xf numFmtId="170" fontId="8" fillId="0" borderId="8" xfId="15" applyNumberFormat="1" applyFont="1" applyBorder="1" applyAlignment="1">
      <alignment/>
    </xf>
    <xf numFmtId="0" fontId="11" fillId="0" borderId="0" xfId="22" applyFont="1">
      <alignment/>
      <protection/>
    </xf>
    <xf numFmtId="170" fontId="8" fillId="0" borderId="1" xfId="15" applyNumberFormat="1" applyFont="1" applyFill="1" applyBorder="1" applyAlignment="1">
      <alignment/>
    </xf>
    <xf numFmtId="170" fontId="8" fillId="0" borderId="1" xfId="15" applyNumberFormat="1" applyFont="1" applyBorder="1" applyAlignment="1">
      <alignment/>
    </xf>
    <xf numFmtId="0" fontId="11" fillId="0" borderId="0" xfId="23" applyFont="1">
      <alignment/>
      <protection/>
    </xf>
    <xf numFmtId="0" fontId="8" fillId="0" borderId="0" xfId="23" applyFont="1">
      <alignment/>
      <protection/>
    </xf>
    <xf numFmtId="170" fontId="8" fillId="0" borderId="0" xfId="15" applyNumberFormat="1" applyFont="1" applyAlignment="1">
      <alignment/>
    </xf>
    <xf numFmtId="170" fontId="8" fillId="0" borderId="0" xfId="15" applyNumberFormat="1" applyFont="1" applyFill="1" applyAlignment="1">
      <alignment/>
    </xf>
    <xf numFmtId="43" fontId="8" fillId="0" borderId="0" xfId="15" applyFont="1" applyAlignment="1">
      <alignment/>
    </xf>
    <xf numFmtId="170" fontId="11" fillId="0" borderId="0" xfId="15" applyNumberFormat="1" applyFont="1" applyFill="1" applyAlignment="1">
      <alignment horizontal="center"/>
    </xf>
    <xf numFmtId="43" fontId="11" fillId="0" borderId="0" xfId="15" applyFont="1" applyAlignment="1">
      <alignment/>
    </xf>
    <xf numFmtId="170" fontId="11" fillId="0" borderId="0" xfId="15" applyNumberFormat="1" applyFont="1" applyAlignment="1">
      <alignment horizontal="center"/>
    </xf>
    <xf numFmtId="43" fontId="11" fillId="0" borderId="0" xfId="15" applyFont="1" applyAlignment="1">
      <alignment horizontal="center"/>
    </xf>
    <xf numFmtId="0" fontId="11" fillId="0" borderId="0" xfId="23" applyFont="1" applyBorder="1">
      <alignment/>
      <protection/>
    </xf>
    <xf numFmtId="0" fontId="11" fillId="0" borderId="0" xfId="23" applyFont="1" applyBorder="1" applyAlignment="1">
      <alignment horizontal="center"/>
      <protection/>
    </xf>
    <xf numFmtId="170" fontId="11" fillId="0" borderId="1" xfId="15" applyNumberFormat="1" applyFont="1" applyFill="1" applyBorder="1" applyAlignment="1" quotePrefix="1">
      <alignment horizontal="center"/>
    </xf>
    <xf numFmtId="43" fontId="11" fillId="0" borderId="0" xfId="15" applyFont="1" applyBorder="1" applyAlignment="1">
      <alignment/>
    </xf>
    <xf numFmtId="170" fontId="11" fillId="0" borderId="1" xfId="15" applyNumberFormat="1" applyFont="1" applyBorder="1" applyAlignment="1" quotePrefix="1">
      <alignment horizontal="center"/>
    </xf>
    <xf numFmtId="170" fontId="11" fillId="0" borderId="0" xfId="15" applyNumberFormat="1" applyFont="1" applyFill="1" applyBorder="1" applyAlignment="1">
      <alignment horizontal="center"/>
    </xf>
    <xf numFmtId="170" fontId="11" fillId="0" borderId="0" xfId="15" applyNumberFormat="1" applyFont="1" applyBorder="1" applyAlignment="1">
      <alignment horizontal="center"/>
    </xf>
    <xf numFmtId="0" fontId="8" fillId="0" borderId="0" xfId="23" applyFont="1" applyBorder="1" applyAlignment="1">
      <alignment horizontal="right"/>
      <protection/>
    </xf>
    <xf numFmtId="173" fontId="8" fillId="0" borderId="8" xfId="15" applyNumberFormat="1" applyFont="1" applyFill="1" applyBorder="1" applyAlignment="1">
      <alignment/>
    </xf>
    <xf numFmtId="170" fontId="1" fillId="0" borderId="1" xfId="15" applyNumberFormat="1" applyFont="1" applyFill="1" applyBorder="1" applyAlignment="1">
      <alignment/>
    </xf>
    <xf numFmtId="170" fontId="4" fillId="0" borderId="3" xfId="15" applyNumberFormat="1" applyFont="1" applyFill="1" applyBorder="1" applyAlignment="1">
      <alignment vertical="center"/>
    </xf>
    <xf numFmtId="170" fontId="4" fillId="0" borderId="3" xfId="15" applyNumberFormat="1" applyFont="1" applyBorder="1" applyAlignment="1">
      <alignment vertical="center"/>
    </xf>
    <xf numFmtId="170" fontId="4" fillId="0" borderId="8" xfId="15" applyNumberFormat="1" applyFont="1" applyFill="1" applyBorder="1" applyAlignment="1">
      <alignment/>
    </xf>
    <xf numFmtId="170" fontId="4" fillId="0" borderId="8" xfId="15" applyNumberFormat="1" applyFont="1" applyBorder="1" applyAlignment="1">
      <alignment/>
    </xf>
    <xf numFmtId="170" fontId="4" fillId="0" borderId="0" xfId="15" applyNumberFormat="1" applyFont="1" applyAlignment="1">
      <alignment horizontal="center"/>
    </xf>
    <xf numFmtId="0" fontId="7" fillId="0" borderId="0" xfId="21" applyFont="1" applyBorder="1">
      <alignment/>
      <protection/>
    </xf>
    <xf numFmtId="170" fontId="8" fillId="0" borderId="9" xfId="15" applyNumberFormat="1" applyFont="1" applyFill="1" applyBorder="1" applyAlignment="1">
      <alignment/>
    </xf>
    <xf numFmtId="170" fontId="8" fillId="0" borderId="0" xfId="23" applyNumberFormat="1" applyFont="1" applyBorder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nso-Sept 2002" xfId="21"/>
    <cellStyle name="Normal_GW 1Q2005 Qtrly Rpt" xfId="22"/>
    <cellStyle name="Normal_Results03-0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46</xdr:row>
      <xdr:rowOff>161925</xdr:rowOff>
    </xdr:from>
    <xdr:to>
      <xdr:col>11</xdr:col>
      <xdr:colOff>9525</xdr:colOff>
      <xdr:row>49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067800"/>
          <a:ext cx="77914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Income Statements should be read in conjunction with the audited Financial Statements for the year ended 31 December 2008)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57150</xdr:rowOff>
    </xdr:from>
    <xdr:to>
      <xdr:col>9</xdr:col>
      <xdr:colOff>0</xdr:colOff>
      <xdr:row>55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" y="9505950"/>
          <a:ext cx="62484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Balance Sheet should be read in conjunction with the audited Financial Statements for the year ended 31 December 2006)</a:t>
          </a:r>
        </a:p>
      </xdr:txBody>
    </xdr:sp>
    <xdr:clientData/>
  </xdr:twoCellAnchor>
  <xdr:twoCellAnchor>
    <xdr:from>
      <xdr:col>0</xdr:col>
      <xdr:colOff>9525</xdr:colOff>
      <xdr:row>52</xdr:row>
      <xdr:rowOff>57150</xdr:rowOff>
    </xdr:from>
    <xdr:to>
      <xdr:col>9</xdr:col>
      <xdr:colOff>0</xdr:colOff>
      <xdr:row>55</xdr:row>
      <xdr:rowOff>28575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525" y="9505950"/>
          <a:ext cx="62484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Balance Sheet should be read in conjunction with the audited Financial Statements for the year ended 31 December 2006)</a:t>
          </a:r>
        </a:p>
      </xdr:txBody>
    </xdr:sp>
    <xdr:clientData/>
  </xdr:twoCellAnchor>
  <xdr:twoCellAnchor>
    <xdr:from>
      <xdr:col>0</xdr:col>
      <xdr:colOff>9525</xdr:colOff>
      <xdr:row>52</xdr:row>
      <xdr:rowOff>57150</xdr:rowOff>
    </xdr:from>
    <xdr:to>
      <xdr:col>9</xdr:col>
      <xdr:colOff>0</xdr:colOff>
      <xdr:row>55</xdr:row>
      <xdr:rowOff>28575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525" y="9505950"/>
          <a:ext cx="62484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Balance Sheet should be read in conjunction with the audited Financial Statements for the year ended 31 December 2008)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44</xdr:row>
      <xdr:rowOff>104775</xdr:rowOff>
    </xdr:from>
    <xdr:to>
      <xdr:col>7</xdr:col>
      <xdr:colOff>19050</xdr:colOff>
      <xdr:row>47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8667750"/>
          <a:ext cx="60864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Cash Flow Statement should be read in conjunction with the audited Financial Statements for the year ended 31 December 2008)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28</xdr:row>
      <xdr:rowOff>47625</xdr:rowOff>
    </xdr:from>
    <xdr:to>
      <xdr:col>9</xdr:col>
      <xdr:colOff>666750</xdr:colOff>
      <xdr:row>30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5495925"/>
          <a:ext cx="88011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Statement of Changes in Equity should be read in conjunction with the audited Financial Statements for the year ended 31 December 2008)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ZHW9MBG9\BOD&amp;Results%2009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-Final"/>
      <sheetName val="BS-Final"/>
      <sheetName val="Cash Flow"/>
      <sheetName val="Equity Final"/>
      <sheetName val="Cover"/>
      <sheetName val="Content"/>
      <sheetName val="Detail"/>
      <sheetName val="Summarry -YTD"/>
      <sheetName val="Summary"/>
      <sheetName val="SKL"/>
      <sheetName val="KRBB"/>
    </sheetNames>
    <sheetDataSet>
      <sheetData sheetId="0">
        <row r="1">
          <cell r="A1" t="str">
            <v>KIA LIM BERHAD (342868-P)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zoomScale="75" zoomScaleNormal="75" workbookViewId="0" topLeftCell="A1">
      <selection activeCell="I19" sqref="I19"/>
    </sheetView>
  </sheetViews>
  <sheetFormatPr defaultColWidth="9.140625" defaultRowHeight="12.75"/>
  <cols>
    <col min="1" max="1" width="3.00390625" style="2" customWidth="1"/>
    <col min="2" max="2" width="10.28125" style="2" customWidth="1"/>
    <col min="3" max="3" width="15.140625" style="2" customWidth="1"/>
    <col min="4" max="4" width="10.28125" style="2" customWidth="1"/>
    <col min="5" max="5" width="18.140625" style="3" customWidth="1"/>
    <col min="6" max="6" width="1.8515625" style="4" customWidth="1"/>
    <col min="7" max="7" width="18.140625" style="2" customWidth="1"/>
    <col min="8" max="8" width="1.8515625" style="4" customWidth="1"/>
    <col min="9" max="9" width="18.140625" style="3" customWidth="1"/>
    <col min="10" max="10" width="1.8515625" style="4" customWidth="1"/>
    <col min="11" max="11" width="18.140625" style="4" customWidth="1"/>
    <col min="12" max="12" width="11.140625" style="4" customWidth="1"/>
    <col min="13" max="16384" width="10.28125" style="2" customWidth="1"/>
  </cols>
  <sheetData>
    <row r="1" ht="18">
      <c r="A1" s="1" t="s">
        <v>0</v>
      </c>
    </row>
    <row r="2" ht="15.75">
      <c r="A2" s="5"/>
    </row>
    <row r="3" ht="15.75">
      <c r="A3" s="5"/>
    </row>
    <row r="4" ht="15.75">
      <c r="A4" s="5" t="s">
        <v>55</v>
      </c>
    </row>
    <row r="5" ht="15.75">
      <c r="A5" s="5" t="s">
        <v>95</v>
      </c>
    </row>
    <row r="6" ht="15.75">
      <c r="A6" s="5"/>
    </row>
    <row r="7" ht="15.75">
      <c r="K7" s="91" t="s">
        <v>1</v>
      </c>
    </row>
    <row r="8" spans="1:12" ht="15.75">
      <c r="A8" s="6"/>
      <c r="B8" s="6"/>
      <c r="C8" s="6"/>
      <c r="D8" s="6"/>
      <c r="E8" s="7" t="s">
        <v>2</v>
      </c>
      <c r="F8" s="8"/>
      <c r="G8" s="9" t="s">
        <v>1</v>
      </c>
      <c r="H8" s="8"/>
      <c r="I8" s="7" t="s">
        <v>96</v>
      </c>
      <c r="J8" s="8"/>
      <c r="K8" s="8" t="str">
        <f>I8</f>
        <v>9 MONTHS</v>
      </c>
      <c r="L8" s="8"/>
    </row>
    <row r="9" spans="1:12" ht="15.75">
      <c r="A9" s="6"/>
      <c r="B9" s="6"/>
      <c r="C9" s="6"/>
      <c r="D9" s="6"/>
      <c r="E9" s="7" t="s">
        <v>3</v>
      </c>
      <c r="F9" s="10"/>
      <c r="G9" s="9" t="s">
        <v>3</v>
      </c>
      <c r="H9" s="8"/>
      <c r="I9" s="7" t="s">
        <v>4</v>
      </c>
      <c r="J9" s="8"/>
      <c r="K9" s="8" t="s">
        <v>4</v>
      </c>
      <c r="L9" s="8"/>
    </row>
    <row r="10" spans="1:12" ht="15.75">
      <c r="A10" s="6"/>
      <c r="B10" s="6"/>
      <c r="C10" s="6"/>
      <c r="D10" s="6"/>
      <c r="E10" s="7" t="s">
        <v>5</v>
      </c>
      <c r="F10" s="10"/>
      <c r="G10" s="9" t="s">
        <v>6</v>
      </c>
      <c r="H10" s="8"/>
      <c r="I10" s="7" t="s">
        <v>7</v>
      </c>
      <c r="J10" s="8"/>
      <c r="K10" s="8" t="s">
        <v>7</v>
      </c>
      <c r="L10" s="8"/>
    </row>
    <row r="11" spans="1:12" ht="15.75">
      <c r="A11" s="6"/>
      <c r="B11" s="6"/>
      <c r="C11" s="6"/>
      <c r="D11" s="6"/>
      <c r="E11" s="11" t="str">
        <f>I11</f>
        <v>30/9/2009</v>
      </c>
      <c r="F11" s="10"/>
      <c r="G11" s="12" t="str">
        <f>K11</f>
        <v>30/9/2008</v>
      </c>
      <c r="H11" s="8"/>
      <c r="I11" s="11" t="s">
        <v>98</v>
      </c>
      <c r="J11" s="8"/>
      <c r="K11" s="12" t="s">
        <v>97</v>
      </c>
      <c r="L11" s="8"/>
    </row>
    <row r="12" spans="1:12" ht="15.75">
      <c r="A12" s="6"/>
      <c r="B12" s="6"/>
      <c r="C12" s="6"/>
      <c r="D12" s="6"/>
      <c r="E12" s="7" t="s">
        <v>8</v>
      </c>
      <c r="F12" s="13"/>
      <c r="G12" s="8" t="s">
        <v>8</v>
      </c>
      <c r="H12" s="13"/>
      <c r="I12" s="7" t="s">
        <v>8</v>
      </c>
      <c r="J12" s="13"/>
      <c r="K12" s="8" t="s">
        <v>8</v>
      </c>
      <c r="L12" s="13"/>
    </row>
    <row r="13" spans="1:12" ht="15.75">
      <c r="A13" s="16" t="s">
        <v>64</v>
      </c>
      <c r="B13" s="6"/>
      <c r="C13" s="6"/>
      <c r="D13" s="6"/>
      <c r="E13" s="14"/>
      <c r="F13" s="15"/>
      <c r="G13" s="6"/>
      <c r="H13" s="15"/>
      <c r="I13" s="14"/>
      <c r="J13" s="15"/>
      <c r="K13" s="15"/>
      <c r="L13" s="15"/>
    </row>
    <row r="14" spans="1:12" s="5" customFormat="1" ht="15.75">
      <c r="A14" s="6" t="s">
        <v>9</v>
      </c>
      <c r="B14" s="16"/>
      <c r="C14" s="16"/>
      <c r="D14" s="16"/>
      <c r="E14" s="14">
        <f>+I14-27013</f>
        <v>11818</v>
      </c>
      <c r="F14" s="15"/>
      <c r="G14" s="14">
        <f>+K14-28696</f>
        <v>16755</v>
      </c>
      <c r="H14" s="15"/>
      <c r="I14" s="14">
        <v>38831</v>
      </c>
      <c r="J14" s="15"/>
      <c r="K14" s="14">
        <v>45451</v>
      </c>
      <c r="L14" s="13"/>
    </row>
    <row r="15" spans="1:12" ht="15">
      <c r="A15" s="6"/>
      <c r="B15" s="6"/>
      <c r="C15" s="6"/>
      <c r="D15" s="6"/>
      <c r="E15" s="14"/>
      <c r="F15" s="15"/>
      <c r="G15" s="14"/>
      <c r="H15" s="15"/>
      <c r="I15" s="14"/>
      <c r="J15" s="15"/>
      <c r="K15" s="14"/>
      <c r="L15" s="15"/>
    </row>
    <row r="16" spans="1:12" ht="15">
      <c r="A16" s="6" t="s">
        <v>66</v>
      </c>
      <c r="B16" s="6"/>
      <c r="C16" s="6"/>
      <c r="D16" s="6"/>
      <c r="E16" s="86">
        <f>+I16+18937</f>
        <v>-9089</v>
      </c>
      <c r="F16" s="14"/>
      <c r="G16" s="86">
        <f>+K16+20001</f>
        <v>-12106</v>
      </c>
      <c r="H16" s="14"/>
      <c r="I16" s="86">
        <v>-28026</v>
      </c>
      <c r="J16" s="14"/>
      <c r="K16" s="86">
        <v>-32107</v>
      </c>
      <c r="L16" s="15"/>
    </row>
    <row r="17" spans="1:12" ht="7.5" customHeight="1">
      <c r="A17" s="6"/>
      <c r="B17" s="6"/>
      <c r="C17" s="6"/>
      <c r="D17" s="6"/>
      <c r="E17" s="14"/>
      <c r="F17" s="14"/>
      <c r="G17" s="14"/>
      <c r="H17" s="14"/>
      <c r="J17" s="14"/>
      <c r="K17" s="14"/>
      <c r="L17" s="15"/>
    </row>
    <row r="18" spans="1:12" ht="15">
      <c r="A18" s="6" t="s">
        <v>73</v>
      </c>
      <c r="B18" s="6"/>
      <c r="C18" s="6"/>
      <c r="D18" s="6"/>
      <c r="E18" s="14">
        <f>SUM(E14:E16)</f>
        <v>2729</v>
      </c>
      <c r="F18" s="15"/>
      <c r="G18" s="14">
        <f>SUM(G14:G16)</f>
        <v>4649</v>
      </c>
      <c r="H18" s="15"/>
      <c r="I18" s="14">
        <f>SUM(I14:I16)</f>
        <v>10805</v>
      </c>
      <c r="J18" s="15"/>
      <c r="K18" s="14">
        <f>SUM(K14:K16)</f>
        <v>13344</v>
      </c>
      <c r="L18" s="15"/>
    </row>
    <row r="19" spans="2:12" ht="15">
      <c r="B19" s="6"/>
      <c r="C19" s="6"/>
      <c r="D19" s="6"/>
      <c r="E19" s="14"/>
      <c r="F19" s="15"/>
      <c r="G19" s="14"/>
      <c r="H19" s="15"/>
      <c r="I19" s="14"/>
      <c r="J19" s="15"/>
      <c r="K19" s="14"/>
      <c r="L19" s="15"/>
    </row>
    <row r="20" spans="1:12" ht="15">
      <c r="A20" s="6" t="s">
        <v>105</v>
      </c>
      <c r="B20" s="6"/>
      <c r="C20" s="6"/>
      <c r="D20" s="6"/>
      <c r="E20" s="14">
        <f>+I20-64</f>
        <v>259</v>
      </c>
      <c r="F20" s="15"/>
      <c r="G20" s="14">
        <f>+K20-534</f>
        <v>575</v>
      </c>
      <c r="H20" s="15"/>
      <c r="I20" s="14">
        <v>323</v>
      </c>
      <c r="J20" s="15"/>
      <c r="K20" s="14">
        <v>1109</v>
      </c>
      <c r="L20" s="15"/>
    </row>
    <row r="21" spans="1:12" ht="15">
      <c r="A21" s="6"/>
      <c r="B21" s="6"/>
      <c r="C21" s="6"/>
      <c r="D21" s="6"/>
      <c r="E21" s="14"/>
      <c r="F21" s="15"/>
      <c r="G21" s="14"/>
      <c r="H21" s="15"/>
      <c r="I21" s="14"/>
      <c r="J21" s="15"/>
      <c r="K21" s="14"/>
      <c r="L21" s="15"/>
    </row>
    <row r="22" spans="1:12" ht="15">
      <c r="A22" s="6" t="s">
        <v>94</v>
      </c>
      <c r="B22" s="6"/>
      <c r="C22" s="6"/>
      <c r="D22" s="6"/>
      <c r="E22" s="14">
        <f>+I22+3758</f>
        <v>-1748</v>
      </c>
      <c r="F22" s="15"/>
      <c r="G22" s="14">
        <f>+K22+4162</f>
        <v>-2433</v>
      </c>
      <c r="H22" s="15"/>
      <c r="I22" s="14">
        <v>-5506</v>
      </c>
      <c r="J22" s="15"/>
      <c r="K22" s="14">
        <v>-6595</v>
      </c>
      <c r="L22" s="15"/>
    </row>
    <row r="23" spans="1:12" ht="15">
      <c r="A23" s="6"/>
      <c r="B23" s="6"/>
      <c r="C23" s="6"/>
      <c r="D23" s="6"/>
      <c r="E23" s="14"/>
      <c r="F23" s="15"/>
      <c r="G23" s="14"/>
      <c r="H23" s="15"/>
      <c r="I23" s="14"/>
      <c r="J23" s="15"/>
      <c r="K23" s="14"/>
      <c r="L23" s="15"/>
    </row>
    <row r="24" spans="1:12" ht="15">
      <c r="A24" s="6" t="s">
        <v>93</v>
      </c>
      <c r="B24" s="6"/>
      <c r="C24" s="6"/>
      <c r="D24" s="6"/>
      <c r="E24" s="14">
        <f>+I24+2004</f>
        <v>-846</v>
      </c>
      <c r="F24" s="15"/>
      <c r="G24" s="14">
        <f>+K24+1797</f>
        <v>-794</v>
      </c>
      <c r="H24" s="15"/>
      <c r="I24" s="14">
        <v>-2850</v>
      </c>
      <c r="J24" s="15"/>
      <c r="K24" s="14">
        <v>-2591</v>
      </c>
      <c r="L24" s="15"/>
    </row>
    <row r="25" spans="1:12" ht="15">
      <c r="A25" s="6"/>
      <c r="B25" s="6"/>
      <c r="C25" s="6"/>
      <c r="D25" s="6"/>
      <c r="E25" s="14"/>
      <c r="F25" s="15"/>
      <c r="G25" s="14"/>
      <c r="H25" s="15"/>
      <c r="I25" s="14"/>
      <c r="J25" s="15"/>
      <c r="K25" s="14"/>
      <c r="L25" s="15"/>
    </row>
    <row r="26" spans="1:12" ht="15">
      <c r="A26" s="6" t="s">
        <v>10</v>
      </c>
      <c r="B26" s="6"/>
      <c r="C26" s="6"/>
      <c r="D26" s="6"/>
      <c r="E26" s="14">
        <f>+I26+1218</f>
        <v>-509</v>
      </c>
      <c r="F26" s="15"/>
      <c r="G26" s="14">
        <f>+K26+1616</f>
        <v>-677</v>
      </c>
      <c r="H26" s="15"/>
      <c r="I26" s="14">
        <v>-1727</v>
      </c>
      <c r="J26" s="15"/>
      <c r="K26" s="14">
        <v>-2293</v>
      </c>
      <c r="L26" s="15"/>
    </row>
    <row r="27" spans="1:12" ht="15">
      <c r="A27" s="6"/>
      <c r="B27" s="6"/>
      <c r="C27" s="6"/>
      <c r="D27" s="6"/>
      <c r="E27" s="14"/>
      <c r="F27" s="15"/>
      <c r="G27" s="14"/>
      <c r="H27" s="15"/>
      <c r="I27" s="14"/>
      <c r="J27" s="15"/>
      <c r="K27" s="14"/>
      <c r="L27" s="15"/>
    </row>
    <row r="28" spans="1:12" ht="15">
      <c r="A28" s="6" t="s">
        <v>50</v>
      </c>
      <c r="B28" s="6"/>
      <c r="C28" s="6"/>
      <c r="D28" s="6"/>
      <c r="E28" s="14"/>
      <c r="F28" s="15"/>
      <c r="G28" s="15"/>
      <c r="H28" s="15"/>
      <c r="I28" s="14"/>
      <c r="J28" s="15"/>
      <c r="K28" s="15"/>
      <c r="L28" s="15"/>
    </row>
    <row r="29" spans="2:12" ht="15">
      <c r="B29" s="6" t="s">
        <v>11</v>
      </c>
      <c r="C29" s="6"/>
      <c r="D29" s="6"/>
      <c r="E29" s="14">
        <v>0</v>
      </c>
      <c r="F29" s="15"/>
      <c r="G29" s="15">
        <f>K29</f>
        <v>0</v>
      </c>
      <c r="H29" s="15"/>
      <c r="I29" s="14">
        <v>0</v>
      </c>
      <c r="J29" s="15"/>
      <c r="K29" s="14">
        <v>0</v>
      </c>
      <c r="L29" s="15"/>
    </row>
    <row r="30" spans="1:12" ht="15">
      <c r="A30" s="6"/>
      <c r="B30" s="6"/>
      <c r="C30" s="6"/>
      <c r="D30" s="6"/>
      <c r="E30" s="14"/>
      <c r="F30" s="15"/>
      <c r="G30" s="15"/>
      <c r="H30" s="15"/>
      <c r="I30" s="14"/>
      <c r="J30" s="15"/>
      <c r="K30" s="15"/>
      <c r="L30" s="15"/>
    </row>
    <row r="31" spans="1:12" ht="15">
      <c r="A31" s="6" t="s">
        <v>12</v>
      </c>
      <c r="B31" s="6"/>
      <c r="C31" s="6"/>
      <c r="D31" s="6"/>
      <c r="E31" s="14">
        <v>0</v>
      </c>
      <c r="F31" s="15"/>
      <c r="G31" s="15">
        <v>0</v>
      </c>
      <c r="H31" s="15"/>
      <c r="I31" s="14">
        <v>0</v>
      </c>
      <c r="J31" s="15"/>
      <c r="K31" s="15">
        <v>0</v>
      </c>
      <c r="L31" s="15"/>
    </row>
    <row r="32" spans="1:12" ht="15">
      <c r="A32" s="6"/>
      <c r="B32" s="6"/>
      <c r="C32" s="6"/>
      <c r="D32" s="6"/>
      <c r="E32" s="86"/>
      <c r="F32" s="15"/>
      <c r="G32" s="15"/>
      <c r="H32" s="15"/>
      <c r="I32" s="14"/>
      <c r="J32" s="15"/>
      <c r="K32" s="15"/>
      <c r="L32" s="15"/>
    </row>
    <row r="33" spans="1:12" s="5" customFormat="1" ht="15.75">
      <c r="A33" s="16" t="s">
        <v>102</v>
      </c>
      <c r="B33" s="16"/>
      <c r="C33" s="16"/>
      <c r="D33" s="16"/>
      <c r="E33" s="18">
        <f>E18+E20+E22+E24+E26+E29+E31</f>
        <v>-115</v>
      </c>
      <c r="F33" s="13"/>
      <c r="G33" s="18">
        <f>G18+G20+G22+G24+G26+G29+G31</f>
        <v>1320</v>
      </c>
      <c r="H33" s="13"/>
      <c r="I33" s="18">
        <f>I18+I20+I22+I24+I26+I29+I31</f>
        <v>1045</v>
      </c>
      <c r="J33" s="13"/>
      <c r="K33" s="18">
        <f>K18+K20+K22+K24+K26+K29+K31</f>
        <v>2974</v>
      </c>
      <c r="L33" s="13"/>
    </row>
    <row r="34" spans="1:12" ht="15">
      <c r="A34" s="6"/>
      <c r="B34" s="6"/>
      <c r="C34" s="6"/>
      <c r="D34" s="6"/>
      <c r="E34" s="14"/>
      <c r="F34" s="15"/>
      <c r="G34" s="15"/>
      <c r="H34" s="15"/>
      <c r="I34" s="14"/>
      <c r="J34" s="15"/>
      <c r="K34" s="15"/>
      <c r="L34" s="15"/>
    </row>
    <row r="35" spans="1:12" ht="15">
      <c r="A35" s="6" t="s">
        <v>69</v>
      </c>
      <c r="B35" s="6"/>
      <c r="C35" s="6"/>
      <c r="D35" s="6"/>
      <c r="E35" s="14">
        <f>+I35</f>
        <v>0</v>
      </c>
      <c r="F35" s="15"/>
      <c r="G35" s="15">
        <v>0</v>
      </c>
      <c r="H35" s="15"/>
      <c r="I35" s="14">
        <v>0</v>
      </c>
      <c r="J35" s="15"/>
      <c r="K35" s="15">
        <v>0</v>
      </c>
      <c r="L35" s="15"/>
    </row>
    <row r="36" spans="1:12" ht="15">
      <c r="A36" s="6"/>
      <c r="B36" s="6"/>
      <c r="C36" s="6"/>
      <c r="D36" s="6"/>
      <c r="E36" s="14"/>
      <c r="F36" s="15"/>
      <c r="G36" s="15"/>
      <c r="H36" s="15"/>
      <c r="I36" s="14"/>
      <c r="J36" s="15"/>
      <c r="K36" s="15"/>
      <c r="L36" s="15"/>
    </row>
    <row r="37" spans="1:12" ht="16.5" thickBot="1">
      <c r="A37" s="19" t="s">
        <v>103</v>
      </c>
      <c r="B37" s="19"/>
      <c r="C37" s="19"/>
      <c r="D37" s="19"/>
      <c r="E37" s="87">
        <f>SUM(E33:E36)</f>
        <v>-115</v>
      </c>
      <c r="F37" s="20"/>
      <c r="G37" s="88">
        <f>SUM(G33:G36)</f>
        <v>1320</v>
      </c>
      <c r="H37" s="20"/>
      <c r="I37" s="87">
        <f>SUM(I33:I36)</f>
        <v>1045</v>
      </c>
      <c r="J37" s="20"/>
      <c r="K37" s="88">
        <f>SUM(K33:K36)</f>
        <v>2974</v>
      </c>
      <c r="L37" s="20"/>
    </row>
    <row r="38" spans="1:12" ht="15.75" thickTop="1">
      <c r="A38" s="6"/>
      <c r="B38" s="6"/>
      <c r="C38" s="6"/>
      <c r="D38" s="6"/>
      <c r="E38" s="14"/>
      <c r="F38" s="15"/>
      <c r="G38" s="15"/>
      <c r="H38" s="15"/>
      <c r="I38" s="14"/>
      <c r="J38" s="15"/>
      <c r="K38" s="15"/>
      <c r="L38" s="15"/>
    </row>
    <row r="39" spans="1:12" ht="15.75">
      <c r="A39" s="16" t="s">
        <v>67</v>
      </c>
      <c r="B39" s="6"/>
      <c r="C39" s="6"/>
      <c r="D39" s="6"/>
      <c r="E39" s="14"/>
      <c r="F39" s="15"/>
      <c r="G39" s="15"/>
      <c r="H39" s="15"/>
      <c r="I39" s="14"/>
      <c r="J39" s="15"/>
      <c r="K39" s="15"/>
      <c r="L39" s="15"/>
    </row>
    <row r="40" spans="1:12" s="5" customFormat="1" ht="16.5" thickBot="1">
      <c r="A40" s="16" t="s">
        <v>68</v>
      </c>
      <c r="B40" s="16"/>
      <c r="C40" s="16"/>
      <c r="D40" s="16"/>
      <c r="E40" s="89">
        <f>+E37</f>
        <v>-115</v>
      </c>
      <c r="F40" s="13"/>
      <c r="G40" s="90">
        <f>+G37</f>
        <v>1320</v>
      </c>
      <c r="H40" s="13"/>
      <c r="I40" s="89">
        <f>+I37</f>
        <v>1045</v>
      </c>
      <c r="J40" s="13"/>
      <c r="K40" s="90">
        <f>+K37</f>
        <v>2974</v>
      </c>
      <c r="L40" s="13"/>
    </row>
    <row r="41" spans="1:12" ht="15.75" thickTop="1">
      <c r="A41" s="6"/>
      <c r="B41" s="6"/>
      <c r="C41" s="6"/>
      <c r="D41" s="6"/>
      <c r="E41" s="14"/>
      <c r="F41" s="15"/>
      <c r="G41" s="15"/>
      <c r="H41" s="15"/>
      <c r="I41" s="14"/>
      <c r="J41" s="15"/>
      <c r="K41" s="15"/>
      <c r="L41" s="15"/>
    </row>
    <row r="42" spans="1:12" ht="15">
      <c r="A42" s="6"/>
      <c r="B42" s="6"/>
      <c r="C42" s="6"/>
      <c r="D42" s="6"/>
      <c r="E42" s="14"/>
      <c r="F42" s="15"/>
      <c r="G42" s="15"/>
      <c r="H42" s="15"/>
      <c r="I42" s="14"/>
      <c r="J42" s="15"/>
      <c r="K42" s="15"/>
      <c r="L42" s="15"/>
    </row>
    <row r="43" spans="1:12" ht="15">
      <c r="A43" s="6" t="s">
        <v>104</v>
      </c>
      <c r="B43" s="6"/>
      <c r="C43" s="6"/>
      <c r="L43" s="23"/>
    </row>
    <row r="44" spans="1:12" ht="15">
      <c r="A44" s="6"/>
      <c r="B44" s="21" t="s">
        <v>14</v>
      </c>
      <c r="C44" s="6"/>
      <c r="E44" s="22">
        <f>+E37/61938*100</f>
        <v>-0.18566954050825019</v>
      </c>
      <c r="F44" s="22"/>
      <c r="G44" s="22">
        <f>+G37/61938*100</f>
        <v>2.131163421486002</v>
      </c>
      <c r="H44" s="15"/>
      <c r="I44" s="22">
        <f>+I37/61938*100</f>
        <v>1.6871710420097517</v>
      </c>
      <c r="J44" s="22"/>
      <c r="K44" s="22">
        <f>+K37/61938*100</f>
        <v>4.801575769317705</v>
      </c>
      <c r="L44" s="15"/>
    </row>
    <row r="45" spans="1:12" ht="15">
      <c r="A45" s="6"/>
      <c r="B45" s="21" t="s">
        <v>15</v>
      </c>
      <c r="C45" s="6"/>
      <c r="D45" s="21"/>
      <c r="E45" s="22">
        <f>+E44</f>
        <v>-0.18566954050825019</v>
      </c>
      <c r="F45" s="22"/>
      <c r="G45" s="22">
        <f>G44</f>
        <v>2.131163421486002</v>
      </c>
      <c r="H45" s="15"/>
      <c r="I45" s="22">
        <f>+I44</f>
        <v>1.6871710420097517</v>
      </c>
      <c r="J45" s="22"/>
      <c r="K45" s="22">
        <f>K44</f>
        <v>4.801575769317705</v>
      </c>
      <c r="L45" s="15"/>
    </row>
    <row r="46" spans="1:12" ht="15">
      <c r="A46" s="6"/>
      <c r="B46" s="24"/>
      <c r="C46" s="6"/>
      <c r="D46" s="6"/>
      <c r="E46" s="14"/>
      <c r="F46" s="15"/>
      <c r="G46" s="15"/>
      <c r="H46" s="15"/>
      <c r="I46" s="14"/>
      <c r="J46" s="15"/>
      <c r="K46" s="15"/>
      <c r="L46" s="23"/>
    </row>
    <row r="47" spans="1:12" ht="15">
      <c r="A47" s="25"/>
      <c r="B47" s="6"/>
      <c r="C47" s="6"/>
      <c r="D47" s="6"/>
      <c r="E47" s="14"/>
      <c r="F47" s="15"/>
      <c r="G47" s="15"/>
      <c r="H47" s="15"/>
      <c r="I47" s="14"/>
      <c r="J47" s="15"/>
      <c r="K47" s="15"/>
      <c r="L47" s="15"/>
    </row>
    <row r="48" ht="15">
      <c r="G48" s="4"/>
    </row>
    <row r="49" ht="15">
      <c r="G49" s="4"/>
    </row>
    <row r="50" ht="15">
      <c r="G50" s="4"/>
    </row>
    <row r="51" ht="15">
      <c r="G51" s="4"/>
    </row>
    <row r="52" ht="15">
      <c r="G52" s="4"/>
    </row>
    <row r="53" ht="15">
      <c r="G53" s="4"/>
    </row>
    <row r="54" ht="15">
      <c r="G54" s="4"/>
    </row>
    <row r="55" ht="15">
      <c r="G55" s="4"/>
    </row>
    <row r="56" ht="15">
      <c r="G56" s="4"/>
    </row>
    <row r="57" ht="15">
      <c r="G57" s="4"/>
    </row>
    <row r="58" ht="15">
      <c r="G58" s="4"/>
    </row>
    <row r="59" ht="15">
      <c r="G59" s="4"/>
    </row>
    <row r="60" ht="15">
      <c r="G60" s="4"/>
    </row>
    <row r="61" ht="15">
      <c r="G61" s="4"/>
    </row>
    <row r="62" ht="15">
      <c r="G62" s="4"/>
    </row>
    <row r="63" ht="15">
      <c r="G63" s="4"/>
    </row>
    <row r="64" ht="15">
      <c r="G64" s="4"/>
    </row>
    <row r="65" ht="15">
      <c r="G65" s="4"/>
    </row>
    <row r="66" ht="15">
      <c r="G66" s="4"/>
    </row>
    <row r="67" ht="15">
      <c r="G67" s="4"/>
    </row>
    <row r="68" ht="15">
      <c r="G68" s="4"/>
    </row>
    <row r="69" ht="15">
      <c r="G69" s="4"/>
    </row>
    <row r="70" ht="15">
      <c r="G70" s="4"/>
    </row>
    <row r="71" ht="15">
      <c r="G71" s="4"/>
    </row>
    <row r="72" ht="15">
      <c r="G72" s="4"/>
    </row>
    <row r="73" ht="15">
      <c r="G73" s="4"/>
    </row>
    <row r="74" ht="15">
      <c r="G74" s="4"/>
    </row>
    <row r="75" ht="15">
      <c r="G75" s="4"/>
    </row>
    <row r="76" ht="15">
      <c r="G76" s="4"/>
    </row>
    <row r="77" ht="15">
      <c r="G77" s="4"/>
    </row>
    <row r="78" ht="15">
      <c r="G78" s="4"/>
    </row>
    <row r="79" ht="15">
      <c r="G79" s="4"/>
    </row>
    <row r="80" ht="15">
      <c r="G80" s="4"/>
    </row>
    <row r="81" ht="15">
      <c r="G81" s="4"/>
    </row>
    <row r="82" ht="15">
      <c r="G82" s="4"/>
    </row>
    <row r="83" ht="15">
      <c r="G83" s="4"/>
    </row>
    <row r="84" ht="15">
      <c r="G84" s="4"/>
    </row>
    <row r="85" ht="15">
      <c r="G85" s="4"/>
    </row>
  </sheetData>
  <printOptions/>
  <pageMargins left="0.35" right="0.25" top="1" bottom="0" header="0.5" footer="0.5"/>
  <pageSetup horizontalDpi="180" verticalDpi="180" orientation="portrait" paperSize="9" scale="85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43">
      <selection activeCell="G36" sqref="G36"/>
    </sheetView>
  </sheetViews>
  <sheetFormatPr defaultColWidth="9.140625" defaultRowHeight="13.5" customHeight="1"/>
  <cols>
    <col min="1" max="2" width="3.421875" style="69" customWidth="1"/>
    <col min="3" max="3" width="10.28125" style="69" customWidth="1"/>
    <col min="4" max="4" width="13.421875" style="69" customWidth="1"/>
    <col min="5" max="5" width="19.421875" style="69" customWidth="1"/>
    <col min="6" max="6" width="8.8515625" style="69" customWidth="1"/>
    <col min="7" max="7" width="14.8515625" style="71" customWidth="1"/>
    <col min="8" max="8" width="7.140625" style="72" customWidth="1"/>
    <col min="9" max="9" width="13.00390625" style="70" customWidth="1"/>
    <col min="10" max="10" width="1.7109375" style="69" customWidth="1"/>
    <col min="11" max="16384" width="10.28125" style="69" customWidth="1"/>
  </cols>
  <sheetData>
    <row r="1" spans="1:10" ht="15">
      <c r="A1" s="68" t="str">
        <f>'[1]P&amp;L-Final'!A1</f>
        <v>KIA LIM BERHAD (342868-P)</v>
      </c>
      <c r="F1" s="70"/>
      <c r="J1" s="70"/>
    </row>
    <row r="2" spans="1:10" ht="15">
      <c r="A2" s="68"/>
      <c r="F2" s="70"/>
      <c r="J2" s="70"/>
    </row>
    <row r="3" spans="1:10" ht="15">
      <c r="A3" s="68"/>
      <c r="F3" s="70"/>
      <c r="J3" s="70"/>
    </row>
    <row r="4" spans="1:10" ht="15">
      <c r="A4" s="68" t="s">
        <v>16</v>
      </c>
      <c r="F4" s="70"/>
      <c r="J4" s="70"/>
    </row>
    <row r="5" spans="1:10" ht="15">
      <c r="A5" s="68" t="s">
        <v>99</v>
      </c>
      <c r="F5" s="70"/>
      <c r="J5" s="70"/>
    </row>
    <row r="6" spans="1:10" ht="15">
      <c r="A6" s="68"/>
      <c r="F6" s="70"/>
      <c r="G6" s="73" t="s">
        <v>74</v>
      </c>
      <c r="H6" s="74"/>
      <c r="I6" s="75" t="s">
        <v>17</v>
      </c>
      <c r="J6" s="70"/>
    </row>
    <row r="7" spans="1:10" ht="15">
      <c r="A7" s="68"/>
      <c r="F7" s="70"/>
      <c r="G7" s="73" t="s">
        <v>18</v>
      </c>
      <c r="H7" s="76"/>
      <c r="I7" s="75" t="s">
        <v>19</v>
      </c>
      <c r="J7" s="70"/>
    </row>
    <row r="8" spans="1:9" ht="15">
      <c r="A8" s="54"/>
      <c r="B8" s="54"/>
      <c r="C8" s="54"/>
      <c r="D8" s="77"/>
      <c r="E8" s="78"/>
      <c r="F8" s="77"/>
      <c r="G8" s="79" t="s">
        <v>98</v>
      </c>
      <c r="H8" s="80"/>
      <c r="I8" s="81" t="s">
        <v>89</v>
      </c>
    </row>
    <row r="9" spans="1:9" ht="15">
      <c r="A9" s="54"/>
      <c r="B9" s="54"/>
      <c r="C9" s="54"/>
      <c r="D9" s="77"/>
      <c r="E9" s="77"/>
      <c r="F9" s="77"/>
      <c r="G9" s="82" t="s">
        <v>8</v>
      </c>
      <c r="H9" s="80"/>
      <c r="I9" s="83" t="s">
        <v>8</v>
      </c>
    </row>
    <row r="10" ht="15">
      <c r="A10" s="68" t="s">
        <v>56</v>
      </c>
    </row>
    <row r="11" ht="7.5" customHeight="1">
      <c r="A11" s="68"/>
    </row>
    <row r="12" ht="15">
      <c r="A12" s="68" t="s">
        <v>60</v>
      </c>
    </row>
    <row r="13" spans="1:9" ht="14.25">
      <c r="A13" s="54" t="s">
        <v>77</v>
      </c>
      <c r="C13" s="54"/>
      <c r="D13" s="54"/>
      <c r="E13" s="54"/>
      <c r="F13" s="54"/>
      <c r="G13" s="55">
        <v>89516</v>
      </c>
      <c r="H13" s="56"/>
      <c r="I13" s="55">
        <v>92450</v>
      </c>
    </row>
    <row r="14" spans="1:9" ht="14.25">
      <c r="A14" s="54" t="s">
        <v>78</v>
      </c>
      <c r="C14" s="54"/>
      <c r="D14" s="54"/>
      <c r="E14" s="54"/>
      <c r="F14" s="54"/>
      <c r="G14" s="55">
        <v>85</v>
      </c>
      <c r="H14" s="56"/>
      <c r="I14" s="55">
        <v>85</v>
      </c>
    </row>
    <row r="15" spans="1:9" ht="14.25">
      <c r="A15" s="69" t="s">
        <v>92</v>
      </c>
      <c r="C15" s="54"/>
      <c r="D15" s="54"/>
      <c r="E15" s="54"/>
      <c r="F15" s="54"/>
      <c r="G15" s="55">
        <v>240</v>
      </c>
      <c r="H15" s="56"/>
      <c r="I15" s="55">
        <v>0</v>
      </c>
    </row>
    <row r="16" spans="1:9" ht="14.25">
      <c r="A16" s="54" t="s">
        <v>79</v>
      </c>
      <c r="C16" s="54"/>
      <c r="D16" s="54"/>
      <c r="E16" s="54"/>
      <c r="F16" s="54"/>
      <c r="G16" s="55">
        <v>137</v>
      </c>
      <c r="H16" s="56"/>
      <c r="I16" s="55">
        <v>137</v>
      </c>
    </row>
    <row r="17" spans="1:9" ht="14.25">
      <c r="A17" s="54"/>
      <c r="C17" s="54"/>
      <c r="D17" s="54"/>
      <c r="E17" s="54"/>
      <c r="F17" s="54"/>
      <c r="G17" s="60">
        <f>SUM(G13:G16)</f>
        <v>89978</v>
      </c>
      <c r="H17" s="56"/>
      <c r="I17" s="60">
        <v>92672</v>
      </c>
    </row>
    <row r="18" spans="1:9" ht="14.25">
      <c r="A18" s="54"/>
      <c r="C18" s="54"/>
      <c r="D18" s="54"/>
      <c r="E18" s="54"/>
      <c r="F18" s="54"/>
      <c r="G18" s="55"/>
      <c r="H18" s="56"/>
      <c r="I18" s="57"/>
    </row>
    <row r="19" spans="1:9" ht="15">
      <c r="A19" s="77" t="s">
        <v>20</v>
      </c>
      <c r="C19" s="54"/>
      <c r="D19" s="54"/>
      <c r="E19" s="54"/>
      <c r="F19" s="54"/>
      <c r="G19" s="55"/>
      <c r="H19" s="56"/>
      <c r="I19" s="57"/>
    </row>
    <row r="20" spans="1:9" ht="14.25">
      <c r="A20" s="54" t="s">
        <v>22</v>
      </c>
      <c r="B20" s="53"/>
      <c r="D20" s="54"/>
      <c r="E20" s="54"/>
      <c r="F20" s="54"/>
      <c r="G20" s="55">
        <v>12776</v>
      </c>
      <c r="H20" s="56"/>
      <c r="I20" s="55">
        <v>11299</v>
      </c>
    </row>
    <row r="21" spans="1:9" ht="14.25">
      <c r="A21" s="54" t="s">
        <v>71</v>
      </c>
      <c r="B21" s="53"/>
      <c r="D21" s="54"/>
      <c r="E21" s="54"/>
      <c r="F21" s="54"/>
      <c r="G21" s="55">
        <v>9946</v>
      </c>
      <c r="H21" s="56"/>
      <c r="I21" s="55">
        <v>14568</v>
      </c>
    </row>
    <row r="22" spans="1:9" ht="14.25">
      <c r="A22" s="54" t="s">
        <v>23</v>
      </c>
      <c r="B22" s="53"/>
      <c r="D22" s="54"/>
      <c r="E22" s="54"/>
      <c r="F22" s="54"/>
      <c r="G22" s="55">
        <v>34</v>
      </c>
      <c r="H22" s="56"/>
      <c r="I22" s="55">
        <v>11</v>
      </c>
    </row>
    <row r="23" spans="1:9" ht="14.25">
      <c r="A23" s="54"/>
      <c r="B23" s="54"/>
      <c r="C23" s="54"/>
      <c r="D23" s="54"/>
      <c r="E23" s="54"/>
      <c r="F23" s="54"/>
      <c r="G23" s="60">
        <f>SUM(G20:G22)</f>
        <v>22756</v>
      </c>
      <c r="H23" s="56"/>
      <c r="I23" s="62">
        <v>25878</v>
      </c>
    </row>
    <row r="24" spans="1:9" ht="15.75" customHeight="1">
      <c r="A24" s="54"/>
      <c r="B24" s="54"/>
      <c r="C24" s="54"/>
      <c r="D24" s="54"/>
      <c r="E24" s="54"/>
      <c r="F24" s="54"/>
      <c r="G24" s="55"/>
      <c r="H24" s="56"/>
      <c r="I24" s="57"/>
    </row>
    <row r="25" spans="1:9" ht="15.75" thickBot="1">
      <c r="A25" s="77" t="s">
        <v>57</v>
      </c>
      <c r="B25" s="54"/>
      <c r="C25" s="54"/>
      <c r="D25" s="54"/>
      <c r="E25" s="54"/>
      <c r="F25" s="54"/>
      <c r="G25" s="63">
        <f>+G17+G23</f>
        <v>112734</v>
      </c>
      <c r="H25" s="56"/>
      <c r="I25" s="64">
        <v>118550</v>
      </c>
    </row>
    <row r="26" spans="1:9" ht="19.5" customHeight="1" thickTop="1">
      <c r="A26" s="54"/>
      <c r="B26" s="54"/>
      <c r="C26" s="54"/>
      <c r="D26" s="54"/>
      <c r="E26" s="54"/>
      <c r="F26" s="54"/>
      <c r="G26" s="55"/>
      <c r="H26" s="56"/>
      <c r="I26" s="57"/>
    </row>
    <row r="27" spans="1:9" ht="15">
      <c r="A27" s="77" t="s">
        <v>58</v>
      </c>
      <c r="B27" s="54"/>
      <c r="C27" s="54"/>
      <c r="D27" s="54"/>
      <c r="E27" s="54"/>
      <c r="F27" s="54"/>
      <c r="G27" s="55"/>
      <c r="H27" s="56"/>
      <c r="I27" s="57"/>
    </row>
    <row r="28" spans="1:9" ht="15">
      <c r="A28" s="77"/>
      <c r="B28" s="54"/>
      <c r="C28" s="54"/>
      <c r="D28" s="54"/>
      <c r="E28" s="54"/>
      <c r="F28" s="54"/>
      <c r="G28" s="55"/>
      <c r="H28" s="56"/>
      <c r="I28" s="57"/>
    </row>
    <row r="29" spans="1:9" ht="15">
      <c r="A29" s="77" t="s">
        <v>61</v>
      </c>
      <c r="B29" s="54"/>
      <c r="C29" s="54"/>
      <c r="D29" s="54"/>
      <c r="E29" s="54"/>
      <c r="F29" s="54"/>
      <c r="G29" s="55"/>
      <c r="H29" s="56"/>
      <c r="I29" s="57"/>
    </row>
    <row r="30" spans="1:9" ht="2.25" customHeight="1">
      <c r="A30" s="77"/>
      <c r="B30" s="54"/>
      <c r="C30" s="54"/>
      <c r="D30" s="54"/>
      <c r="E30" s="54"/>
      <c r="F30" s="54"/>
      <c r="G30" s="55"/>
      <c r="H30" s="56"/>
      <c r="I30" s="57"/>
    </row>
    <row r="31" spans="1:9" ht="14.25">
      <c r="A31" s="54" t="s">
        <v>80</v>
      </c>
      <c r="B31" s="54"/>
      <c r="D31" s="54"/>
      <c r="E31" s="54"/>
      <c r="F31" s="54"/>
      <c r="G31" s="55">
        <v>61938</v>
      </c>
      <c r="H31" s="56"/>
      <c r="I31" s="55">
        <v>61938</v>
      </c>
    </row>
    <row r="32" spans="1:9" ht="14.25">
      <c r="A32" s="54" t="s">
        <v>26</v>
      </c>
      <c r="B32" s="54"/>
      <c r="D32" s="54"/>
      <c r="E32" s="54"/>
      <c r="F32" s="54"/>
      <c r="G32" s="55"/>
      <c r="H32" s="56"/>
      <c r="I32" s="55"/>
    </row>
    <row r="33" spans="1:9" ht="14.25">
      <c r="A33" s="84" t="s">
        <v>21</v>
      </c>
      <c r="B33" s="54" t="s">
        <v>27</v>
      </c>
      <c r="D33" s="54"/>
      <c r="E33" s="54"/>
      <c r="F33" s="54"/>
      <c r="G33" s="55">
        <v>7283</v>
      </c>
      <c r="H33" s="56"/>
      <c r="I33" s="55">
        <v>7283</v>
      </c>
    </row>
    <row r="34" spans="1:9" ht="14.25">
      <c r="A34" s="84" t="s">
        <v>21</v>
      </c>
      <c r="B34" s="54" t="s">
        <v>81</v>
      </c>
      <c r="D34" s="54"/>
      <c r="E34" s="54"/>
      <c r="F34" s="54"/>
      <c r="G34" s="55">
        <v>22418</v>
      </c>
      <c r="H34" s="56"/>
      <c r="I34" s="55">
        <v>22418</v>
      </c>
    </row>
    <row r="35" spans="1:9" ht="14.25">
      <c r="A35" s="84" t="s">
        <v>21</v>
      </c>
      <c r="B35" s="54" t="s">
        <v>28</v>
      </c>
      <c r="D35" s="54"/>
      <c r="E35" s="54"/>
      <c r="F35" s="54"/>
      <c r="G35" s="66">
        <f>Equity!H16</f>
        <v>-35252</v>
      </c>
      <c r="H35" s="56"/>
      <c r="I35" s="66">
        <v>-36297</v>
      </c>
    </row>
    <row r="36" spans="1:9" ht="15">
      <c r="A36" s="65" t="s">
        <v>62</v>
      </c>
      <c r="B36" s="54"/>
      <c r="C36" s="54"/>
      <c r="D36" s="54"/>
      <c r="E36" s="54"/>
      <c r="F36" s="54"/>
      <c r="G36" s="66">
        <f>SUM(G31:G35)</f>
        <v>56387</v>
      </c>
      <c r="H36" s="56"/>
      <c r="I36" s="67">
        <v>55342</v>
      </c>
    </row>
    <row r="37" spans="1:9" ht="10.5" customHeight="1">
      <c r="A37" s="77"/>
      <c r="B37" s="54"/>
      <c r="C37" s="54"/>
      <c r="D37" s="54"/>
      <c r="E37" s="94"/>
      <c r="F37" s="54"/>
      <c r="G37" s="55"/>
      <c r="H37" s="56"/>
      <c r="I37" s="57"/>
    </row>
    <row r="38" spans="1:9" ht="15">
      <c r="A38" s="77" t="s">
        <v>63</v>
      </c>
      <c r="B38" s="54"/>
      <c r="C38" s="54"/>
      <c r="D38" s="54"/>
      <c r="E38" s="54"/>
      <c r="F38" s="54"/>
      <c r="G38" s="55"/>
      <c r="H38" s="56"/>
      <c r="I38" s="57"/>
    </row>
    <row r="39" spans="1:9" ht="14.25">
      <c r="A39" s="54" t="s">
        <v>25</v>
      </c>
      <c r="D39" s="54"/>
      <c r="E39" s="54"/>
      <c r="F39" s="54"/>
      <c r="G39" s="58">
        <v>23533</v>
      </c>
      <c r="H39" s="56"/>
      <c r="I39" s="58">
        <v>26492</v>
      </c>
    </row>
    <row r="40" spans="1:9" ht="9.75" customHeight="1">
      <c r="A40" s="54"/>
      <c r="B40" s="54"/>
      <c r="C40" s="54"/>
      <c r="D40" s="54"/>
      <c r="E40" s="54"/>
      <c r="F40" s="54"/>
      <c r="G40" s="59"/>
      <c r="H40" s="56"/>
      <c r="I40" s="59"/>
    </row>
    <row r="41" spans="1:9" ht="15">
      <c r="A41" s="77" t="s">
        <v>24</v>
      </c>
      <c r="B41" s="54"/>
      <c r="C41" s="54"/>
      <c r="D41" s="54"/>
      <c r="E41" s="54"/>
      <c r="F41" s="54"/>
      <c r="G41" s="59"/>
      <c r="H41" s="56"/>
      <c r="I41" s="59"/>
    </row>
    <row r="42" spans="1:9" ht="15.75" customHeight="1">
      <c r="A42" s="54" t="s">
        <v>72</v>
      </c>
      <c r="B42" s="53"/>
      <c r="D42" s="54"/>
      <c r="E42" s="54"/>
      <c r="F42" s="54"/>
      <c r="G42" s="59">
        <v>18003</v>
      </c>
      <c r="H42" s="56"/>
      <c r="I42" s="59">
        <v>20067</v>
      </c>
    </row>
    <row r="43" spans="1:9" ht="15.75" customHeight="1">
      <c r="A43" s="54" t="s">
        <v>25</v>
      </c>
      <c r="B43" s="53"/>
      <c r="D43" s="54"/>
      <c r="E43" s="54"/>
      <c r="F43" s="54"/>
      <c r="G43" s="59">
        <v>14811</v>
      </c>
      <c r="H43" s="56"/>
      <c r="I43" s="59">
        <v>16603</v>
      </c>
    </row>
    <row r="44" spans="1:9" ht="15.75" customHeight="1">
      <c r="A44" s="54" t="s">
        <v>13</v>
      </c>
      <c r="B44" s="53"/>
      <c r="D44" s="54"/>
      <c r="E44" s="94"/>
      <c r="F44" s="54"/>
      <c r="G44" s="61">
        <v>0</v>
      </c>
      <c r="H44" s="56"/>
      <c r="I44" s="61">
        <v>46</v>
      </c>
    </row>
    <row r="45" spans="1:9" ht="15.75" customHeight="1">
      <c r="A45" s="68" t="s">
        <v>82</v>
      </c>
      <c r="B45" s="53"/>
      <c r="D45" s="54"/>
      <c r="E45" s="54"/>
      <c r="F45" s="54"/>
      <c r="G45" s="61">
        <f>SUM(G39:G44)</f>
        <v>56347</v>
      </c>
      <c r="H45" s="56"/>
      <c r="I45" s="93">
        <v>63208</v>
      </c>
    </row>
    <row r="46" spans="1:9" ht="8.25" customHeight="1">
      <c r="A46" s="54"/>
      <c r="B46" s="53"/>
      <c r="D46" s="54"/>
      <c r="E46" s="54"/>
      <c r="F46" s="54"/>
      <c r="G46" s="55"/>
      <c r="H46" s="56"/>
      <c r="I46" s="55"/>
    </row>
    <row r="47" spans="2:9" ht="15.75" customHeight="1">
      <c r="B47" s="54"/>
      <c r="C47" s="54"/>
      <c r="D47" s="54"/>
      <c r="E47" s="54"/>
      <c r="F47" s="54"/>
      <c r="G47" s="55"/>
      <c r="H47" s="56"/>
      <c r="I47" s="57"/>
    </row>
    <row r="48" spans="1:9" ht="15.75" thickBot="1">
      <c r="A48" s="77" t="s">
        <v>59</v>
      </c>
      <c r="B48" s="54"/>
      <c r="C48" s="54"/>
      <c r="D48" s="54"/>
      <c r="E48" s="54"/>
      <c r="F48" s="54"/>
      <c r="G48" s="63">
        <f>G36+G45</f>
        <v>112734</v>
      </c>
      <c r="H48" s="55"/>
      <c r="I48" s="63">
        <v>118550</v>
      </c>
    </row>
    <row r="49" spans="1:9" ht="15.75" thickTop="1">
      <c r="A49" s="77"/>
      <c r="B49" s="54"/>
      <c r="C49" s="54"/>
      <c r="D49" s="54"/>
      <c r="E49" s="54"/>
      <c r="F49" s="54"/>
      <c r="G49" s="55"/>
      <c r="H49" s="55"/>
      <c r="I49" s="55"/>
    </row>
    <row r="50" spans="1:9" ht="15.75" thickBot="1">
      <c r="A50" s="77" t="s">
        <v>70</v>
      </c>
      <c r="B50" s="54"/>
      <c r="C50" s="54"/>
      <c r="D50" s="54"/>
      <c r="E50" s="54"/>
      <c r="F50" s="54"/>
      <c r="G50" s="85">
        <f>+G36/G31</f>
        <v>0.9103781200555394</v>
      </c>
      <c r="H50" s="55"/>
      <c r="I50" s="85">
        <v>0.8935064096354419</v>
      </c>
    </row>
    <row r="51" spans="1:9" ht="15.75" thickTop="1">
      <c r="A51" s="77"/>
      <c r="B51" s="54"/>
      <c r="C51" s="54"/>
      <c r="D51" s="54"/>
      <c r="E51" s="54"/>
      <c r="F51" s="54"/>
      <c r="G51" s="55"/>
      <c r="H51" s="55"/>
      <c r="I51" s="55"/>
    </row>
    <row r="52" spans="1:9" ht="15">
      <c r="A52" s="77"/>
      <c r="B52" s="54"/>
      <c r="C52" s="54"/>
      <c r="D52" s="54"/>
      <c r="E52" s="54"/>
      <c r="F52" s="54"/>
      <c r="G52" s="55"/>
      <c r="H52" s="55"/>
      <c r="I52" s="55"/>
    </row>
    <row r="53" ht="14.25"/>
    <row r="54" ht="14.25"/>
    <row r="55" ht="14.25"/>
    <row r="56" ht="14.25"/>
    <row r="57" ht="14.25"/>
    <row r="58" spans="7:9" ht="14.25">
      <c r="G58" s="71">
        <f>G48-G25</f>
        <v>0</v>
      </c>
      <c r="I58" s="70">
        <f>I48-I25</f>
        <v>0</v>
      </c>
    </row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</sheetData>
  <printOptions/>
  <pageMargins left="0.5" right="0.5" top="1" bottom="0" header="0.5" footer="0.21"/>
  <pageSetup horizontalDpi="180" verticalDpi="180" orientation="portrait" paperSize="9" r:id="rId2"/>
  <rowBreaks count="1" manualBreakCount="1">
    <brk id="50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46">
      <selection activeCell="E43" sqref="E43"/>
    </sheetView>
  </sheetViews>
  <sheetFormatPr defaultColWidth="9.140625" defaultRowHeight="12.75"/>
  <cols>
    <col min="1" max="1" width="4.00390625" style="2" customWidth="1"/>
    <col min="2" max="2" width="10.28125" style="2" customWidth="1"/>
    <col min="3" max="3" width="7.7109375" style="2" customWidth="1"/>
    <col min="4" max="4" width="41.00390625" style="2" customWidth="1"/>
    <col min="5" max="5" width="13.7109375" style="3" bestFit="1" customWidth="1"/>
    <col min="6" max="6" width="1.421875" style="4" customWidth="1"/>
    <col min="7" max="7" width="13.28125" style="4" customWidth="1"/>
    <col min="8" max="8" width="3.8515625" style="2" customWidth="1"/>
    <col min="9" max="9" width="1.7109375" style="2" customWidth="1"/>
    <col min="10" max="16384" width="10.28125" style="2" customWidth="1"/>
  </cols>
  <sheetData>
    <row r="1" ht="15.75">
      <c r="A1" s="5" t="s">
        <v>0</v>
      </c>
    </row>
    <row r="2" ht="15.75">
      <c r="A2" s="5"/>
    </row>
    <row r="3" ht="15.75">
      <c r="A3" s="5" t="s">
        <v>29</v>
      </c>
    </row>
    <row r="4" ht="15.75">
      <c r="A4" s="5" t="str">
        <f>'P&amp;L'!A5</f>
        <v>FOR THE PERIOD ENDED 30 SEPTEMBER 2009</v>
      </c>
    </row>
    <row r="7" spans="1:8" ht="15.75">
      <c r="A7" s="6"/>
      <c r="B7" s="6"/>
      <c r="C7" s="6"/>
      <c r="D7" s="6"/>
      <c r="E7" s="7" t="str">
        <f>'P&amp;L'!I8</f>
        <v>9 MONTHS</v>
      </c>
      <c r="F7" s="8"/>
      <c r="G7" s="8" t="str">
        <f>E7</f>
        <v>9 MONTHS</v>
      </c>
      <c r="H7" s="9"/>
    </row>
    <row r="8" spans="1:8" ht="15.75">
      <c r="A8" s="6"/>
      <c r="B8" s="6"/>
      <c r="C8" s="6"/>
      <c r="D8" s="6"/>
      <c r="E8" s="7" t="s">
        <v>6</v>
      </c>
      <c r="F8" s="8"/>
      <c r="G8" s="8" t="str">
        <f>E8</f>
        <v>ENDED </v>
      </c>
      <c r="H8" s="9"/>
    </row>
    <row r="9" spans="1:8" ht="15.75">
      <c r="A9" s="6"/>
      <c r="B9" s="6"/>
      <c r="C9" s="6"/>
      <c r="D9" s="6"/>
      <c r="E9" s="11" t="str">
        <f>'P&amp;L'!I11</f>
        <v>30/9/2009</v>
      </c>
      <c r="F9" s="10"/>
      <c r="G9" s="27" t="str">
        <f>'P&amp;L'!K11</f>
        <v>30/9/2008</v>
      </c>
      <c r="H9" s="9"/>
    </row>
    <row r="10" spans="1:8" ht="15.75">
      <c r="A10" s="6"/>
      <c r="B10" s="6"/>
      <c r="C10" s="6"/>
      <c r="D10" s="6"/>
      <c r="E10" s="7" t="s">
        <v>8</v>
      </c>
      <c r="F10" s="8"/>
      <c r="G10" s="8" t="str">
        <f>E10</f>
        <v>RM `000</v>
      </c>
      <c r="H10" s="9"/>
    </row>
    <row r="12" ht="15.75">
      <c r="A12" s="5" t="s">
        <v>30</v>
      </c>
    </row>
    <row r="13" spans="1:7" ht="15">
      <c r="A13" s="2" t="s">
        <v>90</v>
      </c>
      <c r="E13" s="3">
        <f>'P&amp;L'!I33</f>
        <v>1045</v>
      </c>
      <c r="G13" s="3">
        <f>'P&amp;L'!K33</f>
        <v>2974</v>
      </c>
    </row>
    <row r="14" spans="1:7" ht="15.75">
      <c r="A14" s="5"/>
      <c r="G14" s="3"/>
    </row>
    <row r="15" spans="1:7" ht="15">
      <c r="A15" s="2" t="s">
        <v>31</v>
      </c>
      <c r="G15" s="3"/>
    </row>
    <row r="16" spans="1:7" ht="15">
      <c r="A16" s="2" t="s">
        <v>21</v>
      </c>
      <c r="B16" s="2" t="s">
        <v>32</v>
      </c>
      <c r="E16" s="3">
        <v>4366</v>
      </c>
      <c r="G16" s="3">
        <v>4112</v>
      </c>
    </row>
    <row r="17" spans="1:7" ht="15">
      <c r="A17" s="2" t="s">
        <v>21</v>
      </c>
      <c r="B17" s="2" t="s">
        <v>33</v>
      </c>
      <c r="E17" s="3">
        <v>2062</v>
      </c>
      <c r="G17" s="3">
        <v>2269</v>
      </c>
    </row>
    <row r="18" ht="15.75">
      <c r="G18" s="9"/>
    </row>
    <row r="19" spans="1:7" ht="15">
      <c r="A19" s="2" t="s">
        <v>34</v>
      </c>
      <c r="E19" s="17">
        <f>SUM(E13:E18)</f>
        <v>7473</v>
      </c>
      <c r="F19" s="15"/>
      <c r="G19" s="17">
        <f>SUM(G13:G18)</f>
        <v>9355</v>
      </c>
    </row>
    <row r="20" ht="15.75">
      <c r="G20" s="9"/>
    </row>
    <row r="21" spans="1:7" ht="15">
      <c r="A21" s="2" t="s">
        <v>35</v>
      </c>
      <c r="G21" s="3"/>
    </row>
    <row r="22" spans="1:7" ht="15">
      <c r="A22" s="2" t="s">
        <v>21</v>
      </c>
      <c r="B22" s="2" t="s">
        <v>36</v>
      </c>
      <c r="E22" s="3">
        <v>3145</v>
      </c>
      <c r="G22" s="3">
        <v>-756</v>
      </c>
    </row>
    <row r="23" spans="1:7" ht="15">
      <c r="A23" s="2" t="s">
        <v>21</v>
      </c>
      <c r="B23" s="2" t="s">
        <v>37</v>
      </c>
      <c r="E23" s="3">
        <v>-3837</v>
      </c>
      <c r="G23" s="3">
        <v>-3046</v>
      </c>
    </row>
    <row r="24" ht="15.75">
      <c r="G24" s="9"/>
    </row>
    <row r="25" spans="1:7" ht="15">
      <c r="A25" s="2" t="s">
        <v>76</v>
      </c>
      <c r="E25" s="17">
        <f>SUM(E19:E24)</f>
        <v>6781</v>
      </c>
      <c r="F25" s="15"/>
      <c r="G25" s="17">
        <f>SUM(G19:G24)</f>
        <v>5553</v>
      </c>
    </row>
    <row r="26" ht="15.75">
      <c r="G26" s="9"/>
    </row>
    <row r="27" spans="1:7" ht="15.75">
      <c r="A27" s="5" t="s">
        <v>38</v>
      </c>
      <c r="G27" s="3"/>
    </row>
    <row r="28" spans="1:7" ht="15">
      <c r="A28" s="2" t="s">
        <v>21</v>
      </c>
      <c r="B28" s="2" t="s">
        <v>39</v>
      </c>
      <c r="E28" s="3">
        <v>0</v>
      </c>
      <c r="G28" s="4">
        <v>0</v>
      </c>
    </row>
    <row r="29" spans="1:7" ht="15">
      <c r="A29" s="2" t="s">
        <v>21</v>
      </c>
      <c r="B29" s="2" t="s">
        <v>40</v>
      </c>
      <c r="E29" s="3">
        <v>-1940</v>
      </c>
      <c r="G29" s="3">
        <v>-676</v>
      </c>
    </row>
    <row r="30" ht="15.75">
      <c r="G30" s="9"/>
    </row>
    <row r="31" spans="1:7" ht="15">
      <c r="A31" s="2" t="s">
        <v>41</v>
      </c>
      <c r="E31" s="17">
        <f>SUM(E28:E30)</f>
        <v>-1940</v>
      </c>
      <c r="F31" s="15"/>
      <c r="G31" s="17">
        <f>SUM(G28:G30)</f>
        <v>-676</v>
      </c>
    </row>
    <row r="32" ht="15.75">
      <c r="G32" s="9"/>
    </row>
    <row r="33" spans="1:7" ht="15.75">
      <c r="A33" s="5" t="s">
        <v>42</v>
      </c>
      <c r="G33" s="3"/>
    </row>
    <row r="34" spans="1:7" ht="15">
      <c r="A34" s="2" t="s">
        <v>21</v>
      </c>
      <c r="B34" s="2" t="s">
        <v>75</v>
      </c>
      <c r="E34" s="3">
        <v>-4018</v>
      </c>
      <c r="G34" s="3">
        <v>-2964</v>
      </c>
    </row>
    <row r="35" ht="15.75">
      <c r="G35" s="9"/>
    </row>
    <row r="36" spans="1:7" ht="15">
      <c r="A36" s="2" t="s">
        <v>86</v>
      </c>
      <c r="E36" s="17">
        <f>SUM(E34:E35)</f>
        <v>-4018</v>
      </c>
      <c r="F36" s="15"/>
      <c r="G36" s="17">
        <f>SUM(G34:G35)</f>
        <v>-2964</v>
      </c>
    </row>
    <row r="37" ht="15.75">
      <c r="G37" s="9"/>
    </row>
    <row r="38" spans="1:7" ht="15.75">
      <c r="A38" s="5" t="s">
        <v>91</v>
      </c>
      <c r="G38" s="3"/>
    </row>
    <row r="39" spans="1:7" ht="15.75">
      <c r="A39" s="5"/>
      <c r="B39" s="5" t="s">
        <v>54</v>
      </c>
      <c r="E39" s="3">
        <f>E25+E31+E36</f>
        <v>823</v>
      </c>
      <c r="G39" s="3">
        <f>G25+G31+G36</f>
        <v>1913</v>
      </c>
    </row>
    <row r="40" spans="1:7" ht="15.75">
      <c r="A40" s="5"/>
      <c r="G40" s="3"/>
    </row>
    <row r="41" spans="1:7" ht="15.75">
      <c r="A41" s="5" t="s">
        <v>51</v>
      </c>
      <c r="E41" s="3">
        <v>-4590</v>
      </c>
      <c r="G41" s="3">
        <v>-5886</v>
      </c>
    </row>
    <row r="42" spans="1:7" ht="15.75">
      <c r="A42" s="5"/>
      <c r="G42" s="14"/>
    </row>
    <row r="43" spans="1:7" ht="16.5" thickBot="1">
      <c r="A43" s="5" t="s">
        <v>52</v>
      </c>
      <c r="E43" s="28">
        <f>SUM(E39:E42)</f>
        <v>-3767</v>
      </c>
      <c r="F43" s="15"/>
      <c r="G43" s="29">
        <f>SUM(G39:G42)</f>
        <v>-3973</v>
      </c>
    </row>
    <row r="44" ht="15.75" thickTop="1"/>
  </sheetData>
  <printOptions/>
  <pageMargins left="0.6" right="0.6" top="1" bottom="0" header="0.5" footer="0.5"/>
  <pageSetup horizontalDpi="600" verticalDpi="600" orientation="portrait" paperSize="9" r:id="rId2"/>
  <ignoredErrors>
    <ignoredError sqref="G9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6">
      <selection activeCell="A10" sqref="A10"/>
    </sheetView>
  </sheetViews>
  <sheetFormatPr defaultColWidth="6.421875" defaultRowHeight="12.75"/>
  <cols>
    <col min="1" max="1" width="48.57421875" style="31" customWidth="1"/>
    <col min="2" max="2" width="12.57421875" style="31" bestFit="1" customWidth="1"/>
    <col min="3" max="3" width="1.8515625" style="31" customWidth="1"/>
    <col min="4" max="4" width="13.7109375" style="31" bestFit="1" customWidth="1"/>
    <col min="5" max="5" width="1.8515625" style="31" customWidth="1"/>
    <col min="6" max="6" width="19.57421875" style="31" bestFit="1" customWidth="1"/>
    <col min="7" max="7" width="1.8515625" style="31" customWidth="1"/>
    <col min="8" max="8" width="21.421875" style="31" bestFit="1" customWidth="1"/>
    <col min="9" max="9" width="1.8515625" style="31" customWidth="1"/>
    <col min="10" max="10" width="10.7109375" style="31" customWidth="1"/>
    <col min="11" max="11" width="6.00390625" style="31" customWidth="1"/>
    <col min="12" max="16384" width="6.421875" style="31" customWidth="1"/>
  </cols>
  <sheetData>
    <row r="1" spans="1:10" ht="15.75">
      <c r="A1" s="5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3:9" ht="15">
      <c r="C2" s="32"/>
      <c r="G2" s="32"/>
      <c r="I2" s="32"/>
    </row>
    <row r="3" spans="1:10" ht="15.75">
      <c r="A3" s="30" t="s">
        <v>43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.75">
      <c r="A4" s="33" t="str">
        <f>'CF'!A4</f>
        <v>FOR THE PERIOD ENDED 30 SEPTEMBER 2009</v>
      </c>
      <c r="B4" s="33"/>
      <c r="C4" s="34"/>
      <c r="D4" s="33"/>
      <c r="E4" s="33"/>
      <c r="F4" s="33"/>
      <c r="G4" s="33"/>
      <c r="H4" s="33"/>
      <c r="I4" s="30"/>
      <c r="J4" s="30"/>
    </row>
    <row r="5" spans="3:9" ht="15">
      <c r="C5" s="32"/>
      <c r="G5" s="32"/>
      <c r="I5" s="32"/>
    </row>
    <row r="6" spans="2:10" ht="15">
      <c r="B6" s="35"/>
      <c r="C6" s="36"/>
      <c r="D6" s="35"/>
      <c r="E6" s="35"/>
      <c r="F6" s="35"/>
      <c r="G6" s="36"/>
      <c r="H6" s="35"/>
      <c r="I6" s="36"/>
      <c r="J6" s="35"/>
    </row>
    <row r="7" spans="2:10" ht="15.75">
      <c r="B7" s="8" t="s">
        <v>44</v>
      </c>
      <c r="C7" s="8"/>
      <c r="D7" s="8" t="s">
        <v>44</v>
      </c>
      <c r="E7" s="8"/>
      <c r="F7" s="8" t="s">
        <v>83</v>
      </c>
      <c r="G7" s="37"/>
      <c r="H7" s="38" t="s">
        <v>45</v>
      </c>
      <c r="I7" s="37"/>
      <c r="J7" s="37" t="s">
        <v>48</v>
      </c>
    </row>
    <row r="8" spans="2:10" ht="15.75">
      <c r="B8" s="39" t="s">
        <v>46</v>
      </c>
      <c r="C8" s="8"/>
      <c r="D8" s="39" t="s">
        <v>47</v>
      </c>
      <c r="E8" s="8"/>
      <c r="F8" s="39" t="s">
        <v>84</v>
      </c>
      <c r="G8" s="37"/>
      <c r="H8" s="40" t="s">
        <v>53</v>
      </c>
      <c r="I8" s="37"/>
      <c r="J8" s="40" t="s">
        <v>65</v>
      </c>
    </row>
    <row r="9" spans="2:15" ht="15.75">
      <c r="B9" s="38" t="s">
        <v>49</v>
      </c>
      <c r="C9" s="41"/>
      <c r="D9" s="38" t="s">
        <v>49</v>
      </c>
      <c r="E9" s="38"/>
      <c r="F9" s="38" t="s">
        <v>49</v>
      </c>
      <c r="G9" s="41"/>
      <c r="H9" s="38" t="s">
        <v>49</v>
      </c>
      <c r="I9" s="41"/>
      <c r="J9" s="38" t="s">
        <v>49</v>
      </c>
      <c r="O9" s="42"/>
    </row>
    <row r="10" spans="1:9" s="42" customFormat="1" ht="15.75">
      <c r="A10" s="43" t="s">
        <v>100</v>
      </c>
      <c r="C10" s="44"/>
      <c r="G10" s="44"/>
      <c r="I10" s="44"/>
    </row>
    <row r="11" spans="1:9" ht="15">
      <c r="A11" s="45"/>
      <c r="C11" s="32"/>
      <c r="G11" s="32"/>
      <c r="I11" s="32"/>
    </row>
    <row r="12" spans="1:11" ht="15">
      <c r="A12" s="31" t="s">
        <v>85</v>
      </c>
      <c r="B12" s="15">
        <f>B25</f>
        <v>61938</v>
      </c>
      <c r="C12" s="15"/>
      <c r="D12" s="15">
        <v>7283</v>
      </c>
      <c r="E12" s="15"/>
      <c r="F12" s="15">
        <v>22418</v>
      </c>
      <c r="G12" s="15"/>
      <c r="H12" s="15">
        <v>-36297</v>
      </c>
      <c r="I12" s="15"/>
      <c r="J12" s="15">
        <f>SUM(B12:H12)</f>
        <v>55342</v>
      </c>
      <c r="K12" s="46"/>
    </row>
    <row r="13" spans="2:11" ht="15">
      <c r="B13" s="46"/>
      <c r="C13" s="47"/>
      <c r="D13" s="48"/>
      <c r="E13" s="48"/>
      <c r="F13" s="48"/>
      <c r="G13" s="47"/>
      <c r="H13" s="46"/>
      <c r="I13" s="47"/>
      <c r="J13" s="15"/>
      <c r="K13" s="46"/>
    </row>
    <row r="14" spans="1:11" ht="15">
      <c r="A14" s="31" t="s">
        <v>87</v>
      </c>
      <c r="B14" s="15">
        <v>0</v>
      </c>
      <c r="C14" s="15"/>
      <c r="D14" s="15">
        <v>0</v>
      </c>
      <c r="E14" s="15"/>
      <c r="F14" s="15">
        <v>0</v>
      </c>
      <c r="G14" s="15"/>
      <c r="H14" s="15">
        <f>'P&amp;L'!I37</f>
        <v>1045</v>
      </c>
      <c r="I14" s="15"/>
      <c r="J14" s="15">
        <f>SUM(B14:H14)</f>
        <v>1045</v>
      </c>
      <c r="K14" s="46"/>
    </row>
    <row r="15" spans="1:11" ht="15">
      <c r="A15" s="49"/>
      <c r="B15" s="46"/>
      <c r="C15" s="47"/>
      <c r="D15" s="46"/>
      <c r="E15" s="46"/>
      <c r="F15" s="46"/>
      <c r="G15" s="47"/>
      <c r="H15" s="46"/>
      <c r="I15" s="47"/>
      <c r="J15" s="46"/>
      <c r="K15" s="46"/>
    </row>
    <row r="16" spans="1:11" ht="15.75" thickBot="1">
      <c r="A16" s="31" t="s">
        <v>88</v>
      </c>
      <c r="B16" s="50">
        <f>SUM(B12:B15)</f>
        <v>61938</v>
      </c>
      <c r="C16" s="47"/>
      <c r="D16" s="50">
        <f>SUM(D12:D15)</f>
        <v>7283</v>
      </c>
      <c r="E16" s="47"/>
      <c r="F16" s="50">
        <f>SUM(F12:F15)</f>
        <v>22418</v>
      </c>
      <c r="G16" s="47"/>
      <c r="H16" s="50">
        <f>SUM(H12:H15)</f>
        <v>-35252</v>
      </c>
      <c r="I16" s="47"/>
      <c r="J16" s="50">
        <f>SUM(J12:J15)</f>
        <v>56387</v>
      </c>
      <c r="K16" s="46"/>
    </row>
    <row r="17" spans="10:11" ht="15.75" thickTop="1">
      <c r="J17" s="26"/>
      <c r="K17" s="46"/>
    </row>
    <row r="18" spans="8:11" ht="15">
      <c r="H18" s="46"/>
      <c r="K18" s="46"/>
    </row>
    <row r="19" spans="1:9" ht="15.75">
      <c r="A19" s="43" t="s">
        <v>101</v>
      </c>
      <c r="C19" s="32"/>
      <c r="G19" s="32"/>
      <c r="I19" s="32"/>
    </row>
    <row r="20" spans="1:9" ht="15">
      <c r="A20" s="45"/>
      <c r="C20" s="32"/>
      <c r="G20" s="32"/>
      <c r="I20" s="32"/>
    </row>
    <row r="21" spans="1:11" ht="15">
      <c r="A21" s="31" t="s">
        <v>85</v>
      </c>
      <c r="B21" s="15">
        <v>61938</v>
      </c>
      <c r="C21" s="15"/>
      <c r="D21" s="15">
        <v>7283</v>
      </c>
      <c r="E21" s="15"/>
      <c r="F21" s="15">
        <v>22418</v>
      </c>
      <c r="G21" s="15"/>
      <c r="H21" s="15">
        <v>-39951</v>
      </c>
      <c r="I21" s="15"/>
      <c r="J21" s="15">
        <f>SUM(B21:H21)</f>
        <v>51688</v>
      </c>
      <c r="K21" s="46"/>
    </row>
    <row r="22" spans="2:11" ht="15">
      <c r="B22" s="46"/>
      <c r="C22" s="47"/>
      <c r="D22" s="92"/>
      <c r="E22" s="92"/>
      <c r="F22" s="92"/>
      <c r="G22" s="47"/>
      <c r="H22" s="46"/>
      <c r="I22" s="47"/>
      <c r="J22" s="46"/>
      <c r="K22" s="46"/>
    </row>
    <row r="23" spans="1:11" ht="15">
      <c r="A23" s="31" t="s">
        <v>87</v>
      </c>
      <c r="B23" s="15">
        <v>0</v>
      </c>
      <c r="C23" s="15"/>
      <c r="D23" s="15">
        <v>0</v>
      </c>
      <c r="E23" s="15"/>
      <c r="F23" s="15">
        <v>0</v>
      </c>
      <c r="G23" s="15"/>
      <c r="H23" s="15">
        <f>'P&amp;L'!K37</f>
        <v>2974</v>
      </c>
      <c r="I23" s="47"/>
      <c r="J23" s="15">
        <f>SUM(B23:H23)</f>
        <v>2974</v>
      </c>
      <c r="K23" s="46"/>
    </row>
    <row r="24" spans="1:11" ht="15">
      <c r="A24" s="49"/>
      <c r="B24" s="46"/>
      <c r="C24" s="47"/>
      <c r="D24" s="46"/>
      <c r="E24" s="46"/>
      <c r="F24" s="46"/>
      <c r="G24" s="47"/>
      <c r="H24" s="46"/>
      <c r="I24" s="47"/>
      <c r="J24" s="46"/>
      <c r="K24" s="46"/>
    </row>
    <row r="25" spans="1:11" ht="15.75" thickBot="1">
      <c r="A25" s="31" t="str">
        <f>A16</f>
        <v>Balance at end of period</v>
      </c>
      <c r="B25" s="50">
        <f>SUM(B21:B24)</f>
        <v>61938</v>
      </c>
      <c r="C25" s="47"/>
      <c r="D25" s="50">
        <f>SUM(D21:D24)</f>
        <v>7283</v>
      </c>
      <c r="E25" s="47"/>
      <c r="F25" s="29">
        <f>SUM(F21:F24)</f>
        <v>22418</v>
      </c>
      <c r="G25" s="47"/>
      <c r="H25" s="50">
        <f>SUM(H21:H24)</f>
        <v>-36977</v>
      </c>
      <c r="I25" s="47"/>
      <c r="J25" s="50">
        <f>SUM(J21:J24)</f>
        <v>54662</v>
      </c>
      <c r="K25" s="46"/>
    </row>
    <row r="26" spans="10:11" ht="15.75" thickTop="1">
      <c r="J26" s="46"/>
      <c r="K26" s="46"/>
    </row>
    <row r="27" ht="15">
      <c r="K27" s="46"/>
    </row>
    <row r="28" spans="2:11" ht="15">
      <c r="B28" s="46"/>
      <c r="C28" s="47"/>
      <c r="D28" s="46"/>
      <c r="E28" s="46"/>
      <c r="F28" s="46"/>
      <c r="G28" s="47"/>
      <c r="H28" s="46"/>
      <c r="I28" s="47"/>
      <c r="J28" s="46"/>
      <c r="K28" s="46"/>
    </row>
    <row r="29" spans="2:11" ht="15">
      <c r="B29" s="46"/>
      <c r="C29" s="47"/>
      <c r="D29" s="46"/>
      <c r="E29" s="46"/>
      <c r="F29" s="46"/>
      <c r="G29" s="47"/>
      <c r="H29" s="46"/>
      <c r="I29" s="47"/>
      <c r="J29" s="46"/>
      <c r="K29" s="46"/>
    </row>
    <row r="31" ht="15.75">
      <c r="A31" s="51"/>
    </row>
    <row r="32" ht="15.75">
      <c r="A32" s="52"/>
    </row>
  </sheetData>
  <printOptions/>
  <pageMargins left="0.3" right="0" top="1" bottom="0" header="0.5" footer="0.5"/>
  <pageSetup horizontalDpi="180" verticalDpi="18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KIA LIM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B842tcx</cp:lastModifiedBy>
  <cp:lastPrinted>2009-08-18T03:48:19Z</cp:lastPrinted>
  <dcterms:created xsi:type="dcterms:W3CDTF">2004-11-09T04:00:08Z</dcterms:created>
  <dcterms:modified xsi:type="dcterms:W3CDTF">2009-11-25T07:10:50Z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-637717623</vt:i4>
  </property>
  <property fmtid="{D5CDD505-2E9C-101B-9397-08002B2CF9AE}" pid="3" name="_EmailSubject">
    <vt:lpwstr>Kia Lim - 3rd Quarter Announcement</vt:lpwstr>
  </property>
  <property fmtid="{D5CDD505-2E9C-101B-9397-08002B2CF9AE}" pid="4" name="_AuthorEmail">
    <vt:lpwstr>yhong@kialim.com.my</vt:lpwstr>
  </property>
  <property fmtid="{D5CDD505-2E9C-101B-9397-08002B2CF9AE}" pid="5" name="_AuthorEmailDisplayName">
    <vt:lpwstr>Y H Ong</vt:lpwstr>
  </property>
  <property fmtid="{D5CDD505-2E9C-101B-9397-08002B2CF9AE}" pid="6" name="_PreviousAdHocReviewCycleID">
    <vt:i4>905655888</vt:i4>
  </property>
  <property fmtid="{D5CDD505-2E9C-101B-9397-08002B2CF9AE}" pid="7" name="_ReviewingToolsShownOnce">
    <vt:lpwstr/>
  </property>
</Properties>
</file>