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'BS'!$A$1:$I$55</definedName>
    <definedName name="_xlnm.Print_Area" localSheetId="2">'CF'!$A$1:$G$49</definedName>
    <definedName name="_xlnm.Print_Area" localSheetId="0">'P&amp;L'!$A$1:$K$56</definedName>
  </definedNames>
  <calcPr fullCalcOnLoad="1"/>
</workbook>
</file>

<file path=xl/sharedStrings.xml><?xml version="1.0" encoding="utf-8"?>
<sst xmlns="http://schemas.openxmlformats.org/spreadsheetml/2006/main" count="147" uniqueCount="118">
  <si>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</si>
  <si>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</si>
  <si>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</si>
  <si>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</si>
  <si>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</si>
  <si>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</si>
  <si>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</si>
  <si>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</si>
  <si>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</si>
  <si>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</si>
  <si>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</si>
  <si>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</si>
  <si>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</si>
  <si>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</si>
  <si>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</si>
  <si>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</si>
  <si>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</si>
  <si>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(UNAUDITED)</t>
  </si>
  <si>
    <t>(AUDITED)</t>
  </si>
  <si>
    <t xml:space="preserve">AS AT </t>
  </si>
  <si>
    <t>AS AT</t>
  </si>
  <si>
    <t>Investment Properties</t>
  </si>
  <si>
    <t>Current assets</t>
  </si>
  <si>
    <t>-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</si>
  <si>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</si>
  <si>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</si>
  <si>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</si>
  <si>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</si>
  <si>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</si>
  <si>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</si>
  <si>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</si>
  <si>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Borrowings</t>
  </si>
  <si>
    <t>Share capital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</si>
  <si>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</si>
  <si>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</si>
  <si>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</si>
  <si>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</si>
  <si>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</si>
  <si>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</si>
  <si>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</si>
  <si>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</si>
  <si>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</si>
  <si>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</si>
  <si>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</si>
  <si>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</si>
  <si>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</si>
  <si>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</si>
  <si>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</si>
  <si>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</si>
  <si>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</si>
  <si>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Proceeds from issuance of shares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</si>
  <si>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</si>
  <si>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</si>
  <si>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</si>
  <si>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</si>
  <si>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</si>
  <si>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</si>
  <si>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</si>
  <si>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 xml:space="preserve">Exercise of Employee share option scheme </t>
  </si>
  <si>
    <t>Share Of Loss Of</t>
  </si>
  <si>
    <t>CASH AND CASH EQUIVALENTS BROUGHT FORWARD</t>
  </si>
  <si>
    <t>CASH AND CASH EQUIVALENTS CARRIED FORWARD</t>
  </si>
  <si>
    <t>LOSSES</t>
  </si>
  <si>
    <t>EQUIVALENTS</t>
  </si>
  <si>
    <t>31/12/2005</t>
  </si>
  <si>
    <t>Balance at beginning of period</t>
  </si>
  <si>
    <t>Exercise of Warrants</t>
  </si>
  <si>
    <t>Net loss for the period</t>
  </si>
  <si>
    <t>Balance at end of period</t>
  </si>
  <si>
    <t>Issue of shares pursuant to Rights issues with</t>
  </si>
  <si>
    <t xml:space="preserve">  Warrants</t>
  </si>
  <si>
    <t>Issue of shares pursuant to Debt Restructuring</t>
  </si>
  <si>
    <t xml:space="preserve">  Scheme</t>
  </si>
  <si>
    <t>Other Operating Income</t>
  </si>
  <si>
    <t>CONDENSED CONSOLIDATED INCOME STATEMENTS</t>
  </si>
  <si>
    <t>ASSETS</t>
  </si>
  <si>
    <t>Property, plant and equipment</t>
  </si>
  <si>
    <t>Investment in associated company</t>
  </si>
  <si>
    <t>Long term investments</t>
  </si>
  <si>
    <t>TOTAL ASSETS</t>
  </si>
  <si>
    <t>EQUITY AND LIABILITIES</t>
  </si>
  <si>
    <t>Total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</si>
  <si>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</si>
  <si>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</si>
  <si>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</si>
  <si>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</si>
  <si>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</si>
  <si>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</si>
  <si>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</si>
  <si>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</si>
  <si>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Finance Income</t>
  </si>
  <si>
    <t>Attributable to :</t>
  </si>
  <si>
    <t>Equity holders of the parent</t>
  </si>
  <si>
    <t>Income Tax Expense</t>
  </si>
  <si>
    <t>Net Assets Per Share (RM)</t>
  </si>
  <si>
    <t>Net Profit/(Loss) For The Period</t>
  </si>
  <si>
    <t>Profit/(Loss) Before Taxation</t>
  </si>
  <si>
    <t>Net profit/(loss) before taxation</t>
  </si>
  <si>
    <t>Net cash (used in)/generated from operating activities</t>
  </si>
  <si>
    <t>Net cash generated from financing activities</t>
  </si>
  <si>
    <t>NET DECREASE IN CASH AND CASH</t>
  </si>
  <si>
    <t>Net profit for the period</t>
  </si>
  <si>
    <t>Earnings/(Loss) Per Share</t>
  </si>
  <si>
    <t>Net Finance Income/(Costs)</t>
  </si>
  <si>
    <t>Selling And Administrative Expenses</t>
  </si>
  <si>
    <t>Reversal Of Finance Costs</t>
  </si>
  <si>
    <t>Corporate Exercise Expenses</t>
  </si>
  <si>
    <t>FOR THE PERIOD ENDED 30 SEPTEMBER 2006</t>
  </si>
  <si>
    <t>30/09/2006</t>
  </si>
  <si>
    <t>30/09/2005</t>
  </si>
  <si>
    <t>9 MONTHS</t>
  </si>
  <si>
    <t>Gross Profit/(Loss)</t>
  </si>
  <si>
    <t>30/9/2006</t>
  </si>
  <si>
    <t>AS AT 30 SEPTEMBER 2006</t>
  </si>
  <si>
    <t>9 months period ended 30 September 2006</t>
  </si>
  <si>
    <t>9 months period ended 30 September 2005</t>
  </si>
  <si>
    <t>30/9/2005</t>
  </si>
  <si>
    <t>(Repayment of)/Proceeds from bank borrowings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</si>
</sst>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RM&quot;* #,##0_);_(&quot;RM&quot;* \(#,##0\);_(&quot;RM&quot;* &quot;-&quot;_);_(@_)"/>
    <numFmt numFmtId="166" formatCode="_(&quot;RM&quot;* #,##0.00_);_(&quot;RM&quot;* \(#,##0.00\);_(&quot;RM&quot;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64" fontId="4" fillId="0" borderId="0" xfId="15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64" fontId="4" fillId="0" borderId="0" xfId="15" applyNumberFormat="1" applyFont="1" applyBorder="1" applyAlignment="1" quotePrefix="1">
      <alignment horizontal="center"/>
    </xf>
    <xf numFmtId="164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64" fontId="4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64" fontId="1" fillId="0" borderId="2" xfId="15" applyNumberFormat="1" applyFont="1" applyFill="1" applyBorder="1" applyAlignment="1">
      <alignment/>
    </xf>
    <xf numFmtId="164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64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64" fontId="4" fillId="0" borderId="1" xfId="15" applyNumberFormat="1" applyFont="1" applyBorder="1" applyAlignment="1" quotePrefix="1">
      <alignment horizontal="center"/>
    </xf>
    <xf numFmtId="43" fontId="1" fillId="0" borderId="0" xfId="15" applyFont="1" applyBorder="1" applyAlignment="1">
      <alignment/>
    </xf>
    <xf numFmtId="164" fontId="1" fillId="0" borderId="3" xfId="15" applyNumberFormat="1" applyFont="1" applyFill="1" applyBorder="1" applyAlignment="1">
      <alignment/>
    </xf>
    <xf numFmtId="164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64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64" fontId="7" fillId="0" borderId="0" xfId="21" applyFont="1" applyBorder="1">
      <alignment horizontal="right"/>
      <protection/>
    </xf>
    <xf numFmtId="0" fontId="1" fillId="0" borderId="0" xfId="21" applyFont="1" applyAlignment="1">
      <alignment wrapText="1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5" fillId="0" borderId="0" xfId="21" applyFont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64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164" fontId="8" fillId="0" borderId="7" xfId="15" applyNumberFormat="1" applyFont="1" applyFill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8" xfId="15" applyNumberFormat="1" applyFont="1" applyFill="1" applyBorder="1" applyAlignment="1">
      <alignment/>
    </xf>
    <xf numFmtId="164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64" fontId="8" fillId="0" borderId="1" xfId="15" applyNumberFormat="1" applyFont="1" applyFill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64" fontId="8" fillId="0" borderId="0" xfId="15" applyNumberFormat="1" applyFont="1" applyAlignment="1">
      <alignment/>
    </xf>
    <xf numFmtId="164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64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64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64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64" fontId="11" fillId="0" borderId="1" xfId="15" applyNumberFormat="1" applyFont="1" applyBorder="1" applyAlignment="1" quotePrefix="1">
      <alignment horizontal="center"/>
    </xf>
    <xf numFmtId="164" fontId="11" fillId="0" borderId="0" xfId="15" applyNumberFormat="1" applyFont="1" applyFill="1" applyBorder="1" applyAlignment="1">
      <alignment horizontal="center"/>
    </xf>
    <xf numFmtId="164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69" fontId="8" fillId="0" borderId="8" xfId="15" applyNumberFormat="1" applyFont="1" applyFill="1" applyBorder="1" applyAlignment="1">
      <alignment/>
    </xf>
    <xf numFmtId="164" fontId="1" fillId="0" borderId="1" xfId="15" applyNumberFormat="1" applyFont="1" applyFill="1" applyBorder="1" applyAlignment="1">
      <alignment/>
    </xf>
    <xf numFmtId="164" fontId="4" fillId="0" borderId="3" xfId="15" applyNumberFormat="1" applyFont="1" applyFill="1" applyBorder="1" applyAlignment="1">
      <alignment vertical="center"/>
    </xf>
    <xf numFmtId="164" fontId="4" fillId="0" borderId="3" xfId="15" applyNumberFormat="1" applyFont="1" applyBorder="1" applyAlignment="1">
      <alignment vertical="center"/>
    </xf>
    <xf numFmtId="164" fontId="4" fillId="0" borderId="8" xfId="15" applyNumberFormat="1" applyFont="1" applyFill="1" applyBorder="1" applyAlignment="1">
      <alignment/>
    </xf>
    <xf numFmtId="164" fontId="4" fillId="0" borderId="8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164" fontId="1" fillId="0" borderId="4" xfId="15" applyNumberFormat="1" applyFont="1" applyFill="1" applyBorder="1" applyAlignment="1">
      <alignment/>
    </xf>
    <xf numFmtId="164" fontId="1" fillId="0" borderId="5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/>
    </xf>
    <xf numFmtId="164" fontId="1" fillId="0" borderId="5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161925</xdr:rowOff>
    </xdr:from>
    <xdr:to>
      <xdr:col>11</xdr:col>
      <xdr:colOff>9525</xdr:colOff>
      <xdr:row>55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210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916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104775</xdr:rowOff>
    </xdr:from>
    <xdr:to>
      <xdr:col>7</xdr:col>
      <xdr:colOff>19050</xdr:colOff>
      <xdr:row>48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8582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2005)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47625</xdr:rowOff>
    </xdr:from>
    <xdr:to>
      <xdr:col>7</xdr:col>
      <xdr:colOff>666750</xdr:colOff>
      <xdr:row>40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439025"/>
          <a:ext cx="7772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2005)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74</v>
      </c>
    </row>
    <row r="5" ht="15.75">
      <c r="A5" s="5" t="s">
        <v>107</v>
      </c>
    </row>
    <row r="6" ht="15.75">
      <c r="A6" s="5"/>
    </row>
    <row r="7" ht="15.75">
      <c r="K7" s="10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110</v>
      </c>
      <c r="J8" s="8"/>
      <c r="K8" s="8" t="str">
        <f>I8</f>
        <v>9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30/09/2006</v>
      </c>
      <c r="F11" s="10"/>
      <c r="G11" s="12" t="str">
        <f>K11</f>
        <v>30/09/2005</v>
      </c>
      <c r="H11" s="8"/>
      <c r="I11" s="11" t="s">
        <v>108</v>
      </c>
      <c r="J11" s="8"/>
      <c r="K11" s="12" t="s">
        <v>109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87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I14-24057</f>
        <v>14278</v>
      </c>
      <c r="F14" s="15"/>
      <c r="G14" s="14">
        <v>10725</v>
      </c>
      <c r="H14" s="15"/>
      <c r="I14" s="14">
        <f>38498-163</f>
        <v>38335</v>
      </c>
      <c r="J14" s="15"/>
      <c r="K14" s="14">
        <v>31887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89</v>
      </c>
      <c r="B16" s="6"/>
      <c r="C16" s="6"/>
      <c r="D16" s="6"/>
      <c r="E16" s="91">
        <f>I16+18007</f>
        <v>-11080</v>
      </c>
      <c r="F16" s="14"/>
      <c r="G16" s="91">
        <f>K16+15825+75</f>
        <v>-11022</v>
      </c>
      <c r="H16" s="14"/>
      <c r="I16" s="91">
        <f>-29250+163</f>
        <v>-29087</v>
      </c>
      <c r="J16" s="14"/>
      <c r="K16" s="91">
        <v>-26922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111</v>
      </c>
      <c r="B18" s="6"/>
      <c r="C18" s="6"/>
      <c r="D18" s="6"/>
      <c r="E18" s="14">
        <f>SUM(E14:E16)</f>
        <v>3198</v>
      </c>
      <c r="F18" s="15"/>
      <c r="G18" s="14">
        <f>SUM(G14:G16)</f>
        <v>-297</v>
      </c>
      <c r="H18" s="15"/>
      <c r="I18" s="14">
        <f>SUM(I14:I16)</f>
        <v>9248</v>
      </c>
      <c r="J18" s="15"/>
      <c r="K18" s="14">
        <f>SUM(K14:K16)</f>
        <v>4965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73</v>
      </c>
      <c r="B20" s="6"/>
      <c r="C20" s="6"/>
      <c r="D20" s="6"/>
      <c r="E20" s="14">
        <f>I20-438</f>
        <v>223</v>
      </c>
      <c r="F20" s="15"/>
      <c r="G20" s="14">
        <v>172</v>
      </c>
      <c r="H20" s="15"/>
      <c r="I20" s="14">
        <v>661</v>
      </c>
      <c r="J20" s="15"/>
      <c r="K20" s="14">
        <v>746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106</v>
      </c>
      <c r="B22" s="6"/>
      <c r="C22" s="6"/>
      <c r="D22" s="6"/>
      <c r="E22" s="14">
        <v>-10</v>
      </c>
      <c r="F22" s="15"/>
      <c r="G22" s="14">
        <v>0</v>
      </c>
      <c r="H22" s="15"/>
      <c r="I22" s="14">
        <v>-869</v>
      </c>
      <c r="J22" s="15"/>
      <c r="K22" s="14">
        <v>0</v>
      </c>
      <c r="L22" s="15"/>
    </row>
    <row r="23" spans="1:12" ht="15">
      <c r="A23" s="6"/>
      <c r="B23" s="6"/>
      <c r="C23" s="6"/>
      <c r="D23" s="6"/>
      <c r="E23" s="14"/>
      <c r="F23" s="15"/>
      <c r="G23" s="15"/>
      <c r="H23" s="15"/>
      <c r="I23" s="14"/>
      <c r="J23" s="15"/>
      <c r="K23" s="15"/>
      <c r="L23" s="15"/>
    </row>
    <row r="24" spans="1:12" ht="15">
      <c r="A24" s="6" t="s">
        <v>104</v>
      </c>
      <c r="B24" s="6"/>
      <c r="C24" s="6"/>
      <c r="D24" s="6"/>
      <c r="E24" s="14">
        <f>I24+5901</f>
        <v>-3297</v>
      </c>
      <c r="F24" s="15"/>
      <c r="G24" s="15">
        <v>-2470</v>
      </c>
      <c r="H24" s="15"/>
      <c r="I24" s="14">
        <f>-10067-I22</f>
        <v>-9198</v>
      </c>
      <c r="J24" s="15"/>
      <c r="K24" s="15">
        <v>-7789</v>
      </c>
      <c r="L24" s="15"/>
    </row>
    <row r="25" spans="1:12" ht="15">
      <c r="A25" s="6"/>
      <c r="B25" s="6"/>
      <c r="C25" s="6"/>
      <c r="D25" s="6"/>
      <c r="E25" s="14"/>
      <c r="F25" s="15"/>
      <c r="G25" s="15"/>
      <c r="H25" s="15"/>
      <c r="I25" s="14"/>
      <c r="J25" s="15"/>
      <c r="K25" s="15"/>
      <c r="L25" s="15"/>
    </row>
    <row r="26" spans="1:12" ht="15">
      <c r="A26" s="6" t="s">
        <v>10</v>
      </c>
      <c r="B26" s="6"/>
      <c r="C26" s="6"/>
      <c r="D26" s="6"/>
      <c r="E26" s="97">
        <f>I26+2419</f>
        <v>-906</v>
      </c>
      <c r="F26" s="15"/>
      <c r="G26" s="97">
        <v>-1487</v>
      </c>
      <c r="H26" s="15"/>
      <c r="I26" s="97">
        <v>-3325</v>
      </c>
      <c r="J26" s="15"/>
      <c r="K26" s="97">
        <v>-4481</v>
      </c>
      <c r="L26" s="96"/>
    </row>
    <row r="27" spans="1:12" ht="15">
      <c r="A27" s="6"/>
      <c r="B27" s="6"/>
      <c r="C27" s="6"/>
      <c r="D27" s="6"/>
      <c r="E27" s="98"/>
      <c r="F27" s="15"/>
      <c r="G27" s="98"/>
      <c r="H27" s="15"/>
      <c r="I27" s="98"/>
      <c r="J27" s="15"/>
      <c r="K27" s="98"/>
      <c r="L27" s="96"/>
    </row>
    <row r="28" spans="1:12" ht="15">
      <c r="A28" s="6" t="s">
        <v>105</v>
      </c>
      <c r="B28" s="6"/>
      <c r="C28" s="6"/>
      <c r="D28" s="6"/>
      <c r="E28" s="98">
        <v>0</v>
      </c>
      <c r="F28" s="15"/>
      <c r="G28" s="98">
        <v>0</v>
      </c>
      <c r="H28" s="15"/>
      <c r="I28" s="98">
        <v>8046</v>
      </c>
      <c r="J28" s="15"/>
      <c r="K28" s="98">
        <v>0</v>
      </c>
      <c r="L28" s="96"/>
    </row>
    <row r="29" spans="1:12" ht="15">
      <c r="A29" s="6"/>
      <c r="B29" s="6"/>
      <c r="C29" s="6"/>
      <c r="D29" s="6"/>
      <c r="E29" s="98"/>
      <c r="F29" s="15"/>
      <c r="G29" s="98"/>
      <c r="H29" s="15"/>
      <c r="I29" s="98"/>
      <c r="J29" s="15"/>
      <c r="K29" s="98"/>
      <c r="L29" s="96"/>
    </row>
    <row r="30" spans="1:12" ht="15">
      <c r="A30" s="6" t="s">
        <v>90</v>
      </c>
      <c r="B30" s="6"/>
      <c r="C30" s="6"/>
      <c r="D30" s="6"/>
      <c r="E30" s="98">
        <v>0</v>
      </c>
      <c r="F30" s="15"/>
      <c r="G30" s="98">
        <v>0</v>
      </c>
      <c r="H30" s="15"/>
      <c r="I30" s="98">
        <v>10</v>
      </c>
      <c r="J30" s="15"/>
      <c r="K30" s="98">
        <v>0</v>
      </c>
      <c r="L30" s="96"/>
    </row>
    <row r="31" spans="1:12" ht="15">
      <c r="A31" s="6"/>
      <c r="B31" s="6"/>
      <c r="C31" s="6"/>
      <c r="D31" s="6"/>
      <c r="E31" s="98"/>
      <c r="F31" s="15"/>
      <c r="G31" s="100"/>
      <c r="H31" s="15"/>
      <c r="I31" s="98"/>
      <c r="J31" s="15"/>
      <c r="K31" s="100"/>
      <c r="L31" s="96"/>
    </row>
    <row r="32" spans="1:12" ht="15">
      <c r="A32" s="6" t="s">
        <v>103</v>
      </c>
      <c r="B32" s="6"/>
      <c r="C32" s="6"/>
      <c r="D32" s="6"/>
      <c r="E32" s="99">
        <f>SUM(E26:E31)</f>
        <v>-906</v>
      </c>
      <c r="F32" s="15"/>
      <c r="G32" s="99">
        <f>SUM(G26:G31)</f>
        <v>-1487</v>
      </c>
      <c r="H32" s="15"/>
      <c r="I32" s="99">
        <f>SUM(I26:I31)</f>
        <v>4731</v>
      </c>
      <c r="J32" s="15"/>
      <c r="K32" s="99">
        <f>SUM(K26:K31)</f>
        <v>-4481</v>
      </c>
      <c r="L32" s="96"/>
    </row>
    <row r="33" spans="1:12" ht="15">
      <c r="A33" s="6"/>
      <c r="B33" s="6"/>
      <c r="C33" s="6"/>
      <c r="D33" s="6"/>
      <c r="E33" s="14"/>
      <c r="F33" s="15"/>
      <c r="G33" s="15"/>
      <c r="H33" s="15"/>
      <c r="I33" s="14"/>
      <c r="J33" s="15"/>
      <c r="K33" s="15"/>
      <c r="L33" s="15"/>
    </row>
    <row r="34" spans="1:12" ht="15">
      <c r="A34" s="6" t="s">
        <v>59</v>
      </c>
      <c r="B34" s="6"/>
      <c r="C34" s="6"/>
      <c r="D34" s="6"/>
      <c r="E34" s="14">
        <v>0</v>
      </c>
      <c r="F34" s="15"/>
      <c r="G34" s="15">
        <f>K34</f>
        <v>0</v>
      </c>
      <c r="H34" s="15"/>
      <c r="I34" s="14">
        <v>0</v>
      </c>
      <c r="J34" s="15"/>
      <c r="K34" s="15">
        <v>0</v>
      </c>
      <c r="L34" s="15"/>
    </row>
    <row r="35" spans="1:12" ht="15">
      <c r="A35" s="6" t="s">
        <v>11</v>
      </c>
      <c r="B35" s="6"/>
      <c r="C35" s="6"/>
      <c r="D35" s="6"/>
      <c r="E35" s="14"/>
      <c r="F35" s="15"/>
      <c r="G35" s="15"/>
      <c r="H35" s="15"/>
      <c r="I35" s="14"/>
      <c r="J35" s="15"/>
      <c r="K35" s="15"/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>
      <c r="A37" s="6" t="s">
        <v>12</v>
      </c>
      <c r="B37" s="6"/>
      <c r="C37" s="6"/>
      <c r="D37" s="6"/>
      <c r="E37" s="14">
        <v>0</v>
      </c>
      <c r="F37" s="15"/>
      <c r="G37" s="15">
        <f>K37</f>
        <v>0</v>
      </c>
      <c r="H37" s="15"/>
      <c r="I37" s="14">
        <v>0</v>
      </c>
      <c r="J37" s="15"/>
      <c r="K37" s="15">
        <v>0</v>
      </c>
      <c r="L37" s="15"/>
    </row>
    <row r="38" spans="1:12" ht="15">
      <c r="A38" s="6"/>
      <c r="B38" s="6"/>
      <c r="C38" s="6"/>
      <c r="D38" s="6"/>
      <c r="E38" s="91"/>
      <c r="F38" s="15"/>
      <c r="G38" s="15"/>
      <c r="H38" s="15"/>
      <c r="I38" s="14"/>
      <c r="J38" s="15"/>
      <c r="K38" s="15"/>
      <c r="L38" s="15"/>
    </row>
    <row r="39" spans="1:12" s="5" customFormat="1" ht="15.75">
      <c r="A39" s="16" t="s">
        <v>96</v>
      </c>
      <c r="B39" s="16"/>
      <c r="C39" s="16"/>
      <c r="D39" s="16"/>
      <c r="E39" s="13">
        <f>E18+E20+E22+E24+E32</f>
        <v>-792</v>
      </c>
      <c r="F39" s="13">
        <f>F18+F20+F24+F32</f>
        <v>0</v>
      </c>
      <c r="G39" s="18">
        <f>G18+G20+G24+G32</f>
        <v>-4082</v>
      </c>
      <c r="H39" s="13">
        <f>H18+H20+H24+H32</f>
        <v>0</v>
      </c>
      <c r="I39" s="18">
        <f>I18+I20+I22+I24+I32</f>
        <v>4573</v>
      </c>
      <c r="J39" s="13">
        <f>J18+J20+J24+J32</f>
        <v>0</v>
      </c>
      <c r="K39" s="18">
        <f>K18+K20+K24+K32</f>
        <v>-6559</v>
      </c>
      <c r="L39" s="13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93</v>
      </c>
      <c r="B41" s="6"/>
      <c r="C41" s="6"/>
      <c r="D41" s="6"/>
      <c r="E41" s="14">
        <f>+I41</f>
        <v>0</v>
      </c>
      <c r="F41" s="15"/>
      <c r="G41" s="15">
        <v>0</v>
      </c>
      <c r="H41" s="15"/>
      <c r="I41" s="14">
        <v>0</v>
      </c>
      <c r="J41" s="15"/>
      <c r="K41" s="15">
        <v>0</v>
      </c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6.5" thickBot="1">
      <c r="A43" s="19" t="s">
        <v>95</v>
      </c>
      <c r="B43" s="19"/>
      <c r="C43" s="19"/>
      <c r="D43" s="19"/>
      <c r="E43" s="92">
        <f>+E39</f>
        <v>-792</v>
      </c>
      <c r="F43" s="20"/>
      <c r="G43" s="93">
        <f>+G39</f>
        <v>-4082</v>
      </c>
      <c r="H43" s="20"/>
      <c r="I43" s="92">
        <f>+I39</f>
        <v>4573</v>
      </c>
      <c r="J43" s="20"/>
      <c r="K43" s="93">
        <f>+K39</f>
        <v>-6559</v>
      </c>
      <c r="L43" s="20"/>
    </row>
    <row r="44" spans="1:12" ht="15.75" thickTop="1">
      <c r="A44" s="6"/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ht="15.75">
      <c r="A45" s="16" t="s">
        <v>91</v>
      </c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spans="1:12" s="5" customFormat="1" ht="16.5" thickBot="1">
      <c r="A46" s="16" t="s">
        <v>92</v>
      </c>
      <c r="B46" s="16"/>
      <c r="C46" s="16"/>
      <c r="D46" s="16"/>
      <c r="E46" s="94">
        <f>+E43</f>
        <v>-792</v>
      </c>
      <c r="F46" s="13"/>
      <c r="G46" s="95">
        <f>+G43</f>
        <v>-4082</v>
      </c>
      <c r="H46" s="13"/>
      <c r="I46" s="94">
        <f>+I43</f>
        <v>4573</v>
      </c>
      <c r="J46" s="13"/>
      <c r="K46" s="95">
        <f>+K43</f>
        <v>-6559</v>
      </c>
      <c r="L46" s="13"/>
    </row>
    <row r="47" spans="1:12" ht="15.75" thickTop="1">
      <c r="A47" s="6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>
      <c r="A48" s="6"/>
      <c r="B48" s="6"/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>
      <c r="A49" s="6" t="s">
        <v>102</v>
      </c>
      <c r="B49" s="6"/>
      <c r="C49" s="6"/>
      <c r="L49" s="23"/>
    </row>
    <row r="50" spans="1:12" ht="15">
      <c r="A50" s="6"/>
      <c r="B50" s="21" t="s">
        <v>14</v>
      </c>
      <c r="C50" s="6"/>
      <c r="E50" s="22">
        <f>+E43/61937*100</f>
        <v>-1.278718698031871</v>
      </c>
      <c r="F50" s="22"/>
      <c r="G50" s="22">
        <f>+G43/445.79</f>
        <v>-9.156777855043854</v>
      </c>
      <c r="H50" s="15"/>
      <c r="I50" s="22">
        <f>+I43/59076*100</f>
        <v>7.740876159523326</v>
      </c>
      <c r="J50" s="22"/>
      <c r="K50" s="22">
        <f>+K43/445.79</f>
        <v>-14.713205769532738</v>
      </c>
      <c r="L50" s="15"/>
    </row>
    <row r="51" spans="1:12" ht="15">
      <c r="A51" s="6"/>
      <c r="B51" s="21" t="s">
        <v>15</v>
      </c>
      <c r="C51" s="6"/>
      <c r="D51" s="21"/>
      <c r="E51" s="22">
        <f>+E50</f>
        <v>-1.278718698031871</v>
      </c>
      <c r="F51" s="22"/>
      <c r="G51" s="22">
        <f>+G43/445.79</f>
        <v>-9.156777855043854</v>
      </c>
      <c r="H51" s="15"/>
      <c r="I51" s="22">
        <f>+I50</f>
        <v>7.740876159523326</v>
      </c>
      <c r="J51" s="22"/>
      <c r="K51" s="22">
        <f>+K43/445.79</f>
        <v>-14.713205769532738</v>
      </c>
      <c r="L51" s="15"/>
    </row>
    <row r="52" spans="1:12" ht="15">
      <c r="A52" s="6"/>
      <c r="B52" s="24"/>
      <c r="C52" s="6"/>
      <c r="D52" s="6"/>
      <c r="E52" s="14"/>
      <c r="F52" s="15"/>
      <c r="G52" s="15"/>
      <c r="H52" s="15"/>
      <c r="I52" s="14"/>
      <c r="J52" s="15"/>
      <c r="K52" s="15"/>
      <c r="L52" s="23"/>
    </row>
    <row r="53" spans="1:12" ht="15">
      <c r="A53" s="25"/>
      <c r="B53" s="6"/>
      <c r="C53" s="6"/>
      <c r="D53" s="6"/>
      <c r="E53" s="14"/>
      <c r="F53" s="15"/>
      <c r="G53" s="15"/>
      <c r="H53" s="15"/>
      <c r="I53" s="14"/>
      <c r="J53" s="15"/>
      <c r="K53" s="15"/>
      <c r="L53" s="15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28">
      <selection activeCell="I35" sqref="I35"/>
    </sheetView>
  </sheetViews>
  <sheetFormatPr defaultColWidth="9.140625" defaultRowHeight="13.5" customHeight="1"/>
  <cols>
    <col min="1" max="2" width="3.421875" style="74" customWidth="1"/>
    <col min="3" max="3" width="10.28125" style="74" customWidth="1"/>
    <col min="4" max="4" width="13.421875" style="74" customWidth="1"/>
    <col min="5" max="5" width="19.421875" style="74" customWidth="1"/>
    <col min="6" max="6" width="8.8515625" style="74" customWidth="1"/>
    <col min="7" max="7" width="14.8515625" style="76" customWidth="1"/>
    <col min="8" max="8" width="7.140625" style="77" customWidth="1"/>
    <col min="9" max="9" width="13.00390625" style="75" customWidth="1"/>
    <col min="10" max="10" width="1.7109375" style="74" customWidth="1"/>
    <col min="11" max="16384" width="10.28125" style="74" customWidth="1"/>
  </cols>
  <sheetData>
    <row r="1" spans="1:10" ht="15">
      <c r="A1" s="73" t="str">
        <f>'[1]P&amp;L-Final'!A1</f>
        <v>KIA LIM BERHAD (342868-P)</v>
      </c>
      <c r="F1" s="75"/>
      <c r="J1" s="75"/>
    </row>
    <row r="2" spans="1:10" ht="15">
      <c r="A2" s="73"/>
      <c r="F2" s="75"/>
      <c r="J2" s="75"/>
    </row>
    <row r="3" spans="1:10" ht="15">
      <c r="A3" s="73"/>
      <c r="F3" s="75"/>
      <c r="J3" s="75"/>
    </row>
    <row r="4" spans="1:10" ht="15">
      <c r="A4" s="73" t="s">
        <v>16</v>
      </c>
      <c r="F4" s="75"/>
      <c r="J4" s="75"/>
    </row>
    <row r="5" spans="1:10" ht="15">
      <c r="A5" s="73" t="s">
        <v>113</v>
      </c>
      <c r="F5" s="75"/>
      <c r="J5" s="75"/>
    </row>
    <row r="6" spans="1:10" ht="15">
      <c r="A6" s="73"/>
      <c r="F6" s="75"/>
      <c r="G6" s="78" t="s">
        <v>17</v>
      </c>
      <c r="H6" s="79"/>
      <c r="I6" s="80" t="s">
        <v>18</v>
      </c>
      <c r="J6" s="75"/>
    </row>
    <row r="7" spans="1:10" ht="15">
      <c r="A7" s="73"/>
      <c r="F7" s="75"/>
      <c r="G7" s="78" t="s">
        <v>19</v>
      </c>
      <c r="H7" s="81"/>
      <c r="I7" s="80" t="s">
        <v>20</v>
      </c>
      <c r="J7" s="75"/>
    </row>
    <row r="8" spans="1:9" ht="15">
      <c r="A8" s="57"/>
      <c r="B8" s="57"/>
      <c r="C8" s="57"/>
      <c r="D8" s="82"/>
      <c r="E8" s="83"/>
      <c r="F8" s="82"/>
      <c r="G8" s="84" t="s">
        <v>112</v>
      </c>
      <c r="H8" s="85"/>
      <c r="I8" s="86" t="s">
        <v>64</v>
      </c>
    </row>
    <row r="9" spans="1:9" ht="15">
      <c r="A9" s="57"/>
      <c r="B9" s="57"/>
      <c r="C9" s="57"/>
      <c r="D9" s="82"/>
      <c r="E9" s="82"/>
      <c r="F9" s="82"/>
      <c r="G9" s="87" t="s">
        <v>8</v>
      </c>
      <c r="H9" s="85"/>
      <c r="I9" s="88" t="s">
        <v>8</v>
      </c>
    </row>
    <row r="10" ht="15">
      <c r="A10" s="73" t="s">
        <v>75</v>
      </c>
    </row>
    <row r="11" ht="7.5" customHeight="1">
      <c r="A11" s="73"/>
    </row>
    <row r="12" ht="15">
      <c r="A12" s="73" t="s">
        <v>83</v>
      </c>
    </row>
    <row r="13" spans="1:9" ht="14.25">
      <c r="A13" s="57" t="s">
        <v>76</v>
      </c>
      <c r="C13" s="57"/>
      <c r="D13" s="57"/>
      <c r="E13" s="57"/>
      <c r="F13" s="57"/>
      <c r="G13" s="58">
        <v>76682</v>
      </c>
      <c r="H13" s="59"/>
      <c r="I13" s="58">
        <v>79335</v>
      </c>
    </row>
    <row r="14" spans="1:9" ht="14.25">
      <c r="A14" s="57" t="s">
        <v>77</v>
      </c>
      <c r="C14" s="57"/>
      <c r="D14" s="57"/>
      <c r="E14" s="57"/>
      <c r="F14" s="57"/>
      <c r="G14" s="58">
        <v>98</v>
      </c>
      <c r="H14" s="59"/>
      <c r="I14" s="58">
        <v>98</v>
      </c>
    </row>
    <row r="15" spans="1:9" ht="14.25">
      <c r="A15" s="57" t="s">
        <v>78</v>
      </c>
      <c r="C15" s="57"/>
      <c r="D15" s="57"/>
      <c r="E15" s="57"/>
      <c r="F15" s="57"/>
      <c r="G15" s="58">
        <v>334</v>
      </c>
      <c r="H15" s="59"/>
      <c r="I15" s="58">
        <v>334</v>
      </c>
    </row>
    <row r="16" spans="1:9" ht="14.25">
      <c r="A16" s="57"/>
      <c r="C16" s="57"/>
      <c r="D16" s="57"/>
      <c r="E16" s="57"/>
      <c r="F16" s="57"/>
      <c r="G16" s="63">
        <f>SUM(G13:G15)</f>
        <v>77114</v>
      </c>
      <c r="H16" s="59"/>
      <c r="I16" s="63">
        <f>SUM(I13:I15)</f>
        <v>79767</v>
      </c>
    </row>
    <row r="17" spans="1:9" ht="14.25">
      <c r="A17" s="57"/>
      <c r="C17" s="57"/>
      <c r="D17" s="57"/>
      <c r="E17" s="57"/>
      <c r="F17" s="57"/>
      <c r="G17" s="58"/>
      <c r="H17" s="59"/>
      <c r="I17" s="60"/>
    </row>
    <row r="18" spans="1:9" ht="15">
      <c r="A18" s="82" t="s">
        <v>22</v>
      </c>
      <c r="C18" s="57"/>
      <c r="D18" s="57"/>
      <c r="E18" s="57"/>
      <c r="F18" s="57"/>
      <c r="G18" s="58"/>
      <c r="H18" s="59"/>
      <c r="I18" s="60"/>
    </row>
    <row r="19" spans="1:9" ht="14.25">
      <c r="A19" s="57" t="s">
        <v>24</v>
      </c>
      <c r="B19" s="56"/>
      <c r="D19" s="57"/>
      <c r="E19" s="57"/>
      <c r="F19" s="57"/>
      <c r="G19" s="58">
        <v>11518</v>
      </c>
      <c r="H19" s="59"/>
      <c r="I19" s="58">
        <v>12722</v>
      </c>
    </row>
    <row r="20" spans="1:9" ht="14.25">
      <c r="A20" s="57" t="s">
        <v>25</v>
      </c>
      <c r="B20" s="56"/>
      <c r="D20" s="57"/>
      <c r="E20" s="57"/>
      <c r="F20" s="57"/>
      <c r="G20" s="58">
        <v>13933</v>
      </c>
      <c r="H20" s="59"/>
      <c r="I20" s="58">
        <v>10729</v>
      </c>
    </row>
    <row r="21" spans="1:9" ht="14.25">
      <c r="A21" s="57" t="s">
        <v>21</v>
      </c>
      <c r="B21" s="56"/>
      <c r="D21" s="57"/>
      <c r="E21" s="57"/>
      <c r="F21" s="57"/>
      <c r="G21" s="58">
        <v>324</v>
      </c>
      <c r="H21" s="59"/>
      <c r="I21" s="58">
        <v>324</v>
      </c>
    </row>
    <row r="22" spans="1:9" ht="14.25">
      <c r="A22" s="57" t="s">
        <v>26</v>
      </c>
      <c r="B22" s="56"/>
      <c r="D22" s="57"/>
      <c r="E22" s="57"/>
      <c r="F22" s="57"/>
      <c r="G22" s="58">
        <v>1236</v>
      </c>
      <c r="H22" s="59"/>
      <c r="I22" s="58">
        <v>1376</v>
      </c>
    </row>
    <row r="23" spans="1:9" ht="14.25">
      <c r="A23" s="57" t="s">
        <v>27</v>
      </c>
      <c r="B23" s="56"/>
      <c r="D23" s="57"/>
      <c r="E23" s="57"/>
      <c r="F23" s="57"/>
      <c r="G23" s="58">
        <v>6</v>
      </c>
      <c r="H23" s="59"/>
      <c r="I23" s="58">
        <v>13</v>
      </c>
    </row>
    <row r="24" spans="1:9" ht="14.25">
      <c r="A24" s="57"/>
      <c r="B24" s="57"/>
      <c r="C24" s="57"/>
      <c r="D24" s="57"/>
      <c r="E24" s="57"/>
      <c r="F24" s="57"/>
      <c r="G24" s="63">
        <f>SUM(G19:G23)</f>
        <v>27017</v>
      </c>
      <c r="H24" s="59"/>
      <c r="I24" s="66">
        <f>SUM(I19:I23)</f>
        <v>25164</v>
      </c>
    </row>
    <row r="25" spans="1:9" ht="15.75" customHeight="1">
      <c r="A25" s="57"/>
      <c r="B25" s="57"/>
      <c r="C25" s="57"/>
      <c r="D25" s="57"/>
      <c r="E25" s="57"/>
      <c r="F25" s="57"/>
      <c r="G25" s="58"/>
      <c r="H25" s="59"/>
      <c r="I25" s="60"/>
    </row>
    <row r="26" spans="1:9" ht="15.75" thickBot="1">
      <c r="A26" s="82" t="s">
        <v>79</v>
      </c>
      <c r="B26" s="57"/>
      <c r="C26" s="57"/>
      <c r="D26" s="57"/>
      <c r="E26" s="57"/>
      <c r="F26" s="57"/>
      <c r="G26" s="67">
        <f>+G16+G24</f>
        <v>104131</v>
      </c>
      <c r="H26" s="59"/>
      <c r="I26" s="68">
        <f>+I24+I16</f>
        <v>104931</v>
      </c>
    </row>
    <row r="27" spans="1:9" ht="19.5" customHeight="1" thickTop="1">
      <c r="A27" s="57"/>
      <c r="B27" s="57"/>
      <c r="C27" s="57"/>
      <c r="D27" s="57"/>
      <c r="E27" s="57"/>
      <c r="F27" s="57"/>
      <c r="G27" s="58"/>
      <c r="H27" s="59"/>
      <c r="I27" s="60"/>
    </row>
    <row r="28" spans="1:9" ht="15">
      <c r="A28" s="82" t="s">
        <v>80</v>
      </c>
      <c r="B28" s="57"/>
      <c r="C28" s="57"/>
      <c r="D28" s="57"/>
      <c r="E28" s="57"/>
      <c r="F28" s="57"/>
      <c r="G28" s="58"/>
      <c r="H28" s="59"/>
      <c r="I28" s="60"/>
    </row>
    <row r="29" spans="1:9" ht="15">
      <c r="A29" s="82"/>
      <c r="B29" s="57"/>
      <c r="C29" s="57"/>
      <c r="D29" s="57"/>
      <c r="E29" s="57"/>
      <c r="F29" s="57"/>
      <c r="G29" s="58"/>
      <c r="H29" s="59"/>
      <c r="I29" s="60"/>
    </row>
    <row r="30" spans="1:9" ht="15">
      <c r="A30" s="82" t="s">
        <v>84</v>
      </c>
      <c r="B30" s="57"/>
      <c r="C30" s="57"/>
      <c r="D30" s="57"/>
      <c r="E30" s="57"/>
      <c r="F30" s="57"/>
      <c r="G30" s="58"/>
      <c r="H30" s="59"/>
      <c r="I30" s="60"/>
    </row>
    <row r="31" spans="1:9" ht="2.25" customHeight="1">
      <c r="A31" s="82"/>
      <c r="B31" s="57"/>
      <c r="C31" s="57"/>
      <c r="D31" s="57"/>
      <c r="E31" s="57"/>
      <c r="F31" s="57"/>
      <c r="G31" s="58"/>
      <c r="H31" s="59"/>
      <c r="I31" s="60"/>
    </row>
    <row r="32" spans="1:9" ht="14.25">
      <c r="A32" s="57" t="s">
        <v>32</v>
      </c>
      <c r="B32" s="57"/>
      <c r="D32" s="57"/>
      <c r="E32" s="57"/>
      <c r="F32" s="57"/>
      <c r="G32" s="58">
        <f>Equity!B24</f>
        <v>61938</v>
      </c>
      <c r="H32" s="59"/>
      <c r="I32" s="58">
        <v>44579</v>
      </c>
    </row>
    <row r="33" spans="1:9" ht="14.25">
      <c r="A33" s="57" t="s">
        <v>33</v>
      </c>
      <c r="B33" s="57"/>
      <c r="D33" s="57"/>
      <c r="E33" s="57"/>
      <c r="F33" s="57"/>
      <c r="G33" s="58"/>
      <c r="H33" s="59"/>
      <c r="I33" s="58"/>
    </row>
    <row r="34" spans="1:9" ht="14.25">
      <c r="A34" s="89" t="s">
        <v>23</v>
      </c>
      <c r="B34" s="57" t="s">
        <v>34</v>
      </c>
      <c r="D34" s="57"/>
      <c r="E34" s="57"/>
      <c r="F34" s="57"/>
      <c r="G34" s="58">
        <v>7283</v>
      </c>
      <c r="H34" s="59"/>
      <c r="I34" s="58">
        <v>7283</v>
      </c>
    </row>
    <row r="35" spans="1:9" ht="14.25">
      <c r="A35" s="89" t="s">
        <v>23</v>
      </c>
      <c r="B35" s="57" t="s">
        <v>35</v>
      </c>
      <c r="D35" s="57"/>
      <c r="E35" s="57"/>
      <c r="F35" s="57"/>
      <c r="G35" s="70">
        <f>Equity!F24</f>
        <v>-37828</v>
      </c>
      <c r="H35" s="59"/>
      <c r="I35" s="70">
        <v>-42401</v>
      </c>
    </row>
    <row r="36" spans="1:9" ht="15">
      <c r="A36" s="69" t="s">
        <v>85</v>
      </c>
      <c r="B36" s="57"/>
      <c r="C36" s="57"/>
      <c r="D36" s="57"/>
      <c r="E36" s="57"/>
      <c r="F36" s="57"/>
      <c r="G36" s="70">
        <f>SUM(G32:G35)</f>
        <v>31393</v>
      </c>
      <c r="H36" s="59"/>
      <c r="I36" s="72">
        <f>SUM(I32:I35)</f>
        <v>9461</v>
      </c>
    </row>
    <row r="37" spans="1:9" ht="10.5" customHeight="1">
      <c r="A37" s="82"/>
      <c r="B37" s="57"/>
      <c r="C37" s="57"/>
      <c r="D37" s="57"/>
      <c r="E37" s="57"/>
      <c r="F37" s="57"/>
      <c r="G37" s="58"/>
      <c r="H37" s="59"/>
      <c r="I37" s="60"/>
    </row>
    <row r="38" spans="1:9" ht="15">
      <c r="A38" s="82" t="s">
        <v>86</v>
      </c>
      <c r="B38" s="57"/>
      <c r="C38" s="57"/>
      <c r="D38" s="57"/>
      <c r="E38" s="57"/>
      <c r="F38" s="57"/>
      <c r="G38" s="58"/>
      <c r="H38" s="59"/>
      <c r="I38" s="60"/>
    </row>
    <row r="39" spans="1:9" ht="14.25">
      <c r="A39" s="57" t="s">
        <v>31</v>
      </c>
      <c r="D39" s="57"/>
      <c r="E39" s="57"/>
      <c r="F39" s="57"/>
      <c r="G39" s="61">
        <v>31448</v>
      </c>
      <c r="H39" s="59"/>
      <c r="I39" s="61">
        <v>19275</v>
      </c>
    </row>
    <row r="40" spans="1:9" ht="9.75" customHeight="1">
      <c r="A40" s="57"/>
      <c r="B40" s="57"/>
      <c r="C40" s="57"/>
      <c r="D40" s="57"/>
      <c r="E40" s="57"/>
      <c r="F40" s="57"/>
      <c r="G40" s="62"/>
      <c r="H40" s="59"/>
      <c r="I40" s="71"/>
    </row>
    <row r="41" spans="1:9" ht="15">
      <c r="A41" s="82" t="s">
        <v>28</v>
      </c>
      <c r="B41" s="57"/>
      <c r="C41" s="57"/>
      <c r="D41" s="57"/>
      <c r="E41" s="57"/>
      <c r="F41" s="57"/>
      <c r="G41" s="62"/>
      <c r="H41" s="59"/>
      <c r="I41" s="71"/>
    </row>
    <row r="42" spans="1:9" ht="15.75" customHeight="1">
      <c r="A42" s="57" t="s">
        <v>29</v>
      </c>
      <c r="B42" s="56"/>
      <c r="D42" s="57"/>
      <c r="E42" s="57"/>
      <c r="F42" s="57"/>
      <c r="G42" s="62">
        <v>16182</v>
      </c>
      <c r="H42" s="59"/>
      <c r="I42" s="62">
        <v>15247</v>
      </c>
    </row>
    <row r="43" spans="1:9" ht="15.75" customHeight="1">
      <c r="A43" s="57" t="s">
        <v>30</v>
      </c>
      <c r="B43" s="56"/>
      <c r="D43" s="57"/>
      <c r="E43" s="57"/>
      <c r="F43" s="57"/>
      <c r="G43" s="62">
        <v>7817</v>
      </c>
      <c r="H43" s="59"/>
      <c r="I43" s="62">
        <v>7612</v>
      </c>
    </row>
    <row r="44" spans="1:9" ht="15.75" customHeight="1">
      <c r="A44" s="57" t="s">
        <v>31</v>
      </c>
      <c r="B44" s="56"/>
      <c r="D44" s="57"/>
      <c r="E44" s="57"/>
      <c r="F44" s="57"/>
      <c r="G44" s="62">
        <v>16894</v>
      </c>
      <c r="H44" s="59"/>
      <c r="I44" s="62">
        <v>52835</v>
      </c>
    </row>
    <row r="45" spans="1:9" ht="15.75" customHeight="1">
      <c r="A45" s="57" t="s">
        <v>13</v>
      </c>
      <c r="B45" s="56"/>
      <c r="D45" s="57"/>
      <c r="E45" s="57"/>
      <c r="F45" s="57"/>
      <c r="G45" s="64">
        <v>397</v>
      </c>
      <c r="H45" s="59"/>
      <c r="I45" s="64">
        <v>501</v>
      </c>
    </row>
    <row r="46" spans="1:9" ht="15">
      <c r="A46" s="73" t="s">
        <v>81</v>
      </c>
      <c r="B46" s="57"/>
      <c r="C46" s="57"/>
      <c r="D46" s="57"/>
      <c r="E46" s="57"/>
      <c r="F46" s="57"/>
      <c r="G46" s="64">
        <f>SUM(G39:G45)</f>
        <v>72738</v>
      </c>
      <c r="H46" s="59"/>
      <c r="I46" s="65">
        <f>SUM(I39:I45)</f>
        <v>95470</v>
      </c>
    </row>
    <row r="47" spans="2:9" ht="15.75" customHeight="1">
      <c r="B47" s="57"/>
      <c r="C47" s="57"/>
      <c r="D47" s="57"/>
      <c r="E47" s="57"/>
      <c r="F47" s="57"/>
      <c r="G47" s="58"/>
      <c r="H47" s="59"/>
      <c r="I47" s="60"/>
    </row>
    <row r="48" spans="1:9" ht="15.75" thickBot="1">
      <c r="A48" s="82" t="s">
        <v>82</v>
      </c>
      <c r="B48" s="57"/>
      <c r="C48" s="57"/>
      <c r="D48" s="57"/>
      <c r="E48" s="57"/>
      <c r="F48" s="57"/>
      <c r="G48" s="67">
        <f>+G46+G36</f>
        <v>104131</v>
      </c>
      <c r="H48" s="58"/>
      <c r="I48" s="67">
        <f>+I46+I36</f>
        <v>104931</v>
      </c>
    </row>
    <row r="49" spans="1:9" ht="15.75" thickTop="1">
      <c r="A49" s="82"/>
      <c r="B49" s="57"/>
      <c r="C49" s="57"/>
      <c r="D49" s="57"/>
      <c r="E49" s="57"/>
      <c r="F49" s="57"/>
      <c r="G49" s="58"/>
      <c r="H49" s="58"/>
      <c r="I49" s="58"/>
    </row>
    <row r="50" spans="1:9" ht="15.75" thickBot="1">
      <c r="A50" s="82" t="s">
        <v>94</v>
      </c>
      <c r="B50" s="57"/>
      <c r="C50" s="57"/>
      <c r="D50" s="57"/>
      <c r="E50" s="57"/>
      <c r="F50" s="57"/>
      <c r="G50" s="90">
        <f>+G36/G32</f>
        <v>0.506845555232652</v>
      </c>
      <c r="H50" s="58"/>
      <c r="I50" s="90">
        <f>+I36/I32</f>
        <v>0.21222997375445837</v>
      </c>
    </row>
    <row r="51" spans="1:9" ht="15.75" thickTop="1">
      <c r="A51" s="82"/>
      <c r="B51" s="57"/>
      <c r="C51" s="57"/>
      <c r="D51" s="57"/>
      <c r="E51" s="57"/>
      <c r="F51" s="57"/>
      <c r="G51" s="58"/>
      <c r="H51" s="58"/>
      <c r="I51" s="58"/>
    </row>
    <row r="52" spans="1:9" ht="15">
      <c r="A52" s="82"/>
      <c r="B52" s="57"/>
      <c r="C52" s="57"/>
      <c r="D52" s="57"/>
      <c r="E52" s="57"/>
      <c r="F52" s="57"/>
      <c r="G52" s="58"/>
      <c r="H52" s="58"/>
      <c r="I52" s="58"/>
    </row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55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39" sqref="A39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36</v>
      </c>
    </row>
    <row r="4" ht="15.75">
      <c r="A4" s="5" t="str">
        <f>'P&amp;L'!A5</f>
        <v>FOR THE PERIOD ENDED 30 SEPTEMBER 2006</v>
      </c>
    </row>
    <row r="7" spans="1:8" ht="15.75">
      <c r="A7" s="6"/>
      <c r="B7" s="6"/>
      <c r="C7" s="6"/>
      <c r="D7" s="6"/>
      <c r="E7" s="7" t="s">
        <v>110</v>
      </c>
      <c r="F7" s="8"/>
      <c r="G7" s="8" t="str">
        <f>E7</f>
        <v>9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">
        <v>112</v>
      </c>
      <c r="F9" s="10"/>
      <c r="G9" s="27" t="s">
        <v>116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37</v>
      </c>
    </row>
    <row r="13" spans="1:7" ht="15">
      <c r="A13" s="2" t="s">
        <v>97</v>
      </c>
      <c r="E13" s="3">
        <f>'P&amp;L'!I39</f>
        <v>4573</v>
      </c>
      <c r="G13" s="4">
        <f>'P&amp;L'!K39</f>
        <v>-6559</v>
      </c>
    </row>
    <row r="14" spans="1:7" ht="15.75">
      <c r="A14" s="5"/>
      <c r="G14" s="3"/>
    </row>
    <row r="15" spans="1:7" ht="15">
      <c r="A15" s="2" t="s">
        <v>38</v>
      </c>
      <c r="G15" s="3"/>
    </row>
    <row r="16" spans="1:7" ht="15">
      <c r="A16" s="2" t="s">
        <v>23</v>
      </c>
      <c r="B16" s="2" t="s">
        <v>39</v>
      </c>
      <c r="E16" s="3">
        <v>4898</v>
      </c>
      <c r="G16" s="3">
        <v>4845</v>
      </c>
    </row>
    <row r="17" spans="1:7" ht="15">
      <c r="A17" s="2" t="s">
        <v>23</v>
      </c>
      <c r="B17" s="2" t="s">
        <v>40</v>
      </c>
      <c r="E17" s="3">
        <v>-4766</v>
      </c>
      <c r="G17" s="3">
        <v>4214</v>
      </c>
    </row>
    <row r="18" ht="15.75">
      <c r="G18" s="9"/>
    </row>
    <row r="19" spans="1:7" ht="15">
      <c r="A19" s="2" t="s">
        <v>41</v>
      </c>
      <c r="E19" s="17">
        <f>SUM(E13:E18)</f>
        <v>4705</v>
      </c>
      <c r="F19" s="15"/>
      <c r="G19" s="17">
        <f>SUM(G13:G18)</f>
        <v>2500</v>
      </c>
    </row>
    <row r="20" ht="15.75">
      <c r="G20" s="9"/>
    </row>
    <row r="21" spans="1:7" ht="15">
      <c r="A21" s="2" t="s">
        <v>42</v>
      </c>
      <c r="G21" s="3"/>
    </row>
    <row r="22" spans="1:7" ht="15">
      <c r="A22" s="2" t="s">
        <v>23</v>
      </c>
      <c r="B22" s="2" t="s">
        <v>43</v>
      </c>
      <c r="E22" s="3">
        <v>-1860</v>
      </c>
      <c r="G22" s="3">
        <v>-1469</v>
      </c>
    </row>
    <row r="23" spans="1:7" ht="15">
      <c r="A23" s="2" t="s">
        <v>23</v>
      </c>
      <c r="B23" s="2" t="s">
        <v>44</v>
      </c>
      <c r="E23" s="3">
        <v>-4312</v>
      </c>
      <c r="G23" s="3">
        <v>433</v>
      </c>
    </row>
    <row r="24" ht="15.75">
      <c r="G24" s="9"/>
    </row>
    <row r="25" spans="1:7" ht="15">
      <c r="A25" s="2" t="s">
        <v>98</v>
      </c>
      <c r="E25" s="17">
        <f>SUM(E19:E24)</f>
        <v>-1467</v>
      </c>
      <c r="F25" s="15"/>
      <c r="G25" s="17">
        <f>SUM(G19:G24)</f>
        <v>1464</v>
      </c>
    </row>
    <row r="26" ht="15.75">
      <c r="G26" s="9"/>
    </row>
    <row r="27" spans="1:7" ht="15.75">
      <c r="A27" s="5" t="s">
        <v>45</v>
      </c>
      <c r="G27" s="3"/>
    </row>
    <row r="28" spans="1:7" ht="15">
      <c r="A28" s="2" t="s">
        <v>23</v>
      </c>
      <c r="B28" s="2" t="s">
        <v>46</v>
      </c>
      <c r="E28" s="3">
        <v>0</v>
      </c>
      <c r="G28" s="3">
        <v>0</v>
      </c>
    </row>
    <row r="29" spans="1:7" ht="15">
      <c r="A29" s="2" t="s">
        <v>23</v>
      </c>
      <c r="B29" s="2" t="s">
        <v>47</v>
      </c>
      <c r="E29" s="3">
        <v>-1962</v>
      </c>
      <c r="G29" s="3">
        <v>-2027</v>
      </c>
    </row>
    <row r="30" ht="15.75">
      <c r="G30" s="9"/>
    </row>
    <row r="31" spans="1:7" ht="15">
      <c r="A31" s="2" t="s">
        <v>48</v>
      </c>
      <c r="E31" s="17">
        <f>SUM(E28:E30)</f>
        <v>-1962</v>
      </c>
      <c r="F31" s="15"/>
      <c r="G31" s="17">
        <f>SUM(G28:G30)</f>
        <v>-2027</v>
      </c>
    </row>
    <row r="32" ht="15.75">
      <c r="G32" s="9"/>
    </row>
    <row r="33" spans="1:7" ht="15.75">
      <c r="A33" s="5" t="s">
        <v>49</v>
      </c>
      <c r="G33" s="3"/>
    </row>
    <row r="34" spans="1:7" ht="15">
      <c r="A34" s="2" t="s">
        <v>23</v>
      </c>
      <c r="B34" s="2" t="s">
        <v>117</v>
      </c>
      <c r="E34" s="3">
        <v>-1009</v>
      </c>
      <c r="G34" s="3">
        <v>274</v>
      </c>
    </row>
    <row r="35" spans="1:7" ht="15">
      <c r="A35" s="2" t="s">
        <v>23</v>
      </c>
      <c r="B35" s="2" t="s">
        <v>50</v>
      </c>
      <c r="E35" s="3">
        <v>4123</v>
      </c>
      <c r="G35" s="3">
        <v>0</v>
      </c>
    </row>
    <row r="36" ht="15.75">
      <c r="G36" s="9"/>
    </row>
    <row r="37" spans="1:7" ht="15">
      <c r="A37" s="2" t="s">
        <v>99</v>
      </c>
      <c r="E37" s="17">
        <f>SUM(E34:E36)</f>
        <v>3114</v>
      </c>
      <c r="F37" s="15"/>
      <c r="G37" s="17">
        <f>SUM(G34:G36)</f>
        <v>274</v>
      </c>
    </row>
    <row r="38" ht="15.75">
      <c r="G38" s="9"/>
    </row>
    <row r="39" spans="1:7" ht="15.75">
      <c r="A39" s="5" t="s">
        <v>100</v>
      </c>
      <c r="G39" s="3"/>
    </row>
    <row r="40" spans="1:7" ht="15.75">
      <c r="A40" s="5" t="s">
        <v>63</v>
      </c>
      <c r="E40" s="3">
        <f>E25+E31+E37</f>
        <v>-315</v>
      </c>
      <c r="G40" s="3">
        <f>G25+G31+G37</f>
        <v>-289</v>
      </c>
    </row>
    <row r="41" spans="1:7" ht="15.75">
      <c r="A41" s="5"/>
      <c r="G41" s="3"/>
    </row>
    <row r="42" spans="1:7" ht="15.75">
      <c r="A42" s="5" t="s">
        <v>60</v>
      </c>
      <c r="E42" s="3">
        <v>-5695</v>
      </c>
      <c r="G42" s="3">
        <v>-5196</v>
      </c>
    </row>
    <row r="43" spans="1:7" ht="15.75">
      <c r="A43" s="5"/>
      <c r="G43" s="14"/>
    </row>
    <row r="44" spans="1:7" ht="16.5" thickBot="1">
      <c r="A44" s="5" t="s">
        <v>61</v>
      </c>
      <c r="E44" s="29">
        <f>SUM(E40:E43)</f>
        <v>-6010</v>
      </c>
      <c r="F44" s="15"/>
      <c r="G44" s="30">
        <f>SUM(G40:G43)</f>
        <v>-5485</v>
      </c>
    </row>
    <row r="45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F24" sqref="F24"/>
    </sheetView>
  </sheetViews>
  <sheetFormatPr defaultColWidth="6.421875" defaultRowHeight="12.75"/>
  <cols>
    <col min="1" max="1" width="47.7109375" style="32" customWidth="1"/>
    <col min="2" max="2" width="17.7109375" style="32" customWidth="1"/>
    <col min="3" max="3" width="1.8515625" style="32" customWidth="1"/>
    <col min="4" max="4" width="15.7109375" style="32" customWidth="1"/>
    <col min="5" max="5" width="1.8515625" style="32" customWidth="1"/>
    <col min="6" max="6" width="21.140625" style="32" bestFit="1" customWidth="1"/>
    <col min="7" max="7" width="1.8515625" style="32" customWidth="1"/>
    <col min="8" max="8" width="16.7109375" style="32" customWidth="1"/>
    <col min="9" max="9" width="6.00390625" style="32" customWidth="1"/>
    <col min="10" max="16384" width="6.421875" style="32" customWidth="1"/>
  </cols>
  <sheetData>
    <row r="1" spans="1:8" ht="15.75">
      <c r="A1" s="5" t="s">
        <v>0</v>
      </c>
      <c r="B1" s="31"/>
      <c r="C1" s="31"/>
      <c r="D1" s="31"/>
      <c r="E1" s="31"/>
      <c r="F1" s="31"/>
      <c r="G1" s="31"/>
      <c r="H1" s="31"/>
    </row>
    <row r="2" spans="3:7" ht="15">
      <c r="C2" s="33"/>
      <c r="E2" s="33"/>
      <c r="G2" s="33"/>
    </row>
    <row r="3" spans="1:8" ht="15.75">
      <c r="A3" s="31" t="s">
        <v>51</v>
      </c>
      <c r="B3" s="31"/>
      <c r="C3" s="31"/>
      <c r="D3" s="31"/>
      <c r="E3" s="31"/>
      <c r="F3" s="31"/>
      <c r="G3" s="31"/>
      <c r="H3" s="31"/>
    </row>
    <row r="4" spans="1:8" ht="15.75">
      <c r="A4" s="34" t="str">
        <f>'CF'!A4</f>
        <v>FOR THE PERIOD ENDED 30 SEPTEMBER 2006</v>
      </c>
      <c r="B4" s="34"/>
      <c r="C4" s="35"/>
      <c r="D4" s="34"/>
      <c r="E4" s="34"/>
      <c r="F4" s="34"/>
      <c r="G4" s="31"/>
      <c r="H4" s="31"/>
    </row>
    <row r="5" spans="3:7" ht="15">
      <c r="C5" s="33"/>
      <c r="E5" s="33"/>
      <c r="G5" s="33"/>
    </row>
    <row r="6" spans="2:8" ht="15">
      <c r="B6" s="36"/>
      <c r="C6" s="37"/>
      <c r="D6" s="36"/>
      <c r="E6" s="37"/>
      <c r="F6" s="36"/>
      <c r="G6" s="37"/>
      <c r="H6" s="36"/>
    </row>
    <row r="7" spans="2:8" ht="15.75">
      <c r="B7" s="8" t="s">
        <v>52</v>
      </c>
      <c r="C7" s="8"/>
      <c r="D7" s="8" t="s">
        <v>52</v>
      </c>
      <c r="E7" s="38"/>
      <c r="F7" s="39" t="s">
        <v>53</v>
      </c>
      <c r="G7" s="38"/>
      <c r="H7" s="38" t="s">
        <v>56</v>
      </c>
    </row>
    <row r="8" spans="2:8" ht="15.75">
      <c r="B8" s="40" t="s">
        <v>54</v>
      </c>
      <c r="C8" s="8"/>
      <c r="D8" s="40" t="s">
        <v>55</v>
      </c>
      <c r="E8" s="38"/>
      <c r="F8" s="41" t="s">
        <v>62</v>
      </c>
      <c r="G8" s="38"/>
      <c r="H8" s="41" t="s">
        <v>88</v>
      </c>
    </row>
    <row r="9" spans="2:13" ht="15.75">
      <c r="B9" s="39" t="s">
        <v>57</v>
      </c>
      <c r="C9" s="42"/>
      <c r="D9" s="39" t="s">
        <v>57</v>
      </c>
      <c r="E9" s="42"/>
      <c r="F9" s="39" t="s">
        <v>57</v>
      </c>
      <c r="G9" s="42"/>
      <c r="H9" s="39" t="s">
        <v>57</v>
      </c>
      <c r="M9" s="43"/>
    </row>
    <row r="10" spans="1:7" s="43" customFormat="1" ht="15.75">
      <c r="A10" s="44" t="s">
        <v>114</v>
      </c>
      <c r="C10" s="45"/>
      <c r="E10" s="45"/>
      <c r="G10" s="45"/>
    </row>
    <row r="11" spans="1:7" ht="15">
      <c r="A11" s="46"/>
      <c r="C11" s="33"/>
      <c r="E11" s="33"/>
      <c r="G11" s="33"/>
    </row>
    <row r="12" spans="1:9" ht="15">
      <c r="A12" s="32" t="s">
        <v>65</v>
      </c>
      <c r="B12" s="15">
        <f>B35</f>
        <v>44579</v>
      </c>
      <c r="C12" s="15"/>
      <c r="D12" s="15">
        <f>D35</f>
        <v>7283.23</v>
      </c>
      <c r="E12" s="15"/>
      <c r="F12" s="15">
        <v>-42401</v>
      </c>
      <c r="G12" s="15"/>
      <c r="H12" s="15">
        <f>SUM(B12:F12)</f>
        <v>9461.229999999996</v>
      </c>
      <c r="I12" s="47"/>
    </row>
    <row r="13" spans="2:9" ht="15">
      <c r="B13" s="47"/>
      <c r="C13" s="48"/>
      <c r="D13" s="49"/>
      <c r="E13" s="48"/>
      <c r="F13" s="47"/>
      <c r="G13" s="48"/>
      <c r="H13" s="47"/>
      <c r="I13" s="47"/>
    </row>
    <row r="14" spans="1:9" ht="15">
      <c r="A14" s="6" t="s">
        <v>66</v>
      </c>
      <c r="B14" s="15">
        <v>0</v>
      </c>
      <c r="C14" s="15"/>
      <c r="D14" s="15">
        <v>0</v>
      </c>
      <c r="E14" s="15"/>
      <c r="F14" s="15">
        <v>0</v>
      </c>
      <c r="G14" s="48"/>
      <c r="H14" s="15">
        <f>SUM(B14:F14)</f>
        <v>0</v>
      </c>
      <c r="I14" s="47"/>
    </row>
    <row r="15" spans="1:9" ht="15">
      <c r="A15" s="6"/>
      <c r="B15" s="15"/>
      <c r="C15" s="15"/>
      <c r="D15" s="15"/>
      <c r="E15" s="15"/>
      <c r="F15" s="15"/>
      <c r="G15" s="48"/>
      <c r="H15" s="15"/>
      <c r="I15" s="47"/>
    </row>
    <row r="16" spans="1:9" ht="15">
      <c r="A16" s="6" t="s">
        <v>69</v>
      </c>
      <c r="B16" s="15">
        <v>4123</v>
      </c>
      <c r="C16" s="15"/>
      <c r="D16" s="15">
        <v>0</v>
      </c>
      <c r="E16" s="15"/>
      <c r="F16" s="15">
        <v>0</v>
      </c>
      <c r="G16" s="48"/>
      <c r="H16" s="15">
        <f>SUM(B16:F16)</f>
        <v>4123</v>
      </c>
      <c r="I16" s="47"/>
    </row>
    <row r="17" spans="1:9" ht="15">
      <c r="A17" s="6" t="s">
        <v>70</v>
      </c>
      <c r="B17" s="15"/>
      <c r="C17" s="15"/>
      <c r="D17" s="15"/>
      <c r="E17" s="15"/>
      <c r="F17" s="15"/>
      <c r="G17" s="48"/>
      <c r="H17" s="15"/>
      <c r="I17" s="47"/>
    </row>
    <row r="18" spans="1:9" ht="15">
      <c r="A18" s="50"/>
      <c r="B18" s="47"/>
      <c r="C18" s="48"/>
      <c r="D18" s="47"/>
      <c r="E18" s="48"/>
      <c r="F18" s="47"/>
      <c r="G18" s="48"/>
      <c r="H18" s="47"/>
      <c r="I18" s="47"/>
    </row>
    <row r="19" spans="1:9" ht="18" customHeight="1">
      <c r="A19" s="50" t="s">
        <v>71</v>
      </c>
      <c r="B19" s="47">
        <v>13236</v>
      </c>
      <c r="C19" s="48"/>
      <c r="D19" s="26">
        <v>0</v>
      </c>
      <c r="E19" s="28"/>
      <c r="F19" s="26">
        <v>0</v>
      </c>
      <c r="G19" s="48"/>
      <c r="H19" s="15">
        <f>SUM(B19:F19)</f>
        <v>13236</v>
      </c>
      <c r="I19" s="47"/>
    </row>
    <row r="20" spans="1:9" ht="15">
      <c r="A20" s="50" t="s">
        <v>72</v>
      </c>
      <c r="B20" s="47"/>
      <c r="C20" s="48"/>
      <c r="D20" s="26"/>
      <c r="E20" s="28"/>
      <c r="F20" s="26"/>
      <c r="G20" s="48"/>
      <c r="H20" s="47"/>
      <c r="I20" s="47"/>
    </row>
    <row r="21" spans="1:9" ht="15">
      <c r="A21" s="50"/>
      <c r="B21" s="47"/>
      <c r="C21" s="48"/>
      <c r="D21" s="47"/>
      <c r="E21" s="48"/>
      <c r="F21" s="47"/>
      <c r="G21" s="48"/>
      <c r="H21" s="47"/>
      <c r="I21" s="47"/>
    </row>
    <row r="22" spans="1:9" ht="15">
      <c r="A22" s="32" t="s">
        <v>101</v>
      </c>
      <c r="B22" s="15">
        <v>0</v>
      </c>
      <c r="C22" s="15"/>
      <c r="D22" s="15">
        <v>0</v>
      </c>
      <c r="E22" s="15"/>
      <c r="F22" s="15">
        <f>'P&amp;L'!I43</f>
        <v>4573</v>
      </c>
      <c r="G22" s="15"/>
      <c r="H22" s="15">
        <f>SUM(B22:F22)</f>
        <v>4573</v>
      </c>
      <c r="I22" s="47"/>
    </row>
    <row r="23" spans="1:9" ht="15">
      <c r="A23" s="51"/>
      <c r="B23" s="47"/>
      <c r="C23" s="48"/>
      <c r="D23" s="47"/>
      <c r="E23" s="48"/>
      <c r="F23" s="47"/>
      <c r="G23" s="48"/>
      <c r="H23" s="47"/>
      <c r="I23" s="47"/>
    </row>
    <row r="24" spans="1:9" ht="15.75" thickBot="1">
      <c r="A24" s="32" t="s">
        <v>68</v>
      </c>
      <c r="B24" s="52">
        <f>SUM(B12:B23)</f>
        <v>61938</v>
      </c>
      <c r="C24" s="48"/>
      <c r="D24" s="52">
        <f>SUM(D12:D23)</f>
        <v>7283.23</v>
      </c>
      <c r="E24" s="48"/>
      <c r="F24" s="52">
        <f>SUM(F12:F23)</f>
        <v>-37828</v>
      </c>
      <c r="G24" s="48"/>
      <c r="H24" s="52">
        <f>SUM(H12:H23)</f>
        <v>31393.229999999996</v>
      </c>
      <c r="I24" s="47"/>
    </row>
    <row r="25" spans="8:9" ht="15.75" thickTop="1">
      <c r="H25" s="26"/>
      <c r="I25" s="47"/>
    </row>
    <row r="26" spans="6:9" ht="15">
      <c r="F26" s="47"/>
      <c r="I26" s="47"/>
    </row>
    <row r="27" spans="1:7" ht="15.75">
      <c r="A27" s="53" t="s">
        <v>115</v>
      </c>
      <c r="C27" s="33"/>
      <c r="E27" s="33"/>
      <c r="G27" s="33"/>
    </row>
    <row r="28" spans="1:7" ht="15">
      <c r="A28" s="46"/>
      <c r="C28" s="33"/>
      <c r="E28" s="33"/>
      <c r="G28" s="33"/>
    </row>
    <row r="29" spans="1:9" ht="15">
      <c r="A29" s="32" t="str">
        <f>A12</f>
        <v>Balance at beginning of period</v>
      </c>
      <c r="B29" s="15">
        <v>44579</v>
      </c>
      <c r="C29" s="15"/>
      <c r="D29" s="15">
        <f>7283230/1000</f>
        <v>7283.23</v>
      </c>
      <c r="E29" s="15"/>
      <c r="F29" s="15">
        <v>-30882</v>
      </c>
      <c r="G29" s="15"/>
      <c r="H29" s="15">
        <f>SUM(B29:F29)</f>
        <v>20980.229999999996</v>
      </c>
      <c r="I29" s="47"/>
    </row>
    <row r="30" spans="2:9" ht="15">
      <c r="B30" s="47"/>
      <c r="C30" s="48"/>
      <c r="D30" s="49"/>
      <c r="E30" s="48"/>
      <c r="F30" s="47"/>
      <c r="G30" s="48"/>
      <c r="H30" s="47"/>
      <c r="I30" s="47"/>
    </row>
    <row r="31" spans="1:9" ht="15">
      <c r="A31" s="6" t="s">
        <v>58</v>
      </c>
      <c r="B31" s="15">
        <v>0</v>
      </c>
      <c r="C31" s="15"/>
      <c r="D31" s="15">
        <v>0</v>
      </c>
      <c r="E31" s="15"/>
      <c r="F31" s="15">
        <v>0</v>
      </c>
      <c r="G31" s="48"/>
      <c r="H31" s="15">
        <f>SUM(B31:F31)</f>
        <v>0</v>
      </c>
      <c r="I31" s="47"/>
    </row>
    <row r="32" spans="1:9" ht="15">
      <c r="A32" s="50"/>
      <c r="B32" s="47"/>
      <c r="C32" s="48"/>
      <c r="D32" s="47"/>
      <c r="E32" s="48"/>
      <c r="F32" s="47"/>
      <c r="G32" s="48"/>
      <c r="H32" s="47"/>
      <c r="I32" s="47"/>
    </row>
    <row r="33" spans="1:9" ht="15">
      <c r="A33" s="32" t="s">
        <v>67</v>
      </c>
      <c r="B33" s="15">
        <v>0</v>
      </c>
      <c r="C33" s="15"/>
      <c r="D33" s="15">
        <v>0</v>
      </c>
      <c r="E33" s="15"/>
      <c r="F33" s="15">
        <f>'P&amp;L'!K43</f>
        <v>-6559</v>
      </c>
      <c r="G33" s="15"/>
      <c r="H33" s="15">
        <f>SUM(B33:F33)</f>
        <v>-6559</v>
      </c>
      <c r="I33" s="47"/>
    </row>
    <row r="34" spans="1:9" ht="15">
      <c r="A34" s="51"/>
      <c r="B34" s="47"/>
      <c r="C34" s="48"/>
      <c r="D34" s="47"/>
      <c r="E34" s="48"/>
      <c r="F34" s="47"/>
      <c r="G34" s="48"/>
      <c r="H34" s="47"/>
      <c r="I34" s="47"/>
    </row>
    <row r="35" spans="1:9" ht="15.75" thickBot="1">
      <c r="A35" s="32" t="str">
        <f>A24</f>
        <v>Balance at end of period</v>
      </c>
      <c r="B35" s="52">
        <f>SUM(B29:B34)</f>
        <v>44579</v>
      </c>
      <c r="C35" s="48"/>
      <c r="D35" s="52">
        <f>SUM(D29:D34)</f>
        <v>7283.23</v>
      </c>
      <c r="E35" s="48"/>
      <c r="F35" s="52">
        <f>SUM(F29:F34)</f>
        <v>-37441</v>
      </c>
      <c r="G35" s="48"/>
      <c r="H35" s="52">
        <f>SUM(H29:H34)</f>
        <v>14421.229999999996</v>
      </c>
      <c r="I35" s="47"/>
    </row>
    <row r="36" spans="8:9" ht="15.75" thickTop="1">
      <c r="H36" s="47"/>
      <c r="I36" s="47"/>
    </row>
    <row r="37" ht="15">
      <c r="I37" s="47"/>
    </row>
    <row r="38" spans="2:9" ht="15">
      <c r="B38" s="47"/>
      <c r="C38" s="48"/>
      <c r="D38" s="47"/>
      <c r="E38" s="48"/>
      <c r="F38" s="47"/>
      <c r="G38" s="48"/>
      <c r="H38" s="47"/>
      <c r="I38" s="47"/>
    </row>
    <row r="39" spans="2:9" ht="15">
      <c r="B39" s="47"/>
      <c r="C39" s="48"/>
      <c r="D39" s="47"/>
      <c r="E39" s="48"/>
      <c r="F39" s="47"/>
      <c r="G39" s="48"/>
      <c r="H39" s="47"/>
      <c r="I39" s="47"/>
    </row>
    <row r="41" ht="15.75">
      <c r="A41" s="54"/>
    </row>
    <row r="42" ht="15.75">
      <c r="A42" s="55"/>
    </row>
  </sheetData>
  <printOptions/>
  <pageMargins left="0.75" right="0.57" top="1" bottom="1" header="0.5" footer="0.5"/>
  <pageSetup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2006-11-22T03:58:54Z</cp:lastPrinted>
  <dcterms:created xsi:type="dcterms:W3CDTF">2004-11-09T04:00:08Z</dcterms:created>
  <dcterms:modified xsi:type="dcterms:W3CDTF">2006-11-22T03:59:14Z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-991071610</vt:i4>
  </property>
  <property fmtid="{D5CDD505-2E9C-101B-9397-08002B2CF9AE}" pid="3" name="_EmailSubject">
    <vt:lpwstr>Kia Lim-1st qtrly Announcement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-991071610</vt:i4>
  </property>
  <property fmtid="{D5CDD505-2E9C-101B-9397-08002B2CF9AE}" pid="7" name="_ReviewingToolsShownOnce">
    <vt:lpwstr/>
  </property>
</Properties>
</file>