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080" activeTab="0"/>
  </bookViews>
  <sheets>
    <sheet name="Income" sheetId="1" r:id="rId1"/>
    <sheet name="Balance" sheetId="2" r:id="rId2"/>
    <sheet name="Equity" sheetId="3" r:id="rId3"/>
    <sheet name="Cash" sheetId="4" r:id="rId4"/>
  </sheets>
  <definedNames>
    <definedName name="_xlnm.Print_Area" localSheetId="1">'Balance'!$A$1:$E$57</definedName>
    <definedName name="_xlnm.Print_Area" localSheetId="3">'Cash'!$A$1:$C$50</definedName>
    <definedName name="_xlnm.Print_Area" localSheetId="2">'Equity'!$A$1:$F$57</definedName>
    <definedName name="_xlnm.Print_Area" localSheetId="0">'Income'!$A$1:$E$54</definedName>
  </definedNames>
  <calcPr fullCalcOnLoad="1"/>
</workbook>
</file>

<file path=xl/sharedStrings.xml><?xml version="1.0" encoding="utf-8"?>
<sst xmlns="http://schemas.openxmlformats.org/spreadsheetml/2006/main" count="186" uniqueCount="126">
  <si>
    <t>Revenue</t>
  </si>
  <si>
    <t>Operating Expenses</t>
  </si>
  <si>
    <t>Other Operating Income</t>
  </si>
  <si>
    <t>Profit from Operations</t>
  </si>
  <si>
    <t>Investing Results</t>
  </si>
  <si>
    <t>Taxation</t>
  </si>
  <si>
    <t>Minority Interest</t>
  </si>
  <si>
    <t>Net Profit for the period</t>
  </si>
  <si>
    <t xml:space="preserve">   Inventories</t>
  </si>
  <si>
    <t>Net Current Assets</t>
  </si>
  <si>
    <t>Investing Activities</t>
  </si>
  <si>
    <t>Financing Activities</t>
  </si>
  <si>
    <t>Capital</t>
  </si>
  <si>
    <t>Total</t>
  </si>
  <si>
    <t xml:space="preserve"> </t>
  </si>
  <si>
    <t>Condensed Consolidated Balance Sheets</t>
  </si>
  <si>
    <t xml:space="preserve">   Trade and other receivables</t>
  </si>
  <si>
    <t xml:space="preserve">   Trade and other payables</t>
  </si>
  <si>
    <t>Less : Current Liabilities</t>
  </si>
  <si>
    <t>Less: Non current liabilities</t>
  </si>
  <si>
    <t>Capital and reserves</t>
  </si>
  <si>
    <t>Share premium</t>
  </si>
  <si>
    <t xml:space="preserve">Share capital </t>
  </si>
  <si>
    <t>Retained earnings</t>
  </si>
  <si>
    <t>METROD (MALAYSIA) BERHAD</t>
  </si>
  <si>
    <t>N.A</t>
  </si>
  <si>
    <t>RM'000</t>
  </si>
  <si>
    <t>Share</t>
  </si>
  <si>
    <t>Condensed Consolidated Income Statements</t>
  </si>
  <si>
    <t>Condensed Consolidated Cash Flow Statements</t>
  </si>
  <si>
    <t xml:space="preserve">     - Basic</t>
  </si>
  <si>
    <t>Retained</t>
  </si>
  <si>
    <t>earnings</t>
  </si>
  <si>
    <t>Non-distributable</t>
  </si>
  <si>
    <t>Distributable</t>
  </si>
  <si>
    <t>premium</t>
  </si>
  <si>
    <t>reserves</t>
  </si>
  <si>
    <t>As at</t>
  </si>
  <si>
    <t xml:space="preserve">Share </t>
  </si>
  <si>
    <t>Operating activities</t>
  </si>
  <si>
    <t>Interest paid</t>
  </si>
  <si>
    <t>Net cash flow from operating activities</t>
  </si>
  <si>
    <t>Net cash flow from investing activities</t>
  </si>
  <si>
    <t>Dividends paid to shareholders</t>
  </si>
  <si>
    <t>Cash from operations</t>
  </si>
  <si>
    <t>Purchase of property, plant and equipment</t>
  </si>
  <si>
    <t>Interest received</t>
  </si>
  <si>
    <t>Net cash flow from financing activities</t>
  </si>
  <si>
    <t xml:space="preserve">Cash and cash equivalents </t>
  </si>
  <si>
    <t>Changes in cash and cash equivalents</t>
  </si>
  <si>
    <t xml:space="preserve">Current </t>
  </si>
  <si>
    <t>Quarter</t>
  </si>
  <si>
    <t>Comparative</t>
  </si>
  <si>
    <t>Current</t>
  </si>
  <si>
    <t>Year To Date</t>
  </si>
  <si>
    <t>The Condensed Consolidated Income Statements should be read in conjunction with the</t>
  </si>
  <si>
    <t>Profit from ordinary activities</t>
  </si>
  <si>
    <t>before tax</t>
  </si>
  <si>
    <t>after tax</t>
  </si>
  <si>
    <t xml:space="preserve">     - Diluted</t>
  </si>
  <si>
    <t xml:space="preserve">Preceding </t>
  </si>
  <si>
    <t>Financial</t>
  </si>
  <si>
    <t>Year end</t>
  </si>
  <si>
    <t>Non current assets</t>
  </si>
  <si>
    <t>Current assets</t>
  </si>
  <si>
    <t xml:space="preserve">   Property, plant and equipment</t>
  </si>
  <si>
    <t xml:space="preserve">   Deposits, bank and cash balances</t>
  </si>
  <si>
    <t xml:space="preserve">   Current tax liabilities</t>
  </si>
  <si>
    <t>Condensed Consolidated Statement of Changes in Equity</t>
  </si>
  <si>
    <t xml:space="preserve">Dividends for the year </t>
  </si>
  <si>
    <t>The Condensed Consolidated Balance Sheets should be read in conjunction with the</t>
  </si>
  <si>
    <t>The Condensed Consolidated Statement of Changes in Equity should be read in conjunction with</t>
  </si>
  <si>
    <t>ended</t>
  </si>
  <si>
    <t>Earnings per share (Sen)</t>
  </si>
  <si>
    <t>N.A - Not Applicable</t>
  </si>
  <si>
    <t>The Condensed Consolidated Cash Flow Statements should be read in conjunction with</t>
  </si>
  <si>
    <t>quarters have been audited.</t>
  </si>
  <si>
    <t>AUDITED</t>
  </si>
  <si>
    <t xml:space="preserve">   Tax recoverable</t>
  </si>
  <si>
    <t>Bonus shares issue expenses</t>
  </si>
  <si>
    <t xml:space="preserve"> - at start of year</t>
  </si>
  <si>
    <t>Audited</t>
  </si>
  <si>
    <t xml:space="preserve">   Deferred tax liabilities</t>
  </si>
  <si>
    <t xml:space="preserve"> - at end of period</t>
  </si>
  <si>
    <t>Note:   There are no comparative figures as the first interim financial report in accordance with MASB 26</t>
  </si>
  <si>
    <r>
      <t xml:space="preserve">           </t>
    </r>
    <r>
      <rPr>
        <i/>
        <sz val="10"/>
        <rFont val="Arial"/>
        <family val="2"/>
      </rPr>
      <t xml:space="preserve">Interim Financial Reporting </t>
    </r>
    <r>
      <rPr>
        <sz val="10"/>
        <rFont val="Arial"/>
        <family val="2"/>
      </rPr>
      <t>was prepared only with effect from the third quarter of year 2002</t>
    </r>
  </si>
  <si>
    <t>Period end</t>
  </si>
  <si>
    <t xml:space="preserve">Exchange </t>
  </si>
  <si>
    <t>fluctuation</t>
  </si>
  <si>
    <t xml:space="preserve"> - as previously reported</t>
  </si>
  <si>
    <t>Currency translation differences</t>
  </si>
  <si>
    <t>Tax refund</t>
  </si>
  <si>
    <t xml:space="preserve">Tax paid </t>
  </si>
  <si>
    <t xml:space="preserve">The figures for the individual quarters have not been audited but figures for the cumulative </t>
  </si>
  <si>
    <t xml:space="preserve">   Post-employment benefit obligations</t>
  </si>
  <si>
    <t>The figures are audited.</t>
  </si>
  <si>
    <t xml:space="preserve"> - change in accounting policies</t>
  </si>
  <si>
    <t>Net purchase of investments</t>
  </si>
  <si>
    <t>Proceeds from disposal of property, plant and equipment</t>
  </si>
  <si>
    <t xml:space="preserve">   Short term bank borrowings (interest bearing)</t>
  </si>
  <si>
    <t xml:space="preserve">   Deferred tax assets</t>
  </si>
  <si>
    <t xml:space="preserve">   Intangible assets</t>
  </si>
  <si>
    <t xml:space="preserve">   Goodwill on consolidation</t>
  </si>
  <si>
    <t xml:space="preserve">  Term loan</t>
  </si>
  <si>
    <t xml:space="preserve">    Provision</t>
  </si>
  <si>
    <t xml:space="preserve">Finance costs </t>
  </si>
  <si>
    <t>Deposits pledged as securities</t>
  </si>
  <si>
    <t xml:space="preserve">  arising in the period</t>
  </si>
  <si>
    <t xml:space="preserve">  ended 31 December 2004</t>
  </si>
  <si>
    <t>Balance at  01/01/2005</t>
  </si>
  <si>
    <t>Proceeds from short term borrowings  (net)</t>
  </si>
  <si>
    <t>30/09/2005</t>
  </si>
  <si>
    <t>(Repayment) / drawdown of term loan</t>
  </si>
  <si>
    <t>31/12/2005</t>
  </si>
  <si>
    <t xml:space="preserve"> Annual Financial Report for the year ended 31 December 2005</t>
  </si>
  <si>
    <t>Balance at  01/01/2006</t>
  </si>
  <si>
    <t xml:space="preserve">  ended 31 December 2005</t>
  </si>
  <si>
    <t>the Annual Financial Report for the year ended 31 December 2005</t>
  </si>
  <si>
    <t>Exchange fluctuation reserve</t>
  </si>
  <si>
    <t>Profit attributable to ordinary equity holders of the parent</t>
  </si>
  <si>
    <t>30/09/2006</t>
  </si>
  <si>
    <t>Interim report for the third quarter ended 30 September 2006</t>
  </si>
  <si>
    <t>9 months ended 30/09/2006</t>
  </si>
  <si>
    <t>Balance at  30/09/2006</t>
  </si>
  <si>
    <t>9 months ended 30/09/2005</t>
  </si>
  <si>
    <t>Balance at  30/09/2005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</si>
</sst>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0_);\(0\)"/>
    <numFmt numFmtId="185" formatCode="0.00_);\(0.00\)"/>
    <numFmt numFmtId="186" formatCode="_(* #,##0_);_(* \(#,##0\);_(* &quot;-&quot;??_);_(@_)"/>
    <numFmt numFmtId="187" formatCode="0.0"/>
    <numFmt numFmtId="188" formatCode="0.000000"/>
    <numFmt numFmtId="189" formatCode="0.00000"/>
    <numFmt numFmtId="190" formatCode="0.0000"/>
    <numFmt numFmtId="191" formatCode="mmm\-yyyy"/>
    <numFmt numFmtId="192" formatCode="_(* #,##0.0_);_(* \(#,##0.0\);_(* &quot;-&quot;??_);_(@_)"/>
    <numFmt numFmtId="193" formatCode="0.000"/>
    <numFmt numFmtId="194" formatCode="0.000000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3" fontId="1" fillId="0" borderId="2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16" fontId="1" fillId="0" borderId="0" xfId="0" applyNumberFormat="1" applyFont="1" applyFill="1" applyAlignment="1" quotePrefix="1">
      <alignment horizontal="center"/>
    </xf>
    <xf numFmtId="16" fontId="0" fillId="0" borderId="0" xfId="0" applyNumberFormat="1" applyFill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16" fontId="0" fillId="0" borderId="0" xfId="0" applyNumberFormat="1" applyFill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9" fontId="0" fillId="0" borderId="0" xfId="2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15" fontId="0" fillId="0" borderId="0" xfId="0" applyNumberFormat="1" applyFill="1" applyBorder="1" applyAlignment="1">
      <alignment horizontal="center"/>
    </xf>
    <xf numFmtId="15" fontId="0" fillId="0" borderId="0" xfId="0" applyNumberFormat="1" applyFill="1" applyAlignment="1" quotePrefix="1">
      <alignment horizontal="center"/>
    </xf>
    <xf numFmtId="16" fontId="0" fillId="0" borderId="0" xfId="0" applyNumberFormat="1" applyFill="1" applyBorder="1" applyAlignment="1">
      <alignment horizontal="center"/>
    </xf>
    <xf numFmtId="41" fontId="1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1" fillId="0" borderId="5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16" fontId="0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view="pageBreakPreview" zoomScaleNormal="75" zoomScaleSheetLayoutView="100" workbookViewId="0" topLeftCell="A5">
      <selection activeCell="H30" sqref="H30"/>
    </sheetView>
  </sheetViews>
  <sheetFormatPr defaultColWidth="9.140625" defaultRowHeight="12.75"/>
  <cols>
    <col min="1" max="1" width="28.57421875" style="36" customWidth="1"/>
    <col min="2" max="3" width="12.7109375" style="36" customWidth="1"/>
    <col min="4" max="4" width="13.421875" style="36" customWidth="1"/>
    <col min="5" max="5" width="12.7109375" style="36" customWidth="1"/>
    <col min="6" max="16384" width="9.140625" style="36" customWidth="1"/>
  </cols>
  <sheetData>
    <row r="1" spans="1:5" ht="12.75">
      <c r="A1" s="35" t="s">
        <v>24</v>
      </c>
      <c r="E1" s="28"/>
    </row>
    <row r="2" ht="4.5" customHeight="1"/>
    <row r="3" ht="13.5" customHeight="1">
      <c r="A3" s="36" t="s">
        <v>121</v>
      </c>
    </row>
    <row r="4" ht="2.25" customHeight="1"/>
    <row r="5" ht="15.75">
      <c r="A5" s="37" t="s">
        <v>28</v>
      </c>
    </row>
    <row r="6" s="39" customFormat="1" ht="12" hidden="1">
      <c r="A6" s="38" t="s">
        <v>93</v>
      </c>
    </row>
    <row r="7" s="39" customFormat="1" ht="12" hidden="1">
      <c r="A7" s="38" t="s">
        <v>76</v>
      </c>
    </row>
    <row r="9" spans="1:5" ht="12.75">
      <c r="A9" s="35"/>
      <c r="B9" s="28" t="s">
        <v>50</v>
      </c>
      <c r="C9" s="29" t="s">
        <v>52</v>
      </c>
      <c r="D9" s="28" t="s">
        <v>53</v>
      </c>
      <c r="E9" s="29" t="s">
        <v>52</v>
      </c>
    </row>
    <row r="10" spans="2:5" ht="12.75">
      <c r="B10" s="28" t="s">
        <v>51</v>
      </c>
      <c r="C10" s="29" t="s">
        <v>51</v>
      </c>
      <c r="D10" s="28" t="s">
        <v>54</v>
      </c>
      <c r="E10" s="29" t="s">
        <v>54</v>
      </c>
    </row>
    <row r="11" spans="2:5" ht="12.75">
      <c r="B11" s="40" t="s">
        <v>120</v>
      </c>
      <c r="C11" s="41" t="s">
        <v>111</v>
      </c>
      <c r="D11" s="40" t="s">
        <v>120</v>
      </c>
      <c r="E11" s="41" t="s">
        <v>111</v>
      </c>
    </row>
    <row r="12" spans="2:5" ht="12.75">
      <c r="B12" s="42" t="s">
        <v>26</v>
      </c>
      <c r="C12" s="43" t="s">
        <v>26</v>
      </c>
      <c r="D12" s="42" t="s">
        <v>26</v>
      </c>
      <c r="E12" s="43" t="s">
        <v>26</v>
      </c>
    </row>
    <row r="13" spans="2:5" ht="12.75">
      <c r="B13" s="44"/>
      <c r="C13" s="45"/>
      <c r="D13" s="28"/>
      <c r="E13" s="29"/>
    </row>
    <row r="14" spans="1:5" ht="12.75">
      <c r="A14" s="36" t="s">
        <v>0</v>
      </c>
      <c r="B14" s="27">
        <v>546587</v>
      </c>
      <c r="C14" s="22">
        <v>350129</v>
      </c>
      <c r="D14" s="27">
        <v>1462174</v>
      </c>
      <c r="E14" s="34">
        <v>1019031</v>
      </c>
    </row>
    <row r="15" spans="2:5" ht="12.75">
      <c r="B15" s="27"/>
      <c r="C15" s="22" t="s">
        <v>14</v>
      </c>
      <c r="D15" s="27"/>
      <c r="E15" s="34"/>
    </row>
    <row r="16" spans="1:5" ht="12.75">
      <c r="A16" s="36" t="s">
        <v>1</v>
      </c>
      <c r="B16" s="27">
        <v>-535373</v>
      </c>
      <c r="C16" s="22">
        <v>-343927</v>
      </c>
      <c r="D16" s="27">
        <v>-1435014</v>
      </c>
      <c r="E16" s="34">
        <v>-1001759</v>
      </c>
    </row>
    <row r="17" spans="2:5" ht="12.75">
      <c r="B17" s="27"/>
      <c r="C17" s="22" t="s">
        <v>14</v>
      </c>
      <c r="D17" s="27"/>
      <c r="E17" s="34"/>
    </row>
    <row r="18" spans="1:5" ht="12.75">
      <c r="A18" s="36" t="s">
        <v>2</v>
      </c>
      <c r="B18" s="25">
        <v>3800</v>
      </c>
      <c r="C18" s="46">
        <v>3001</v>
      </c>
      <c r="D18" s="25">
        <v>10448</v>
      </c>
      <c r="E18" s="33">
        <v>9519</v>
      </c>
    </row>
    <row r="19" spans="2:5" ht="12.75">
      <c r="B19" s="27"/>
      <c r="C19" s="22"/>
      <c r="D19" s="27" t="s">
        <v>14</v>
      </c>
      <c r="E19" s="34" t="s">
        <v>14</v>
      </c>
    </row>
    <row r="20" spans="1:5" ht="12.75">
      <c r="A20" s="36" t="s">
        <v>3</v>
      </c>
      <c r="B20" s="27">
        <f>SUM(B14:B18)</f>
        <v>15014</v>
      </c>
      <c r="C20" s="34">
        <f>SUM(C14:C18)</f>
        <v>9203</v>
      </c>
      <c r="D20" s="27">
        <f>SUM(D14:D18)</f>
        <v>37608</v>
      </c>
      <c r="E20" s="34">
        <f>SUM(E14:E18)</f>
        <v>26791</v>
      </c>
    </row>
    <row r="21" spans="2:5" ht="12.75">
      <c r="B21" s="27"/>
      <c r="C21" s="22"/>
      <c r="D21" s="27"/>
      <c r="E21" s="34"/>
    </row>
    <row r="22" spans="1:5" ht="12.75">
      <c r="A22" s="36" t="s">
        <v>105</v>
      </c>
      <c r="B22" s="27">
        <v>-4159</v>
      </c>
      <c r="C22" s="22">
        <v>-1713</v>
      </c>
      <c r="D22" s="27">
        <v>-10737</v>
      </c>
      <c r="E22" s="34">
        <v>-5466</v>
      </c>
    </row>
    <row r="23" spans="2:5" ht="12.75">
      <c r="B23" s="27"/>
      <c r="C23" s="22"/>
      <c r="D23" s="27"/>
      <c r="E23" s="34"/>
    </row>
    <row r="24" spans="1:5" ht="12.75">
      <c r="A24" s="36" t="s">
        <v>4</v>
      </c>
      <c r="B24" s="25">
        <v>0</v>
      </c>
      <c r="C24" s="46">
        <v>0</v>
      </c>
      <c r="D24" s="25">
        <v>0</v>
      </c>
      <c r="E24" s="33">
        <v>0</v>
      </c>
    </row>
    <row r="25" spans="2:5" ht="12.75">
      <c r="B25" s="27"/>
      <c r="C25" s="22"/>
      <c r="D25" s="27"/>
      <c r="E25" s="34"/>
    </row>
    <row r="26" spans="1:5" ht="12.75">
      <c r="A26" s="36" t="s">
        <v>56</v>
      </c>
      <c r="B26" s="27"/>
      <c r="C26" s="22"/>
      <c r="D26" s="27"/>
      <c r="E26" s="34"/>
    </row>
    <row r="27" spans="1:5" ht="12.75">
      <c r="A27" s="36" t="s">
        <v>57</v>
      </c>
      <c r="B27" s="27">
        <f>SUM(B20:B24)</f>
        <v>10855</v>
      </c>
      <c r="C27" s="22">
        <f>SUM(C20:C24)</f>
        <v>7490</v>
      </c>
      <c r="D27" s="27">
        <f>SUM(D20:D24)</f>
        <v>26871</v>
      </c>
      <c r="E27" s="34">
        <f>SUM(E20:E24)</f>
        <v>21325</v>
      </c>
    </row>
    <row r="28" spans="2:5" ht="12.75">
      <c r="B28" s="26"/>
      <c r="C28" s="32"/>
      <c r="D28" s="26"/>
      <c r="E28" s="31"/>
    </row>
    <row r="29" spans="1:5" ht="12.75">
      <c r="A29" s="36" t="s">
        <v>5</v>
      </c>
      <c r="B29" s="25">
        <v>-2777</v>
      </c>
      <c r="C29" s="46">
        <v>-3088</v>
      </c>
      <c r="D29" s="25">
        <v>-6604</v>
      </c>
      <c r="E29" s="33">
        <v>-6027</v>
      </c>
    </row>
    <row r="30" spans="2:5" ht="12.75">
      <c r="B30" s="27"/>
      <c r="C30" s="22"/>
      <c r="D30" s="27"/>
      <c r="E30" s="34"/>
    </row>
    <row r="31" spans="1:5" ht="12.75">
      <c r="A31" s="36" t="s">
        <v>56</v>
      </c>
      <c r="B31" s="27"/>
      <c r="C31" s="22"/>
      <c r="D31" s="27"/>
      <c r="E31" s="34"/>
    </row>
    <row r="32" spans="1:5" ht="12.75">
      <c r="A32" s="36" t="s">
        <v>58</v>
      </c>
      <c r="B32" s="27">
        <f>SUM(B27:B29)</f>
        <v>8078</v>
      </c>
      <c r="C32" s="22">
        <f>SUM(C27:C29)</f>
        <v>4402</v>
      </c>
      <c r="D32" s="27">
        <f>SUM(D27:D29)</f>
        <v>20267</v>
      </c>
      <c r="E32" s="34">
        <f>SUM(E27:E29)</f>
        <v>15298</v>
      </c>
    </row>
    <row r="33" spans="2:5" ht="12.75">
      <c r="B33" s="27"/>
      <c r="C33" s="22"/>
      <c r="D33" s="27"/>
      <c r="E33" s="34"/>
    </row>
    <row r="34" spans="1:5" ht="12.75">
      <c r="A34" s="36" t="s">
        <v>6</v>
      </c>
      <c r="B34" s="25">
        <v>0</v>
      </c>
      <c r="C34" s="46">
        <v>0</v>
      </c>
      <c r="D34" s="25">
        <v>0</v>
      </c>
      <c r="E34" s="33">
        <v>0</v>
      </c>
    </row>
    <row r="35" spans="2:5" ht="12.75">
      <c r="B35" s="27"/>
      <c r="C35" s="22"/>
      <c r="D35" s="27"/>
      <c r="E35" s="34"/>
    </row>
    <row r="36" spans="1:5" ht="26.25" thickBot="1">
      <c r="A36" s="83" t="s">
        <v>119</v>
      </c>
      <c r="B36" s="47">
        <f>SUM(B32:B34)</f>
        <v>8078</v>
      </c>
      <c r="C36" s="48">
        <f>SUM(C32:C34)</f>
        <v>4402</v>
      </c>
      <c r="D36" s="47">
        <f>SUM(D32:D34)</f>
        <v>20267</v>
      </c>
      <c r="E36" s="49">
        <f>SUM(E32:E34)</f>
        <v>15298</v>
      </c>
    </row>
    <row r="37" spans="2:5" ht="13.5" thickTop="1">
      <c r="B37" s="27"/>
      <c r="C37" s="22"/>
      <c r="D37" s="27"/>
      <c r="E37" s="34"/>
    </row>
    <row r="38" spans="2:5" ht="12.75">
      <c r="B38" s="27"/>
      <c r="C38" s="22"/>
      <c r="D38" s="27"/>
      <c r="E38" s="27"/>
    </row>
    <row r="39" spans="1:5" ht="12.75">
      <c r="A39" s="36" t="s">
        <v>73</v>
      </c>
      <c r="B39" s="27"/>
      <c r="C39" s="22"/>
      <c r="D39" s="27"/>
      <c r="E39" s="27"/>
    </row>
    <row r="40" spans="1:5" ht="12.75">
      <c r="A40" s="36" t="s">
        <v>30</v>
      </c>
      <c r="B40" s="30">
        <f>B36/60000*100</f>
        <v>13.463333333333333</v>
      </c>
      <c r="C40" s="50">
        <f>C36/60000*100</f>
        <v>7.336666666666666</v>
      </c>
      <c r="D40" s="30">
        <f>D36/(60000)*100</f>
        <v>33.778333333333336</v>
      </c>
      <c r="E40" s="30">
        <f>E36/(60000)*100</f>
        <v>25.496666666666666</v>
      </c>
    </row>
    <row r="41" spans="1:5" ht="12.75">
      <c r="A41" s="36" t="s">
        <v>59</v>
      </c>
      <c r="B41" s="11" t="s">
        <v>25</v>
      </c>
      <c r="C41" s="51" t="s">
        <v>25</v>
      </c>
      <c r="D41" s="11" t="s">
        <v>25</v>
      </c>
      <c r="E41" s="11" t="s">
        <v>25</v>
      </c>
    </row>
    <row r="42" spans="2:5" ht="12.75">
      <c r="B42" s="11"/>
      <c r="C42" s="51"/>
      <c r="D42" s="11"/>
      <c r="E42" s="52"/>
    </row>
    <row r="43" spans="1:5" ht="12.75">
      <c r="A43" s="53" t="s">
        <v>74</v>
      </c>
      <c r="B43" s="28"/>
      <c r="C43" s="29"/>
      <c r="D43" s="29"/>
      <c r="E43" s="29"/>
    </row>
    <row r="44" spans="2:5" ht="12.75">
      <c r="B44" s="29"/>
      <c r="C44" s="29"/>
      <c r="D44" s="29"/>
      <c r="E44" s="29"/>
    </row>
    <row r="45" spans="1:5" ht="12.75">
      <c r="A45" s="84" t="s">
        <v>55</v>
      </c>
      <c r="B45" s="84"/>
      <c r="C45" s="84"/>
      <c r="D45" s="84"/>
      <c r="E45" s="84"/>
    </row>
    <row r="46" spans="1:5" ht="12.75">
      <c r="A46" s="84" t="s">
        <v>114</v>
      </c>
      <c r="B46" s="84"/>
      <c r="C46" s="84"/>
      <c r="D46" s="84"/>
      <c r="E46" s="84"/>
    </row>
    <row r="49" spans="2:5" ht="12.75">
      <c r="B49" s="54"/>
      <c r="C49" s="54"/>
      <c r="D49" s="54"/>
      <c r="E49" s="54"/>
    </row>
  </sheetData>
  <mergeCells count="2">
    <mergeCell ref="A45:E45"/>
    <mergeCell ref="A46:E46"/>
  </mergeCells>
  <printOptions horizontalCentered="1"/>
  <pageMargins left="0.75" right="0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Normal="75" zoomScaleSheetLayoutView="100" workbookViewId="0" topLeftCell="A25">
      <selection activeCell="B35" sqref="B35"/>
    </sheetView>
  </sheetViews>
  <sheetFormatPr defaultColWidth="9.140625" defaultRowHeight="12.75"/>
  <cols>
    <col min="1" max="1" width="38.28125" style="36" customWidth="1"/>
    <col min="2" max="2" width="12.7109375" style="35" customWidth="1"/>
    <col min="3" max="3" width="1.8515625" style="55" customWidth="1"/>
    <col min="4" max="4" width="12.7109375" style="36" customWidth="1"/>
    <col min="5" max="5" width="11.140625" style="36" customWidth="1"/>
    <col min="6" max="16384" width="9.140625" style="36" customWidth="1"/>
  </cols>
  <sheetData>
    <row r="1" spans="1:5" ht="12.75">
      <c r="A1" s="35" t="s">
        <v>24</v>
      </c>
      <c r="E1" s="28"/>
    </row>
    <row r="2" ht="4.5" customHeight="1"/>
    <row r="3" spans="1:3" ht="12.75" customHeight="1">
      <c r="A3" s="36" t="s">
        <v>121</v>
      </c>
      <c r="B3" s="36"/>
      <c r="C3" s="36"/>
    </row>
    <row r="4" spans="2:3" ht="2.25" customHeight="1">
      <c r="B4" s="36"/>
      <c r="C4" s="36"/>
    </row>
    <row r="5" ht="15.75">
      <c r="A5" s="56" t="s">
        <v>15</v>
      </c>
    </row>
    <row r="6" ht="12.75">
      <c r="A6" s="35" t="s">
        <v>14</v>
      </c>
    </row>
    <row r="7" spans="1:4" ht="12.75">
      <c r="A7" s="35"/>
      <c r="B7" s="28"/>
      <c r="C7" s="51"/>
      <c r="D7" s="28" t="s">
        <v>81</v>
      </c>
    </row>
    <row r="8" spans="2:5" ht="12.75">
      <c r="B8" s="28" t="s">
        <v>37</v>
      </c>
      <c r="C8" s="51"/>
      <c r="D8" s="57" t="s">
        <v>37</v>
      </c>
      <c r="E8" s="29"/>
    </row>
    <row r="9" spans="2:5" ht="12.75">
      <c r="B9" s="28" t="s">
        <v>53</v>
      </c>
      <c r="C9" s="51"/>
      <c r="D9" s="57" t="s">
        <v>60</v>
      </c>
      <c r="E9" s="29"/>
    </row>
    <row r="10" spans="2:5" ht="12.75">
      <c r="B10" s="28" t="s">
        <v>61</v>
      </c>
      <c r="C10" s="51"/>
      <c r="D10" s="57" t="s">
        <v>61</v>
      </c>
      <c r="E10" s="29"/>
    </row>
    <row r="11" spans="2:5" ht="12.75">
      <c r="B11" s="28" t="s">
        <v>86</v>
      </c>
      <c r="C11" s="51"/>
      <c r="D11" s="57" t="s">
        <v>62</v>
      </c>
      <c r="E11" s="29"/>
    </row>
    <row r="12" spans="2:5" ht="12.75">
      <c r="B12" s="58" t="s">
        <v>120</v>
      </c>
      <c r="C12" s="59"/>
      <c r="D12" s="60" t="s">
        <v>113</v>
      </c>
      <c r="E12" s="29"/>
    </row>
    <row r="13" spans="2:5" ht="12.75" hidden="1">
      <c r="B13" s="85" t="s">
        <v>77</v>
      </c>
      <c r="C13" s="85"/>
      <c r="D13" s="85"/>
      <c r="E13" s="29"/>
    </row>
    <row r="14" spans="2:5" ht="12.75">
      <c r="B14" s="44" t="s">
        <v>26</v>
      </c>
      <c r="C14" s="61"/>
      <c r="D14" s="45" t="s">
        <v>26</v>
      </c>
      <c r="E14" s="45"/>
    </row>
    <row r="15" spans="2:5" ht="12.75">
      <c r="B15" s="62"/>
      <c r="C15" s="63"/>
      <c r="D15" s="64"/>
      <c r="E15" s="29"/>
    </row>
    <row r="16" spans="1:5" ht="12.75">
      <c r="A16" s="35" t="s">
        <v>63</v>
      </c>
      <c r="B16" s="62"/>
      <c r="C16" s="63"/>
      <c r="D16" s="64"/>
      <c r="E16" s="29"/>
    </row>
    <row r="17" spans="1:4" ht="12.75">
      <c r="A17" s="36" t="s">
        <v>65</v>
      </c>
      <c r="B17" s="27">
        <v>129665</v>
      </c>
      <c r="C17" s="32"/>
      <c r="D17" s="34">
        <v>141092</v>
      </c>
    </row>
    <row r="18" spans="1:4" ht="12.75">
      <c r="A18" s="36" t="s">
        <v>100</v>
      </c>
      <c r="B18" s="27">
        <v>7439</v>
      </c>
      <c r="C18" s="32"/>
      <c r="D18" s="34">
        <v>7163</v>
      </c>
    </row>
    <row r="19" spans="1:4" ht="12.75">
      <c r="A19" s="36" t="s">
        <v>101</v>
      </c>
      <c r="B19" s="27">
        <v>6594</v>
      </c>
      <c r="C19" s="32"/>
      <c r="D19" s="34">
        <v>7745</v>
      </c>
    </row>
    <row r="20" spans="1:4" ht="12.75">
      <c r="A20" s="36" t="s">
        <v>102</v>
      </c>
      <c r="B20" s="27">
        <v>24687</v>
      </c>
      <c r="C20" s="32"/>
      <c r="D20" s="34">
        <v>23653</v>
      </c>
    </row>
    <row r="21" spans="1:4" ht="12.75">
      <c r="A21" s="65" t="s">
        <v>14</v>
      </c>
      <c r="B21" s="27" t="s">
        <v>14</v>
      </c>
      <c r="C21" s="32"/>
      <c r="D21" s="34" t="s">
        <v>14</v>
      </c>
    </row>
    <row r="22" spans="1:4" ht="12.75">
      <c r="A22" s="35" t="s">
        <v>64</v>
      </c>
      <c r="B22" s="66"/>
      <c r="C22" s="67"/>
      <c r="D22" s="68"/>
    </row>
    <row r="23" spans="1:4" ht="12.75">
      <c r="A23" s="36" t="s">
        <v>8</v>
      </c>
      <c r="B23" s="21">
        <v>247870</v>
      </c>
      <c r="C23" s="67"/>
      <c r="D23" s="24">
        <v>182461</v>
      </c>
    </row>
    <row r="24" spans="1:4" ht="12.75">
      <c r="A24" s="36" t="s">
        <v>16</v>
      </c>
      <c r="B24" s="21">
        <v>286285</v>
      </c>
      <c r="C24" s="67"/>
      <c r="D24" s="24">
        <v>189449</v>
      </c>
    </row>
    <row r="25" spans="1:4" ht="12.75">
      <c r="A25" s="36" t="s">
        <v>66</v>
      </c>
      <c r="B25" s="21">
        <v>67251</v>
      </c>
      <c r="C25" s="67"/>
      <c r="D25" s="24">
        <v>57869</v>
      </c>
    </row>
    <row r="26" spans="1:4" ht="12.75">
      <c r="A26" s="36" t="s">
        <v>78</v>
      </c>
      <c r="B26" s="21">
        <v>2809</v>
      </c>
      <c r="C26" s="67"/>
      <c r="D26" s="24">
        <v>2838</v>
      </c>
    </row>
    <row r="27" spans="2:4" ht="12.75">
      <c r="B27" s="69">
        <f>SUM(B22:B26)</f>
        <v>604215</v>
      </c>
      <c r="C27" s="67"/>
      <c r="D27" s="70">
        <f>SUM(D22:D26)</f>
        <v>432617</v>
      </c>
    </row>
    <row r="28" spans="2:4" ht="12.75">
      <c r="B28" s="21"/>
      <c r="C28" s="67"/>
      <c r="D28" s="24"/>
    </row>
    <row r="29" spans="1:4" ht="12.75">
      <c r="A29" s="35" t="s">
        <v>18</v>
      </c>
      <c r="B29" s="21"/>
      <c r="C29" s="67"/>
      <c r="D29" s="24"/>
    </row>
    <row r="30" spans="1:4" ht="12.75">
      <c r="A30" s="36" t="s">
        <v>17</v>
      </c>
      <c r="B30" s="21">
        <v>108674</v>
      </c>
      <c r="C30" s="67"/>
      <c r="D30" s="24">
        <v>139912</v>
      </c>
    </row>
    <row r="31" spans="1:4" ht="12.75">
      <c r="A31" s="36" t="s">
        <v>104</v>
      </c>
      <c r="B31" s="21">
        <v>12406</v>
      </c>
      <c r="C31" s="67"/>
      <c r="D31" s="24">
        <v>8986</v>
      </c>
    </row>
    <row r="32" spans="1:4" ht="12.75">
      <c r="A32" s="36" t="s">
        <v>67</v>
      </c>
      <c r="B32" s="21">
        <v>7220</v>
      </c>
      <c r="C32" s="67"/>
      <c r="D32" s="24">
        <v>8678</v>
      </c>
    </row>
    <row r="33" spans="1:4" ht="12.75">
      <c r="A33" s="36" t="s">
        <v>94</v>
      </c>
      <c r="B33" s="21">
        <v>213</v>
      </c>
      <c r="C33" s="67"/>
      <c r="D33" s="24">
        <v>530</v>
      </c>
    </row>
    <row r="34" spans="1:4" ht="12.75">
      <c r="A34" s="36" t="s">
        <v>99</v>
      </c>
      <c r="B34" s="21">
        <f>329481+23925</f>
        <v>353406</v>
      </c>
      <c r="C34" s="67"/>
      <c r="D34" s="24">
        <v>181738</v>
      </c>
    </row>
    <row r="35" spans="2:4" ht="12.75">
      <c r="B35" s="69">
        <f>SUM(B30:B34)</f>
        <v>481919</v>
      </c>
      <c r="C35" s="67"/>
      <c r="D35" s="70">
        <f>SUM(D30:D34)</f>
        <v>339844</v>
      </c>
    </row>
    <row r="36" spans="2:5" ht="6.75" customHeight="1">
      <c r="B36" s="21"/>
      <c r="C36" s="67"/>
      <c r="D36" s="24"/>
      <c r="E36" s="36" t="s">
        <v>14</v>
      </c>
    </row>
    <row r="37" spans="1:4" ht="12.75">
      <c r="A37" s="35" t="s">
        <v>9</v>
      </c>
      <c r="B37" s="71">
        <f>+B27-B35</f>
        <v>122296</v>
      </c>
      <c r="C37" s="67"/>
      <c r="D37" s="72">
        <f>+D27-D35</f>
        <v>92773</v>
      </c>
    </row>
    <row r="38" spans="2:4" ht="12.75">
      <c r="B38" s="26"/>
      <c r="C38" s="32"/>
      <c r="D38" s="31"/>
    </row>
    <row r="39" spans="1:4" ht="12.75">
      <c r="A39" s="35" t="s">
        <v>19</v>
      </c>
      <c r="B39" s="26"/>
      <c r="C39" s="32"/>
      <c r="D39" s="31"/>
    </row>
    <row r="40" spans="1:4" ht="12.75">
      <c r="A40" s="73" t="s">
        <v>103</v>
      </c>
      <c r="B40" s="26">
        <f>107021-23925</f>
        <v>83096</v>
      </c>
      <c r="C40" s="32"/>
      <c r="D40" s="31">
        <v>81602</v>
      </c>
    </row>
    <row r="41" spans="1:4" ht="12.75">
      <c r="A41" s="36" t="s">
        <v>94</v>
      </c>
      <c r="B41" s="26">
        <v>22656</v>
      </c>
      <c r="C41" s="32"/>
      <c r="D41" s="31">
        <v>21707</v>
      </c>
    </row>
    <row r="42" spans="1:4" ht="12.75">
      <c r="A42" s="3" t="s">
        <v>82</v>
      </c>
      <c r="B42" s="26">
        <v>0</v>
      </c>
      <c r="C42" s="32"/>
      <c r="D42" s="31">
        <v>0</v>
      </c>
    </row>
    <row r="43" spans="2:4" ht="12.75">
      <c r="B43" s="74">
        <f>SUM(B40:B42)</f>
        <v>105752</v>
      </c>
      <c r="C43" s="32"/>
      <c r="D43" s="75">
        <f>SUM(D40:D42)</f>
        <v>103309</v>
      </c>
    </row>
    <row r="44" spans="2:4" ht="12.75">
      <c r="B44" s="26"/>
      <c r="C44" s="32"/>
      <c r="D44" s="31"/>
    </row>
    <row r="45" spans="2:4" ht="13.5" thickBot="1">
      <c r="B45" s="47">
        <f>+B17+B18+B19+B20+B37-B43</f>
        <v>184929</v>
      </c>
      <c r="C45" s="32"/>
      <c r="D45" s="49">
        <f>+D17+D18+D19+D20+D37-D43</f>
        <v>169117</v>
      </c>
    </row>
    <row r="46" spans="2:4" ht="13.5" thickTop="1">
      <c r="B46" s="26"/>
      <c r="C46" s="32"/>
      <c r="D46" s="31"/>
    </row>
    <row r="47" spans="2:4" ht="12.75">
      <c r="B47" s="26"/>
      <c r="C47" s="32"/>
      <c r="D47" s="31"/>
    </row>
    <row r="48" spans="1:4" ht="12.75">
      <c r="A48" s="35" t="s">
        <v>20</v>
      </c>
      <c r="B48" s="26"/>
      <c r="C48" s="32"/>
      <c r="D48" s="31"/>
    </row>
    <row r="49" spans="1:4" ht="12.75">
      <c r="A49" s="36" t="s">
        <v>22</v>
      </c>
      <c r="B49" s="27">
        <v>60000</v>
      </c>
      <c r="C49" s="32"/>
      <c r="D49" s="34">
        <v>60000</v>
      </c>
    </row>
    <row r="50" spans="1:4" ht="12.75">
      <c r="A50" s="36" t="s">
        <v>21</v>
      </c>
      <c r="B50" s="26">
        <v>17</v>
      </c>
      <c r="C50" s="32"/>
      <c r="D50" s="31">
        <v>17</v>
      </c>
    </row>
    <row r="51" spans="1:4" ht="12.75">
      <c r="A51" s="36" t="s">
        <v>118</v>
      </c>
      <c r="B51" s="26">
        <v>-477</v>
      </c>
      <c r="C51" s="32"/>
      <c r="D51" s="31">
        <v>-2622</v>
      </c>
    </row>
    <row r="52" spans="1:4" ht="12.75">
      <c r="A52" s="36" t="s">
        <v>23</v>
      </c>
      <c r="B52" s="26">
        <v>125389</v>
      </c>
      <c r="C52" s="32"/>
      <c r="D52" s="31">
        <v>111722</v>
      </c>
    </row>
    <row r="53" spans="2:4" ht="13.5" thickBot="1">
      <c r="B53" s="76">
        <f>SUM(B49:B52)</f>
        <v>184929</v>
      </c>
      <c r="C53" s="32"/>
      <c r="D53" s="77">
        <f>SUM(D49:D52)</f>
        <v>169117</v>
      </c>
    </row>
    <row r="54" spans="2:4" ht="13.5" thickTop="1">
      <c r="B54" s="27"/>
      <c r="C54" s="32"/>
      <c r="D54" s="34"/>
    </row>
    <row r="55" spans="2:4" ht="12.75">
      <c r="B55" s="78"/>
      <c r="C55" s="79"/>
      <c r="D55" s="80"/>
    </row>
    <row r="56" spans="1:5" ht="12.75">
      <c r="A56" s="84" t="s">
        <v>70</v>
      </c>
      <c r="B56" s="84"/>
      <c r="C56" s="84"/>
      <c r="D56" s="84"/>
      <c r="E56" s="84"/>
    </row>
    <row r="57" spans="1:5" ht="12.75">
      <c r="A57" s="84" t="s">
        <v>114</v>
      </c>
      <c r="B57" s="84"/>
      <c r="C57" s="84"/>
      <c r="D57" s="84"/>
      <c r="E57" s="84"/>
    </row>
  </sheetData>
  <mergeCells count="3">
    <mergeCell ref="B13:D13"/>
    <mergeCell ref="A56:E56"/>
    <mergeCell ref="A57:E57"/>
  </mergeCells>
  <printOptions horizontalCentered="1"/>
  <pageMargins left="0.75" right="0.75" top="0.75" bottom="0.5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SheetLayoutView="100" workbookViewId="0" topLeftCell="A21">
      <selection activeCell="A1" sqref="A1"/>
    </sheetView>
  </sheetViews>
  <sheetFormatPr defaultColWidth="9.140625" defaultRowHeight="12.75"/>
  <cols>
    <col min="1" max="1" width="28.7109375" style="0" customWidth="1"/>
    <col min="2" max="2" width="11.574218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140625" style="0" customWidth="1"/>
  </cols>
  <sheetData>
    <row r="1" spans="1:6" ht="12.75">
      <c r="A1" s="1" t="s">
        <v>24</v>
      </c>
      <c r="F1" s="19"/>
    </row>
    <row r="2" ht="2.25" customHeight="1"/>
    <row r="3" ht="13.5" customHeight="1">
      <c r="A3" t="s">
        <v>121</v>
      </c>
    </row>
    <row r="4" ht="2.25" customHeight="1"/>
    <row r="5" spans="1:4" ht="15.75">
      <c r="A5" s="18" t="s">
        <v>68</v>
      </c>
      <c r="B5" s="5"/>
      <c r="C5" s="5"/>
      <c r="D5" s="5"/>
    </row>
    <row r="6" spans="1:4" ht="12.75" hidden="1">
      <c r="A6" s="20" t="s">
        <v>95</v>
      </c>
      <c r="B6" s="5"/>
      <c r="C6" s="5"/>
      <c r="D6" s="5"/>
    </row>
    <row r="8" spans="2:6" ht="12.75">
      <c r="B8" s="7"/>
      <c r="C8" s="86" t="s">
        <v>33</v>
      </c>
      <c r="D8" s="86"/>
      <c r="E8" s="4" t="s">
        <v>34</v>
      </c>
      <c r="F8" s="7"/>
    </row>
    <row r="9" spans="2:6" ht="12.75">
      <c r="B9" s="7"/>
      <c r="C9" s="4"/>
      <c r="D9" s="7" t="s">
        <v>87</v>
      </c>
      <c r="E9" s="7"/>
      <c r="F9" s="7"/>
    </row>
    <row r="10" spans="2:6" ht="12.75">
      <c r="B10" s="9" t="s">
        <v>38</v>
      </c>
      <c r="C10" s="7" t="s">
        <v>27</v>
      </c>
      <c r="D10" s="7" t="s">
        <v>88</v>
      </c>
      <c r="E10" s="9" t="s">
        <v>31</v>
      </c>
      <c r="F10" s="7"/>
    </row>
    <row r="11" spans="2:6" ht="12.75">
      <c r="B11" s="9" t="s">
        <v>12</v>
      </c>
      <c r="C11" s="9" t="s">
        <v>35</v>
      </c>
      <c r="D11" s="9" t="s">
        <v>36</v>
      </c>
      <c r="E11" s="9" t="s">
        <v>32</v>
      </c>
      <c r="F11" s="9" t="s">
        <v>13</v>
      </c>
    </row>
    <row r="12" spans="2:6" ht="12.75">
      <c r="B12" s="9" t="s">
        <v>26</v>
      </c>
      <c r="C12" s="9" t="s">
        <v>26</v>
      </c>
      <c r="D12" s="9" t="s">
        <v>26</v>
      </c>
      <c r="E12" s="9" t="s">
        <v>26</v>
      </c>
      <c r="F12" s="9" t="s">
        <v>26</v>
      </c>
    </row>
    <row r="13" spans="2:6" ht="12.75">
      <c r="B13" s="12"/>
      <c r="C13" s="12"/>
      <c r="D13" s="12"/>
      <c r="E13" s="12"/>
      <c r="F13" s="12"/>
    </row>
    <row r="14" spans="1:6" ht="12.75">
      <c r="A14" s="1"/>
      <c r="B14" s="8"/>
      <c r="C14" s="8"/>
      <c r="D14" s="8"/>
      <c r="E14" s="8"/>
      <c r="F14" s="8"/>
    </row>
    <row r="15" spans="1:6" ht="12.75">
      <c r="A15" s="10" t="s">
        <v>122</v>
      </c>
      <c r="B15" s="8"/>
      <c r="C15" s="8"/>
      <c r="D15" s="8"/>
      <c r="E15" s="8"/>
      <c r="F15" s="8"/>
    </row>
    <row r="16" spans="1:6" ht="12.75">
      <c r="A16" t="s">
        <v>115</v>
      </c>
      <c r="B16" s="13">
        <v>60000</v>
      </c>
      <c r="C16" s="13">
        <v>17</v>
      </c>
      <c r="D16" s="13">
        <v>-2622</v>
      </c>
      <c r="E16" s="13">
        <v>111722</v>
      </c>
      <c r="F16" s="13">
        <f>SUM(B16:E16)</f>
        <v>169117</v>
      </c>
    </row>
    <row r="17" spans="1:6" ht="12.75" hidden="1">
      <c r="A17" t="s">
        <v>89</v>
      </c>
      <c r="B17" s="14"/>
      <c r="C17" s="14"/>
      <c r="D17" s="14"/>
      <c r="E17" s="14"/>
      <c r="F17" s="14"/>
    </row>
    <row r="18" spans="1:6" ht="12.75" hidden="1">
      <c r="A18" t="s">
        <v>96</v>
      </c>
      <c r="B18" s="14"/>
      <c r="C18" s="14"/>
      <c r="D18" s="14"/>
      <c r="E18" s="14"/>
      <c r="F18" s="14"/>
    </row>
    <row r="19" ht="12.75" hidden="1"/>
    <row r="20" spans="2:6" ht="12.75">
      <c r="B20" s="13"/>
      <c r="C20" s="13"/>
      <c r="D20" s="13"/>
      <c r="E20" s="13"/>
      <c r="F20" s="13"/>
    </row>
    <row r="21" spans="1:6" ht="12.75">
      <c r="A21" t="s">
        <v>90</v>
      </c>
      <c r="B21" s="13"/>
      <c r="C21" s="13"/>
      <c r="D21" s="13"/>
      <c r="E21" s="13"/>
      <c r="F21" s="13"/>
    </row>
    <row r="22" spans="1:6" ht="12.75">
      <c r="A22" t="s">
        <v>107</v>
      </c>
      <c r="B22" s="13">
        <v>0</v>
      </c>
      <c r="C22" s="13">
        <v>0</v>
      </c>
      <c r="D22" s="27">
        <v>2145</v>
      </c>
      <c r="E22" s="13">
        <v>0</v>
      </c>
      <c r="F22" s="13">
        <f>SUM(B22:E22)</f>
        <v>2145</v>
      </c>
    </row>
    <row r="23" spans="2:6" ht="12.75">
      <c r="B23" s="13"/>
      <c r="C23" s="13"/>
      <c r="D23" s="13"/>
      <c r="E23" s="13"/>
      <c r="F23" s="13"/>
    </row>
    <row r="24" spans="1:6" ht="12.75">
      <c r="A24" t="s">
        <v>7</v>
      </c>
      <c r="B24" s="13">
        <v>0</v>
      </c>
      <c r="C24" s="13">
        <v>0</v>
      </c>
      <c r="D24" s="13">
        <v>0</v>
      </c>
      <c r="E24" s="27">
        <v>20267</v>
      </c>
      <c r="F24" s="13">
        <f>SUM(B24:E24)</f>
        <v>20267</v>
      </c>
    </row>
    <row r="25" spans="2:6" ht="12.75">
      <c r="B25" s="13"/>
      <c r="C25" s="13"/>
      <c r="D25" s="13"/>
      <c r="E25" s="13"/>
      <c r="F25" s="13"/>
    </row>
    <row r="26" spans="1:6" ht="12.75">
      <c r="A26" t="s">
        <v>69</v>
      </c>
      <c r="B26" s="13"/>
      <c r="C26" s="13"/>
      <c r="D26" s="13"/>
      <c r="E26" s="13"/>
      <c r="F26" s="13"/>
    </row>
    <row r="27" spans="1:6" ht="12.75">
      <c r="A27" t="s">
        <v>116</v>
      </c>
      <c r="B27" s="13">
        <v>0</v>
      </c>
      <c r="C27" s="13">
        <v>0</v>
      </c>
      <c r="D27" s="13">
        <v>0</v>
      </c>
      <c r="E27" s="13">
        <v>-6600</v>
      </c>
      <c r="F27" s="13">
        <f>SUM(B27:E27)</f>
        <v>-6600</v>
      </c>
    </row>
    <row r="28" spans="2:6" ht="12.75">
      <c r="B28" s="13"/>
      <c r="C28" s="13"/>
      <c r="D28" s="13"/>
      <c r="E28" s="13"/>
      <c r="F28" s="13"/>
    </row>
    <row r="29" spans="1:6" ht="12.75">
      <c r="A29" t="s">
        <v>123</v>
      </c>
      <c r="B29" s="17">
        <f>SUM(B16:B28)</f>
        <v>60000</v>
      </c>
      <c r="C29" s="17">
        <f>SUM(C16:C28)</f>
        <v>17</v>
      </c>
      <c r="D29" s="17">
        <f>SUM(D16:D28)</f>
        <v>-477</v>
      </c>
      <c r="E29" s="17">
        <f>SUM(E16:E28)</f>
        <v>125389</v>
      </c>
      <c r="F29" s="17">
        <f>SUM(F16:F28)</f>
        <v>184929</v>
      </c>
    </row>
    <row r="30" spans="2:6" ht="12.75">
      <c r="B30" s="13"/>
      <c r="C30" s="13"/>
      <c r="D30" s="13"/>
      <c r="E30" s="13"/>
      <c r="F30" s="13"/>
    </row>
    <row r="31" spans="2:6" ht="12.75">
      <c r="B31" s="15"/>
      <c r="C31" s="15"/>
      <c r="D31" s="15"/>
      <c r="E31" s="15" t="s">
        <v>14</v>
      </c>
      <c r="F31" s="15"/>
    </row>
    <row r="32" spans="1:6" ht="12.75">
      <c r="A32" s="2" t="s">
        <v>124</v>
      </c>
      <c r="B32" s="15"/>
      <c r="C32" s="15"/>
      <c r="D32" s="15"/>
      <c r="E32" s="15"/>
      <c r="F32" s="15"/>
    </row>
    <row r="33" spans="1:6" ht="12.75">
      <c r="A33" t="s">
        <v>109</v>
      </c>
      <c r="B33" s="15">
        <v>60000</v>
      </c>
      <c r="C33" s="15">
        <v>17</v>
      </c>
      <c r="D33" s="15">
        <v>5084</v>
      </c>
      <c r="E33" s="15">
        <v>95691</v>
      </c>
      <c r="F33" s="16">
        <f>SUM(B33:E33)</f>
        <v>160792</v>
      </c>
    </row>
    <row r="34" spans="1:6" ht="12.75" hidden="1">
      <c r="A34" t="s">
        <v>89</v>
      </c>
      <c r="B34" s="15"/>
      <c r="C34" s="15"/>
      <c r="D34" s="15"/>
      <c r="E34" s="22"/>
      <c r="F34" s="15"/>
    </row>
    <row r="35" spans="1:6" ht="12.75" hidden="1">
      <c r="A35" t="s">
        <v>96</v>
      </c>
      <c r="B35" s="16"/>
      <c r="C35" s="16"/>
      <c r="D35" s="16"/>
      <c r="E35" s="32"/>
      <c r="F35" s="16"/>
    </row>
    <row r="37" spans="1:6" ht="12.75">
      <c r="A37" t="s">
        <v>90</v>
      </c>
      <c r="B37" s="15">
        <v>0</v>
      </c>
      <c r="C37" s="15">
        <v>0</v>
      </c>
      <c r="D37" s="15">
        <v>-7118</v>
      </c>
      <c r="E37" s="15">
        <v>0</v>
      </c>
      <c r="F37" s="16">
        <f>SUM(B37:E37)</f>
        <v>-7118</v>
      </c>
    </row>
    <row r="38" spans="1:6" ht="12.75">
      <c r="A38" t="s">
        <v>107</v>
      </c>
      <c r="B38" s="15"/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15"/>
    </row>
    <row r="40" spans="1:6" ht="12.75">
      <c r="A40" t="s">
        <v>7</v>
      </c>
      <c r="B40" s="16">
        <v>0</v>
      </c>
      <c r="C40" s="16">
        <v>0</v>
      </c>
      <c r="D40" s="16">
        <v>0</v>
      </c>
      <c r="E40" s="16">
        <v>15298</v>
      </c>
      <c r="F40" s="16">
        <f>SUM(B40:E40)</f>
        <v>15298</v>
      </c>
    </row>
    <row r="41" spans="2:6" ht="12.75">
      <c r="B41" s="15"/>
      <c r="C41" s="15"/>
      <c r="D41" s="15"/>
      <c r="E41" s="15"/>
      <c r="F41" s="15"/>
    </row>
    <row r="42" spans="1:6" ht="12.75">
      <c r="A42" t="s">
        <v>69</v>
      </c>
      <c r="B42" s="15" t="s">
        <v>14</v>
      </c>
      <c r="C42" s="15"/>
      <c r="D42" s="15"/>
      <c r="E42" s="15"/>
      <c r="F42" s="15"/>
    </row>
    <row r="43" spans="1:6" ht="12.75">
      <c r="A43" t="s">
        <v>108</v>
      </c>
      <c r="B43" s="15">
        <v>0</v>
      </c>
      <c r="C43" s="15">
        <v>0</v>
      </c>
      <c r="D43" s="15">
        <v>0</v>
      </c>
      <c r="E43" s="15">
        <v>-6000</v>
      </c>
      <c r="F43" s="15">
        <f>SUM(B43:E43)</f>
        <v>-6000</v>
      </c>
    </row>
    <row r="44" spans="2:6" ht="12.75">
      <c r="B44" s="15"/>
      <c r="C44" s="15"/>
      <c r="D44" s="15"/>
      <c r="E44" s="15"/>
      <c r="F44" s="15"/>
    </row>
    <row r="45" spans="1:6" ht="12.75">
      <c r="A45" t="s">
        <v>125</v>
      </c>
      <c r="B45" s="23">
        <f>SUM(B33:B44)</f>
        <v>60000</v>
      </c>
      <c r="C45" s="23">
        <f>SUM(C33:C44)</f>
        <v>17</v>
      </c>
      <c r="D45" s="23">
        <f>SUM(D33:D44)</f>
        <v>-2034</v>
      </c>
      <c r="E45" s="23">
        <f>SUM(E33:E44)</f>
        <v>104989</v>
      </c>
      <c r="F45" s="23">
        <f>SUM(F33:F44)</f>
        <v>162972</v>
      </c>
    </row>
    <row r="46" spans="2:6" ht="12.75">
      <c r="B46" s="15"/>
      <c r="C46" s="15"/>
      <c r="D46" s="15"/>
      <c r="E46" s="15"/>
      <c r="F46" s="15"/>
    </row>
    <row r="47" spans="2:6" ht="12.75">
      <c r="B47" s="15"/>
      <c r="C47" s="15"/>
      <c r="D47" s="15"/>
      <c r="E47" s="15"/>
      <c r="F47" s="15"/>
    </row>
    <row r="48" spans="2:6" ht="12.75">
      <c r="B48" s="6"/>
      <c r="C48" s="6"/>
      <c r="D48" s="6"/>
      <c r="E48" s="6"/>
      <c r="F48" s="6"/>
    </row>
    <row r="49" spans="1:6" ht="12.75" hidden="1">
      <c r="A49" t="s">
        <v>84</v>
      </c>
      <c r="B49" s="6"/>
      <c r="C49" s="6"/>
      <c r="D49" s="6"/>
      <c r="E49" s="6"/>
      <c r="F49" s="6"/>
    </row>
    <row r="50" spans="1:6" ht="12.75" hidden="1">
      <c r="A50" t="s">
        <v>85</v>
      </c>
      <c r="B50" s="6"/>
      <c r="C50" s="6"/>
      <c r="D50" s="6"/>
      <c r="E50" s="6"/>
      <c r="F50" s="6"/>
    </row>
    <row r="51" spans="2:6" ht="12.75" hidden="1">
      <c r="B51" s="6"/>
      <c r="C51" s="6"/>
      <c r="D51" s="6"/>
      <c r="E51" s="6"/>
      <c r="F51" s="6"/>
    </row>
    <row r="52" spans="2:6" ht="12.75" hidden="1">
      <c r="B52" s="6"/>
      <c r="C52" s="6"/>
      <c r="D52" s="6"/>
      <c r="E52" s="6"/>
      <c r="F52" s="6"/>
    </row>
    <row r="53" spans="2:6" ht="12.75" hidden="1">
      <c r="B53" s="6"/>
      <c r="C53" s="6"/>
      <c r="D53" s="6"/>
      <c r="E53" s="6"/>
      <c r="F53" s="6"/>
    </row>
    <row r="54" spans="2:6" ht="12.75" hidden="1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1:6" ht="12.75">
      <c r="A56" s="87" t="s">
        <v>71</v>
      </c>
      <c r="B56" s="87"/>
      <c r="C56" s="87"/>
      <c r="D56" s="87"/>
      <c r="E56" s="87"/>
      <c r="F56" s="87"/>
    </row>
    <row r="57" spans="1:6" ht="12.75">
      <c r="A57" s="87" t="s">
        <v>117</v>
      </c>
      <c r="B57" s="87"/>
      <c r="C57" s="87"/>
      <c r="D57" s="87"/>
      <c r="E57" s="87"/>
      <c r="F57" s="87"/>
    </row>
  </sheetData>
  <mergeCells count="3">
    <mergeCell ref="C8:D8"/>
    <mergeCell ref="A56:F56"/>
    <mergeCell ref="A57:F57"/>
  </mergeCells>
  <printOptions horizontalCentered="1"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view="pageBreakPreview" zoomScaleNormal="90" zoomScaleSheetLayoutView="100" workbookViewId="0" topLeftCell="A1">
      <selection activeCell="I41" sqref="I41"/>
    </sheetView>
  </sheetViews>
  <sheetFormatPr defaultColWidth="9.140625" defaultRowHeight="12.75"/>
  <cols>
    <col min="1" max="1" width="49.00390625" style="36" customWidth="1"/>
    <col min="2" max="2" width="18.57421875" style="28" customWidth="1"/>
    <col min="3" max="3" width="20.421875" style="28" customWidth="1"/>
    <col min="4" max="16384" width="9.140625" style="36" customWidth="1"/>
  </cols>
  <sheetData>
    <row r="1" ht="12.75">
      <c r="A1" s="35" t="s">
        <v>24</v>
      </c>
    </row>
    <row r="2" ht="4.5" customHeight="1"/>
    <row r="3" ht="13.5" customHeight="1">
      <c r="A3" s="36" t="s">
        <v>121</v>
      </c>
    </row>
    <row r="4" ht="2.25" customHeight="1"/>
    <row r="5" ht="15.75">
      <c r="A5" s="37" t="s">
        <v>29</v>
      </c>
    </row>
    <row r="6" ht="12.75">
      <c r="A6" s="38"/>
    </row>
    <row r="7" spans="2:3" ht="12.75" hidden="1">
      <c r="B7" s="85" t="s">
        <v>77</v>
      </c>
      <c r="C7" s="85"/>
    </row>
    <row r="8" ht="12.75">
      <c r="B8" s="28" t="s">
        <v>53</v>
      </c>
    </row>
    <row r="9" spans="2:3" ht="12.75">
      <c r="B9" s="28" t="s">
        <v>54</v>
      </c>
      <c r="C9" s="57" t="s">
        <v>54</v>
      </c>
    </row>
    <row r="10" spans="2:3" ht="12.75">
      <c r="B10" s="28" t="s">
        <v>72</v>
      </c>
      <c r="C10" s="57" t="s">
        <v>72</v>
      </c>
    </row>
    <row r="11" spans="2:3" ht="12.75">
      <c r="B11" s="42" t="s">
        <v>120</v>
      </c>
      <c r="C11" s="81" t="s">
        <v>111</v>
      </c>
    </row>
    <row r="12" spans="2:3" ht="12.75">
      <c r="B12" s="44" t="s">
        <v>26</v>
      </c>
      <c r="C12" s="45" t="s">
        <v>26</v>
      </c>
    </row>
    <row r="13" spans="2:3" ht="12.75">
      <c r="B13" s="44"/>
      <c r="C13" s="36"/>
    </row>
    <row r="14" spans="1:3" ht="12.75">
      <c r="A14" s="82" t="s">
        <v>39</v>
      </c>
      <c r="C14" s="36"/>
    </row>
    <row r="15" spans="1:3" ht="12.75">
      <c r="A15" s="36" t="s">
        <v>44</v>
      </c>
      <c r="B15" s="27">
        <v>-137934</v>
      </c>
      <c r="C15" s="34">
        <v>62515</v>
      </c>
    </row>
    <row r="16" spans="1:3" ht="12.75">
      <c r="A16" s="36" t="s">
        <v>40</v>
      </c>
      <c r="B16" s="26">
        <v>-9979</v>
      </c>
      <c r="C16" s="31">
        <v>-5684</v>
      </c>
    </row>
    <row r="17" spans="1:3" ht="12.75">
      <c r="A17" s="36" t="s">
        <v>91</v>
      </c>
      <c r="B17" s="26">
        <v>2984</v>
      </c>
      <c r="C17" s="31">
        <v>480</v>
      </c>
    </row>
    <row r="18" spans="1:3" ht="12.75">
      <c r="A18" s="36" t="s">
        <v>92</v>
      </c>
      <c r="B18" s="26">
        <v>-4050</v>
      </c>
      <c r="C18" s="31">
        <v>-5348</v>
      </c>
    </row>
    <row r="19" spans="2:3" ht="4.5" customHeight="1">
      <c r="B19" s="25"/>
      <c r="C19" s="33"/>
    </row>
    <row r="20" spans="1:3" ht="12.75">
      <c r="A20" s="36" t="s">
        <v>41</v>
      </c>
      <c r="B20" s="74">
        <f>SUM(B15:B18)</f>
        <v>-148979</v>
      </c>
      <c r="C20" s="75">
        <v>51963</v>
      </c>
    </row>
    <row r="21" spans="2:3" ht="12.75">
      <c r="B21" s="26"/>
      <c r="C21" s="31"/>
    </row>
    <row r="22" spans="1:3" ht="12.75">
      <c r="A22" s="82" t="s">
        <v>10</v>
      </c>
      <c r="B22" s="27"/>
      <c r="C22" s="34"/>
    </row>
    <row r="23" spans="1:3" ht="12.75">
      <c r="A23" s="36" t="s">
        <v>45</v>
      </c>
      <c r="B23" s="27">
        <v>-5466</v>
      </c>
      <c r="C23" s="34">
        <v>-4276</v>
      </c>
    </row>
    <row r="24" spans="1:3" ht="12.75">
      <c r="A24" s="36" t="s">
        <v>98</v>
      </c>
      <c r="B24" s="27">
        <v>2548</v>
      </c>
      <c r="C24" s="57">
        <v>0</v>
      </c>
    </row>
    <row r="25" spans="1:3" ht="12.75">
      <c r="A25" s="36" t="s">
        <v>97</v>
      </c>
      <c r="B25" s="27">
        <v>0</v>
      </c>
      <c r="C25" s="34">
        <v>0</v>
      </c>
    </row>
    <row r="26" spans="1:3" ht="12.75">
      <c r="A26" s="36" t="s">
        <v>46</v>
      </c>
      <c r="B26" s="26">
        <v>2057</v>
      </c>
      <c r="C26" s="31">
        <v>2212</v>
      </c>
    </row>
    <row r="27" spans="2:3" ht="4.5" customHeight="1">
      <c r="B27" s="26"/>
      <c r="C27" s="31"/>
    </row>
    <row r="28" spans="1:3" ht="12.75">
      <c r="A28" s="36" t="s">
        <v>42</v>
      </c>
      <c r="B28" s="74">
        <f>SUM(B23:B26)</f>
        <v>-861</v>
      </c>
      <c r="C28" s="75">
        <v>-2064</v>
      </c>
    </row>
    <row r="29" spans="2:3" ht="12.75">
      <c r="B29" s="26"/>
      <c r="C29" s="31"/>
    </row>
    <row r="30" spans="1:3" ht="12.75">
      <c r="A30" s="82" t="s">
        <v>11</v>
      </c>
      <c r="B30" s="27"/>
      <c r="C30" s="34"/>
    </row>
    <row r="31" spans="1:3" ht="12.75">
      <c r="A31" s="36" t="s">
        <v>110</v>
      </c>
      <c r="B31" s="27">
        <v>190538</v>
      </c>
      <c r="C31" s="34">
        <v>8696</v>
      </c>
    </row>
    <row r="32" spans="1:3" ht="12.75">
      <c r="A32" s="36" t="s">
        <v>79</v>
      </c>
      <c r="B32" s="27">
        <v>0</v>
      </c>
      <c r="C32" s="34">
        <v>0</v>
      </c>
    </row>
    <row r="33" spans="1:3" ht="12.75">
      <c r="A33" s="36" t="s">
        <v>112</v>
      </c>
      <c r="B33" s="27">
        <v>-25139</v>
      </c>
      <c r="C33" s="34">
        <v>-58003</v>
      </c>
    </row>
    <row r="34" spans="1:3" ht="12.75">
      <c r="A34" s="36" t="s">
        <v>106</v>
      </c>
      <c r="B34" s="27">
        <v>0</v>
      </c>
      <c r="C34" s="34">
        <v>0</v>
      </c>
    </row>
    <row r="35" spans="1:3" ht="12.75">
      <c r="A35" s="36" t="s">
        <v>43</v>
      </c>
      <c r="B35" s="27">
        <v>-6600</v>
      </c>
      <c r="C35" s="34">
        <v>-6000</v>
      </c>
    </row>
    <row r="36" ht="4.5" customHeight="1">
      <c r="B36" s="27"/>
    </row>
    <row r="37" spans="1:3" ht="12.75">
      <c r="A37" s="36" t="s">
        <v>47</v>
      </c>
      <c r="B37" s="74">
        <f>SUM(B31:B35)</f>
        <v>158799</v>
      </c>
      <c r="C37" s="75">
        <f>SUM(C31:C36)</f>
        <v>-55307</v>
      </c>
    </row>
    <row r="38" spans="2:3" ht="12.75">
      <c r="B38" s="26"/>
      <c r="C38" s="31"/>
    </row>
    <row r="39" spans="1:3" ht="12.75">
      <c r="A39" s="36" t="s">
        <v>49</v>
      </c>
      <c r="B39" s="27">
        <f>+B20+B28+B37</f>
        <v>8959</v>
      </c>
      <c r="C39" s="34">
        <f>+C20+C28+C37</f>
        <v>-5408</v>
      </c>
    </row>
    <row r="40" spans="1:3" ht="12.75">
      <c r="A40" s="36" t="s">
        <v>90</v>
      </c>
      <c r="B40" s="27">
        <v>423</v>
      </c>
      <c r="C40" s="34">
        <v>-2322</v>
      </c>
    </row>
    <row r="41" spans="2:3" ht="12.75">
      <c r="B41" s="27"/>
      <c r="C41" s="34"/>
    </row>
    <row r="42" spans="1:3" ht="12.75">
      <c r="A42" s="35" t="s">
        <v>48</v>
      </c>
      <c r="B42" s="27"/>
      <c r="C42" s="34"/>
    </row>
    <row r="43" spans="1:3" ht="12.75">
      <c r="A43" s="36" t="s">
        <v>80</v>
      </c>
      <c r="B43" s="27">
        <v>17369</v>
      </c>
      <c r="C43" s="34">
        <v>54481</v>
      </c>
    </row>
    <row r="44" spans="1:3" ht="12.75">
      <c r="A44" s="36" t="s">
        <v>83</v>
      </c>
      <c r="B44" s="74">
        <f>SUM(B39:B43)</f>
        <v>26751</v>
      </c>
      <c r="C44" s="75">
        <f>SUM(C39:C43)</f>
        <v>46751</v>
      </c>
    </row>
    <row r="45" spans="2:3" ht="12.75">
      <c r="B45" s="27" t="s">
        <v>14</v>
      </c>
      <c r="C45" s="34"/>
    </row>
    <row r="46" spans="2:3" ht="12.75">
      <c r="B46" s="27" t="s">
        <v>14</v>
      </c>
      <c r="C46" s="36"/>
    </row>
    <row r="47" spans="2:3" ht="12.75">
      <c r="B47" s="65"/>
      <c r="C47" s="65"/>
    </row>
    <row r="48" spans="1:3" ht="12.75">
      <c r="A48" s="84" t="s">
        <v>75</v>
      </c>
      <c r="B48" s="84"/>
      <c r="C48" s="84"/>
    </row>
    <row r="49" spans="1:3" ht="12.75">
      <c r="A49" s="84" t="s">
        <v>117</v>
      </c>
      <c r="B49" s="84"/>
      <c r="C49" s="84"/>
    </row>
  </sheetData>
  <mergeCells count="3">
    <mergeCell ref="A48:C48"/>
    <mergeCell ref="A49:C49"/>
    <mergeCell ref="B7:C7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Raymond Hoo</cp:lastModifiedBy>
  <cp:lastPrinted>2006-08-04T04:39:24Z</cp:lastPrinted>
  <dcterms:created xsi:type="dcterms:W3CDTF">2002-08-26T09:40:51Z</dcterms:created>
  <dcterms:modified xsi:type="dcterms:W3CDTF">2006-11-28T09:39:19Z</dcterms:modified>
  <cp:category/>
  <cp:version/>
  <cp:contentType/>
  <cp:contentStatus/>
</cp:coreProperties>
</file>