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52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'Balance'!$A$1:$E$59</definedName>
    <definedName name="_xlnm.Print_Area" localSheetId="3">'Cash'!$A$1:$D$49</definedName>
    <definedName name="_xlnm.Print_Area" localSheetId="2">'Equity'!$A$1:$G$58</definedName>
    <definedName name="_xlnm.Print_Area" localSheetId="0">'Income'!$A$1:$E$47</definedName>
  </definedNames>
  <calcPr fullCalcOnLoad="1"/>
</workbook>
</file>

<file path=xl/sharedStrings.xml><?xml version="1.0" encoding="utf-8"?>
<sst xmlns="http://schemas.openxmlformats.org/spreadsheetml/2006/main" count="181" uniqueCount="128">
  <si>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</si>
  <si>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</si>
  <si>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</si>
  <si>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</si>
  <si>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</si>
  <si>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</si>
  <si>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</si>
  <si>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</si>
  <si>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</si>
  <si>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</si>
  <si>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</si>
  <si>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</si>
  <si>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</si>
  <si>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</si>
  <si>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</si>
  <si>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</si>
  <si>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</si>
  <si>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</si>
  <si>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</si>
  <si>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</si>
  <si>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</si>
  <si>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</si>
  <si>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</si>
  <si>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</si>
  <si>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</si>
  <si>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</si>
  <si>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</si>
  <si>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</si>
  <si>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</si>
  <si>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</si>
  <si>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>Note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</si>
  <si>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</si>
  <si>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</si>
  <si>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</si>
  <si>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</si>
  <si>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</si>
  <si>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</si>
  <si>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</si>
  <si>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</si>
  <si>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</si>
  <si>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</si>
  <si>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</si>
  <si>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</si>
  <si>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</si>
  <si>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</si>
  <si>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</si>
  <si>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</si>
  <si>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</si>
  <si>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</si>
  <si>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</si>
  <si>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</si>
  <si>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</si>
  <si>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</si>
  <si>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</si>
  <si>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</si>
  <si>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</si>
  <si>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</si>
  <si>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</si>
  <si>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</si>
  <si>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</si>
  <si>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</si>
  <si>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</si>
  <si>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</si>
  <si>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</si>
  <si>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</si>
  <si>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</si>
  <si>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</si>
  <si>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</si>
  <si>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</si>
  <si>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</si>
  <si>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</si>
  <si>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</si>
  <si>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</si>
  <si>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</si>
  <si>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</si>
  <si>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</si>
  <si>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</si>
  <si>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</si>
  <si>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</si>
  <si>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</si>
  <si>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</si>
  <si>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 xml:space="preserve"> - at start of year</t>
  </si>
  <si>
    <t>Balance at  01/01/2003</t>
  </si>
  <si>
    <t xml:space="preserve">  ended 31 December 2002</t>
  </si>
  <si>
    <t>Audited</t>
  </si>
  <si>
    <t xml:space="preserve">   Deferred tax liabilities</t>
  </si>
  <si>
    <t xml:space="preserve"> - at end of period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</si>
  <si>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</si>
  <si>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</si>
  <si>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</si>
  <si>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>31/12/2003</t>
  </si>
  <si>
    <t xml:space="preserve"> - as restated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</si>
  <si>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</si>
  <si>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</si>
  <si>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</si>
  <si>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</si>
  <si>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</si>
  <si>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</si>
  <si>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</si>
  <si>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</si>
  <si>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</si>
  <si>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</si>
  <si>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 xml:space="preserve"> Annual Financial Report for the year ended 31 December 2003</t>
  </si>
  <si>
    <t>Balance at  01/01/2004</t>
  </si>
  <si>
    <t xml:space="preserve">  ended 31 December 2003</t>
  </si>
  <si>
    <t>the Annual Financial Report for the year ended 31 December 2003</t>
  </si>
  <si>
    <t>Net purchase of investments</t>
  </si>
  <si>
    <t>Exchnge fluctuation reserve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</si>
  <si>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</si>
  <si>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</si>
  <si>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</si>
  <si>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</si>
  <si>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</si>
  <si>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</si>
  <si>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   Unquoted investment, at cost</t>
  </si>
  <si>
    <t>Interim report for the fourth quarter ended 31 December 2004</t>
  </si>
  <si>
    <t>31/12/2004</t>
  </si>
  <si>
    <t xml:space="preserve">    Provision</t>
  </si>
  <si>
    <t>12months ended 31/12/2004</t>
  </si>
  <si>
    <t>Balance at  31/12/2004</t>
  </si>
  <si>
    <t>12 months ended 31/12/2003</t>
  </si>
  <si>
    <t>Balance at  31/12/2003</t>
  </si>
  <si>
    <t xml:space="preserve">Finance costs </t>
  </si>
  <si>
    <t xml:space="preserve">Proceeds from borrowings </t>
  </si>
  <si>
    <t>Repayments of borrowings</t>
  </si>
  <si>
    <t>Deposits pledged as securities</t>
  </si>
  <si>
    <t>Net Profit for the year</t>
  </si>
  <si>
    <t xml:space="preserve">  arising in the year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</si>
</sst>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_);\(0\)"/>
    <numFmt numFmtId="185" formatCode="0.00_);\(0.00\)"/>
    <numFmt numFmtId="186" formatCode="_(* #,##0_);_(* \(#,##0\);_(* &quot;-&quot;??_);_(@_)"/>
    <numFmt numFmtId="187" formatCode="0.0"/>
    <numFmt numFmtId="188" formatCode="0.000000"/>
    <numFmt numFmtId="189" formatCode="0.00000"/>
    <numFmt numFmtId="190" formatCode="0.0000"/>
    <numFmt numFmtId="191" formatCode="mmm\-yyyy"/>
    <numFmt numFmtId="192" formatCode="_(* #,##0.0_);_(* \(#,##0.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="75" zoomScaleNormal="75" workbookViewId="0" topLeftCell="A8">
      <selection activeCell="B1" sqref="B1"/>
    </sheetView>
  </sheetViews>
  <sheetFormatPr defaultColWidth="9.140625" defaultRowHeight="12.75"/>
  <cols>
    <col min="1" max="1" width="28.57421875" style="0" customWidth="1"/>
    <col min="2" max="5" width="12.7109375" style="0" customWidth="1"/>
  </cols>
  <sheetData>
    <row r="1" spans="1:5" ht="12.75">
      <c r="A1" s="1" t="s">
        <v>24</v>
      </c>
      <c r="E1" s="56"/>
    </row>
    <row r="2" ht="4.5" customHeight="1"/>
    <row r="3" spans="1:5" ht="13.5" customHeight="1">
      <c r="A3" t="s">
        <v>115</v>
      </c>
      <c r="E3" s="1"/>
    </row>
    <row r="4" ht="2.25" customHeight="1"/>
    <row r="5" ht="15.75">
      <c r="A5" s="55" t="s">
        <v>28</v>
      </c>
    </row>
    <row r="6" s="14" customFormat="1" ht="12">
      <c r="A6" s="62" t="s">
        <v>98</v>
      </c>
    </row>
    <row r="7" s="14" customFormat="1" ht="12">
      <c r="A7" s="62" t="s">
        <v>77</v>
      </c>
    </row>
    <row r="9" spans="1:5" ht="12.75">
      <c r="A9" s="1"/>
      <c r="B9" s="16" t="s">
        <v>51</v>
      </c>
      <c r="C9" s="2" t="s">
        <v>53</v>
      </c>
      <c r="D9" s="16" t="s">
        <v>54</v>
      </c>
      <c r="E9" s="2" t="s">
        <v>53</v>
      </c>
    </row>
    <row r="10" spans="2:5" ht="12.75">
      <c r="B10" s="16" t="s">
        <v>52</v>
      </c>
      <c r="C10" s="2" t="s">
        <v>52</v>
      </c>
      <c r="D10" s="16" t="s">
        <v>55</v>
      </c>
      <c r="E10" s="2" t="s">
        <v>55</v>
      </c>
    </row>
    <row r="11" spans="2:5" ht="12.75">
      <c r="B11" s="30" t="s">
        <v>116</v>
      </c>
      <c r="C11" s="37" t="s">
        <v>90</v>
      </c>
      <c r="D11" s="30" t="str">
        <f>+B11</f>
        <v>31/12/2004</v>
      </c>
      <c r="E11" s="37" t="str">
        <f>+C11</f>
        <v>31/12/2003</v>
      </c>
    </row>
    <row r="12" spans="2:5" ht="12.75">
      <c r="B12" s="31" t="s">
        <v>26</v>
      </c>
      <c r="C12" s="38" t="s">
        <v>26</v>
      </c>
      <c r="D12" s="31" t="s">
        <v>26</v>
      </c>
      <c r="E12" s="38" t="s">
        <v>26</v>
      </c>
    </row>
    <row r="13" spans="2:5" ht="12.75">
      <c r="B13" s="21"/>
      <c r="C13" s="3"/>
      <c r="D13" s="16"/>
      <c r="E13" s="2"/>
    </row>
    <row r="14" spans="1:5" ht="12.75">
      <c r="A14" t="s">
        <v>0</v>
      </c>
      <c r="B14" s="32">
        <v>273405</v>
      </c>
      <c r="C14" s="39">
        <v>149586</v>
      </c>
      <c r="D14" s="32">
        <v>964587</v>
      </c>
      <c r="E14" s="18">
        <v>534106</v>
      </c>
    </row>
    <row r="15" spans="2:5" ht="12.75">
      <c r="B15" s="32"/>
      <c r="C15" s="39" t="s">
        <v>14</v>
      </c>
      <c r="D15" s="32"/>
      <c r="E15" s="39"/>
    </row>
    <row r="16" spans="1:5" ht="12.75">
      <c r="A16" t="s">
        <v>1</v>
      </c>
      <c r="B16" s="32">
        <v>-262222</v>
      </c>
      <c r="C16" s="39">
        <v>-147443</v>
      </c>
      <c r="D16" s="32">
        <v>-940621</v>
      </c>
      <c r="E16" s="18">
        <v>-527951</v>
      </c>
    </row>
    <row r="17" spans="2:5" ht="12.75">
      <c r="B17" s="32"/>
      <c r="C17" s="39" t="s">
        <v>14</v>
      </c>
      <c r="D17" s="32"/>
      <c r="E17" s="18"/>
    </row>
    <row r="18" spans="1:5" ht="12.75">
      <c r="A18" t="s">
        <v>2</v>
      </c>
      <c r="B18" s="33">
        <v>1417</v>
      </c>
      <c r="C18" s="40">
        <v>538</v>
      </c>
      <c r="D18" s="33">
        <v>4960</v>
      </c>
      <c r="E18" s="40">
        <v>2852</v>
      </c>
    </row>
    <row r="19" spans="2:5" ht="12.75">
      <c r="B19" s="32"/>
      <c r="C19" s="39"/>
      <c r="D19" s="32" t="s">
        <v>14</v>
      </c>
      <c r="E19" s="18"/>
    </row>
    <row r="20" spans="1:5" ht="12.75">
      <c r="A20" t="s">
        <v>3</v>
      </c>
      <c r="B20" s="32">
        <f>SUM(B14:B18)</f>
        <v>12600</v>
      </c>
      <c r="C20" s="18">
        <f>SUM(C14:C18)</f>
        <v>2681</v>
      </c>
      <c r="D20" s="32">
        <f>SUM(D14:D18)</f>
        <v>28926</v>
      </c>
      <c r="E20" s="18">
        <f>SUM(E14:E18)</f>
        <v>9007</v>
      </c>
    </row>
    <row r="21" spans="2:5" ht="12.75">
      <c r="B21" s="32"/>
      <c r="C21" s="39"/>
      <c r="D21" s="32"/>
      <c r="E21" s="18"/>
    </row>
    <row r="22" spans="1:5" ht="12.75">
      <c r="A22" t="s">
        <v>122</v>
      </c>
      <c r="B22" s="32">
        <v>-5125</v>
      </c>
      <c r="C22" s="39">
        <v>-107</v>
      </c>
      <c r="D22" s="32">
        <v>-9066</v>
      </c>
      <c r="E22" s="39">
        <v>-419</v>
      </c>
    </row>
    <row r="23" spans="2:5" ht="12.75">
      <c r="B23" s="32"/>
      <c r="C23" s="39"/>
      <c r="D23" s="32"/>
      <c r="E23" s="39"/>
    </row>
    <row r="24" spans="1:5" ht="12.75">
      <c r="A24" t="s">
        <v>4</v>
      </c>
      <c r="B24" s="33">
        <v>0</v>
      </c>
      <c r="C24" s="40">
        <v>0</v>
      </c>
      <c r="D24" s="33">
        <v>0</v>
      </c>
      <c r="E24" s="40">
        <v>0</v>
      </c>
    </row>
    <row r="25" spans="2:5" ht="12.75">
      <c r="B25" s="32"/>
      <c r="C25" s="39"/>
      <c r="D25" s="32"/>
      <c r="E25" s="39"/>
    </row>
    <row r="26" spans="1:5" ht="12.75">
      <c r="A26" t="s">
        <v>57</v>
      </c>
      <c r="B26" s="32"/>
      <c r="C26" s="39"/>
      <c r="D26" s="32"/>
      <c r="E26" s="39"/>
    </row>
    <row r="27" spans="1:5" ht="12.75">
      <c r="A27" t="s">
        <v>58</v>
      </c>
      <c r="B27" s="32">
        <f>SUM(B20:B24)</f>
        <v>7475</v>
      </c>
      <c r="C27" s="18">
        <f>SUM(C20:C24)</f>
        <v>2574</v>
      </c>
      <c r="D27" s="32">
        <f>SUM(D20:D24)</f>
        <v>19860</v>
      </c>
      <c r="E27" s="18">
        <f>SUM(E20:E24)</f>
        <v>8588</v>
      </c>
    </row>
    <row r="28" spans="2:5" ht="12.75">
      <c r="B28" s="34"/>
      <c r="C28" s="41"/>
      <c r="D28" s="34"/>
      <c r="E28" s="41"/>
    </row>
    <row r="29" spans="1:5" ht="12.75">
      <c r="A29" t="s">
        <v>5</v>
      </c>
      <c r="B29" s="33">
        <v>-1302</v>
      </c>
      <c r="C29" s="40">
        <v>-58</v>
      </c>
      <c r="D29" s="75">
        <v>-2639</v>
      </c>
      <c r="E29" s="40">
        <v>27</v>
      </c>
    </row>
    <row r="30" spans="2:5" ht="12.75">
      <c r="B30" s="32"/>
      <c r="C30" s="39"/>
      <c r="D30" s="32"/>
      <c r="E30" s="39"/>
    </row>
    <row r="31" spans="1:5" ht="12.75">
      <c r="A31" t="s">
        <v>57</v>
      </c>
      <c r="B31" s="32"/>
      <c r="C31" s="39"/>
      <c r="D31" s="32"/>
      <c r="E31" s="39"/>
    </row>
    <row r="32" spans="1:5" ht="12.75">
      <c r="A32" t="s">
        <v>59</v>
      </c>
      <c r="B32" s="32">
        <f>SUM(B27:B29)</f>
        <v>6173</v>
      </c>
      <c r="C32" s="18">
        <f>SUM(C27:C29)</f>
        <v>2516</v>
      </c>
      <c r="D32" s="32">
        <f>SUM(D27:D29)</f>
        <v>17221</v>
      </c>
      <c r="E32" s="18">
        <f>SUM(E27:E29)</f>
        <v>8615</v>
      </c>
    </row>
    <row r="33" spans="2:5" ht="12.75">
      <c r="B33" s="32"/>
      <c r="C33" s="39"/>
      <c r="D33" s="32"/>
      <c r="E33" s="39"/>
    </row>
    <row r="34" spans="1:5" ht="12.75">
      <c r="A34" t="s">
        <v>6</v>
      </c>
      <c r="B34" s="33">
        <v>0</v>
      </c>
      <c r="C34" s="40">
        <v>0</v>
      </c>
      <c r="D34" s="33">
        <v>0</v>
      </c>
      <c r="E34" s="40">
        <v>0</v>
      </c>
    </row>
    <row r="35" spans="2:5" ht="12.75">
      <c r="B35" s="32"/>
      <c r="C35" s="39"/>
      <c r="D35" s="32"/>
      <c r="E35" s="39"/>
    </row>
    <row r="36" spans="1:5" ht="13.5" thickBot="1">
      <c r="A36" t="s">
        <v>7</v>
      </c>
      <c r="B36" s="35">
        <f>SUM(B32:B34)</f>
        <v>6173</v>
      </c>
      <c r="C36" s="67">
        <f>SUM(C32:C34)</f>
        <v>2516</v>
      </c>
      <c r="D36" s="35">
        <f>SUM(D32:D34)</f>
        <v>17221</v>
      </c>
      <c r="E36" s="67">
        <f>SUM(E32:E34)</f>
        <v>8615</v>
      </c>
    </row>
    <row r="37" spans="2:5" ht="13.5" thickTop="1">
      <c r="B37" s="32"/>
      <c r="C37" s="39"/>
      <c r="D37" s="32"/>
      <c r="E37" s="39"/>
    </row>
    <row r="38" spans="2:5" ht="12.75">
      <c r="B38" s="32"/>
      <c r="C38" s="39"/>
      <c r="D38" s="32"/>
      <c r="E38" s="39"/>
    </row>
    <row r="39" spans="1:5" ht="12.75">
      <c r="A39" t="s">
        <v>74</v>
      </c>
      <c r="B39" s="32"/>
      <c r="C39" s="39"/>
      <c r="D39" s="32"/>
      <c r="E39" s="39"/>
    </row>
    <row r="40" spans="1:5" ht="12.75">
      <c r="A40" t="s">
        <v>31</v>
      </c>
      <c r="B40" s="36">
        <v>10.288333333333332</v>
      </c>
      <c r="C40" s="69">
        <v>4.193333333333333</v>
      </c>
      <c r="D40" s="36">
        <v>28.701666666666664</v>
      </c>
      <c r="E40" s="42">
        <v>14.358333333333334</v>
      </c>
    </row>
    <row r="41" spans="1:5" ht="12.75">
      <c r="A41" t="s">
        <v>60</v>
      </c>
      <c r="B41" s="23" t="s">
        <v>25</v>
      </c>
      <c r="C41" s="19" t="s">
        <v>25</v>
      </c>
      <c r="D41" s="23" t="s">
        <v>25</v>
      </c>
      <c r="E41" s="19" t="s">
        <v>25</v>
      </c>
    </row>
    <row r="42" spans="2:5" ht="12.75">
      <c r="B42" s="23"/>
      <c r="C42" s="19"/>
      <c r="D42" s="23"/>
      <c r="E42" s="19"/>
    </row>
    <row r="43" spans="1:5" ht="12.75">
      <c r="A43" s="57" t="s">
        <v>75</v>
      </c>
      <c r="B43" s="16"/>
      <c r="C43" s="2"/>
      <c r="D43" s="2"/>
      <c r="E43" s="2"/>
    </row>
    <row r="44" spans="2:5" ht="12.75">
      <c r="B44" s="2"/>
      <c r="C44" s="2"/>
      <c r="D44" s="2"/>
      <c r="E44" s="2"/>
    </row>
    <row r="45" spans="1:5" ht="12.75">
      <c r="A45" s="78" t="s">
        <v>56</v>
      </c>
      <c r="B45" s="78"/>
      <c r="C45" s="78"/>
      <c r="D45" s="78"/>
      <c r="E45" s="78"/>
    </row>
    <row r="46" spans="1:5" ht="12.75">
      <c r="A46" s="78" t="s">
        <v>102</v>
      </c>
      <c r="B46" s="78"/>
      <c r="C46" s="78"/>
      <c r="D46" s="78"/>
      <c r="E46" s="78"/>
    </row>
  </sheetData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75" zoomScaleNormal="75" workbookViewId="0" topLeftCell="A30">
      <selection activeCell="C66" sqref="C66"/>
    </sheetView>
  </sheetViews>
  <sheetFormatPr defaultColWidth="9.140625" defaultRowHeight="12.75"/>
  <cols>
    <col min="1" max="1" width="38.28125" style="0" customWidth="1"/>
    <col min="2" max="2" width="10.421875" style="16" customWidth="1"/>
    <col min="3" max="3" width="12.7109375" style="1" customWidth="1"/>
    <col min="4" max="4" width="1.8515625" style="10" customWidth="1"/>
    <col min="5" max="5" width="12.7109375" style="0" customWidth="1"/>
  </cols>
  <sheetData>
    <row r="1" ht="12.75">
      <c r="A1" s="1" t="s">
        <v>24</v>
      </c>
    </row>
    <row r="2" ht="4.5" customHeight="1"/>
    <row r="3" spans="1:4" ht="12.75" customHeight="1">
      <c r="A3" t="s">
        <v>115</v>
      </c>
      <c r="B3"/>
      <c r="C3"/>
      <c r="D3"/>
    </row>
    <row r="4" spans="2:4" ht="2.25" customHeight="1">
      <c r="B4"/>
      <c r="C4"/>
      <c r="D4"/>
    </row>
    <row r="5" spans="1:2" ht="15.75">
      <c r="A5" s="54" t="s">
        <v>15</v>
      </c>
      <c r="B5" s="23"/>
    </row>
    <row r="6" ht="12.75">
      <c r="A6" s="1" t="s">
        <v>14</v>
      </c>
    </row>
    <row r="7" spans="1:5" ht="12.75" hidden="1">
      <c r="A7" s="1"/>
      <c r="C7" s="16"/>
      <c r="D7" s="19"/>
      <c r="E7" s="16" t="s">
        <v>84</v>
      </c>
    </row>
    <row r="8" spans="3:5" ht="12.75">
      <c r="C8" s="16" t="s">
        <v>38</v>
      </c>
      <c r="D8" s="19"/>
      <c r="E8" s="17" t="s">
        <v>38</v>
      </c>
    </row>
    <row r="9" spans="3:5" ht="12.75">
      <c r="C9" s="16" t="s">
        <v>54</v>
      </c>
      <c r="D9" s="19"/>
      <c r="E9" s="17" t="s">
        <v>61</v>
      </c>
    </row>
    <row r="10" spans="3:5" ht="12.75">
      <c r="C10" s="16" t="s">
        <v>62</v>
      </c>
      <c r="D10" s="19"/>
      <c r="E10" s="17" t="s">
        <v>62</v>
      </c>
    </row>
    <row r="11" spans="3:5" ht="12.75">
      <c r="C11" s="16" t="s">
        <v>89</v>
      </c>
      <c r="D11" s="19"/>
      <c r="E11" s="17" t="s">
        <v>63</v>
      </c>
    </row>
    <row r="12" spans="2:5" ht="12.75">
      <c r="B12" s="16" t="s">
        <v>30</v>
      </c>
      <c r="C12" s="43" t="str">
        <f>+Income!D11</f>
        <v>31/12/2004</v>
      </c>
      <c r="D12" s="44"/>
      <c r="E12" s="45" t="s">
        <v>90</v>
      </c>
    </row>
    <row r="13" spans="3:5" ht="12.75">
      <c r="C13" s="79" t="s">
        <v>78</v>
      </c>
      <c r="D13" s="79"/>
      <c r="E13" s="79"/>
    </row>
    <row r="14" spans="3:5" ht="12.75">
      <c r="C14" s="21" t="s">
        <v>26</v>
      </c>
      <c r="D14" s="46"/>
      <c r="E14" s="3" t="s">
        <v>26</v>
      </c>
    </row>
    <row r="15" spans="3:5" ht="12.75">
      <c r="C15" s="24"/>
      <c r="D15" s="20"/>
      <c r="E15" s="5"/>
    </row>
    <row r="16" spans="1:5" ht="12.75">
      <c r="A16" s="1" t="s">
        <v>64</v>
      </c>
      <c r="C16" s="24"/>
      <c r="D16" s="20"/>
      <c r="E16" s="5"/>
    </row>
    <row r="17" spans="1:5" ht="12.75">
      <c r="A17" t="s">
        <v>66</v>
      </c>
      <c r="C17" s="32">
        <v>161653</v>
      </c>
      <c r="D17" s="41"/>
      <c r="E17" s="18">
        <v>49017</v>
      </c>
    </row>
    <row r="18" spans="1:5" ht="12.75">
      <c r="A18" t="s">
        <v>114</v>
      </c>
      <c r="C18" s="32">
        <v>0</v>
      </c>
      <c r="D18" s="41"/>
      <c r="E18" s="18">
        <v>0</v>
      </c>
    </row>
    <row r="19" spans="1:5" ht="12.75">
      <c r="A19" t="s">
        <v>110</v>
      </c>
      <c r="C19" s="32">
        <v>5712</v>
      </c>
      <c r="D19" s="41"/>
      <c r="E19" s="18">
        <v>0</v>
      </c>
    </row>
    <row r="20" spans="1:5" ht="12.75">
      <c r="A20" t="s">
        <v>111</v>
      </c>
      <c r="C20" s="32">
        <v>11176</v>
      </c>
      <c r="D20" s="41"/>
      <c r="E20" s="18">
        <v>0</v>
      </c>
    </row>
    <row r="21" spans="1:5" ht="12.75">
      <c r="A21" t="s">
        <v>112</v>
      </c>
      <c r="C21" s="32">
        <v>27854</v>
      </c>
      <c r="D21" s="41"/>
      <c r="E21" s="18">
        <v>0</v>
      </c>
    </row>
    <row r="22" spans="3:5" ht="12.75">
      <c r="C22" s="32"/>
      <c r="D22" s="41"/>
      <c r="E22" s="18"/>
    </row>
    <row r="23" spans="1:5" ht="12.75">
      <c r="A23" s="1" t="s">
        <v>65</v>
      </c>
      <c r="C23" s="47"/>
      <c r="D23" s="48"/>
      <c r="E23" s="63"/>
    </row>
    <row r="24" spans="1:5" ht="12.75">
      <c r="A24" t="s">
        <v>8</v>
      </c>
      <c r="C24" s="49">
        <v>130656</v>
      </c>
      <c r="D24" s="48"/>
      <c r="E24" s="64">
        <v>65020</v>
      </c>
    </row>
    <row r="25" spans="1:5" ht="12.75">
      <c r="A25" t="s">
        <v>16</v>
      </c>
      <c r="C25" s="49">
        <v>141162</v>
      </c>
      <c r="D25" s="48"/>
      <c r="E25" s="64">
        <v>73437</v>
      </c>
    </row>
    <row r="26" spans="1:5" ht="12.75">
      <c r="A26" t="s">
        <v>67</v>
      </c>
      <c r="C26" s="49">
        <v>95129</v>
      </c>
      <c r="D26" s="48"/>
      <c r="E26" s="64">
        <v>98975</v>
      </c>
    </row>
    <row r="27" spans="1:5" ht="12.75">
      <c r="A27" t="s">
        <v>79</v>
      </c>
      <c r="C27" s="49">
        <v>1772</v>
      </c>
      <c r="D27" s="48"/>
      <c r="E27" s="64">
        <v>807</v>
      </c>
    </row>
    <row r="28" spans="3:5" ht="12.75">
      <c r="C28" s="50">
        <f>SUM(C23:C27)</f>
        <v>368719</v>
      </c>
      <c r="D28" s="48"/>
      <c r="E28" s="65">
        <f>SUM(E23:E27)</f>
        <v>238239</v>
      </c>
    </row>
    <row r="29" spans="3:5" ht="12.75">
      <c r="C29" s="49"/>
      <c r="D29" s="48"/>
      <c r="E29" s="64"/>
    </row>
    <row r="30" spans="1:5" ht="12.75">
      <c r="A30" s="1" t="s">
        <v>18</v>
      </c>
      <c r="C30" s="49"/>
      <c r="D30" s="48"/>
      <c r="E30" s="64"/>
    </row>
    <row r="31" spans="1:5" ht="12.75">
      <c r="A31" t="s">
        <v>17</v>
      </c>
      <c r="C31" s="49">
        <v>97471</v>
      </c>
      <c r="D31" s="48"/>
      <c r="E31" s="64">
        <v>100944</v>
      </c>
    </row>
    <row r="32" spans="1:5" ht="12.75">
      <c r="A32" t="s">
        <v>117</v>
      </c>
      <c r="C32" s="49">
        <v>6082</v>
      </c>
      <c r="D32" s="48"/>
      <c r="E32" s="64">
        <v>0</v>
      </c>
    </row>
    <row r="33" spans="1:5" ht="12.75">
      <c r="A33" t="s">
        <v>68</v>
      </c>
      <c r="C33" s="70">
        <v>2459</v>
      </c>
      <c r="D33" s="48"/>
      <c r="E33" s="64">
        <v>1004</v>
      </c>
    </row>
    <row r="34" spans="1:5" ht="12.75">
      <c r="A34" t="s">
        <v>99</v>
      </c>
      <c r="C34" s="70">
        <v>688</v>
      </c>
      <c r="D34" s="48"/>
      <c r="E34" s="74">
        <v>406</v>
      </c>
    </row>
    <row r="35" spans="1:5" ht="12.75">
      <c r="A35" t="s">
        <v>109</v>
      </c>
      <c r="C35" s="49">
        <v>94838</v>
      </c>
      <c r="D35" s="48"/>
      <c r="E35" s="64">
        <v>38000</v>
      </c>
    </row>
    <row r="36" spans="3:5" ht="12.75">
      <c r="C36" s="50">
        <f>SUM(C31:C35)</f>
        <v>201538</v>
      </c>
      <c r="D36" s="48"/>
      <c r="E36" s="65">
        <f>SUM(E31:E35)</f>
        <v>140354</v>
      </c>
    </row>
    <row r="37" spans="3:5" ht="6.75" customHeight="1">
      <c r="C37" s="49"/>
      <c r="D37" s="48"/>
      <c r="E37" s="64"/>
    </row>
    <row r="38" spans="1:5" ht="12.75">
      <c r="A38" s="1" t="s">
        <v>9</v>
      </c>
      <c r="C38" s="51">
        <f>+C28-C36</f>
        <v>167181</v>
      </c>
      <c r="D38" s="48"/>
      <c r="E38" s="66">
        <f>+E28-E36</f>
        <v>97885</v>
      </c>
    </row>
    <row r="39" spans="3:5" ht="12.75">
      <c r="C39" s="34"/>
      <c r="D39" s="41"/>
      <c r="E39" s="59"/>
    </row>
    <row r="40" spans="1:5" ht="12.75">
      <c r="A40" s="1" t="s">
        <v>19</v>
      </c>
      <c r="C40" s="34"/>
      <c r="D40" s="41"/>
      <c r="E40" s="59"/>
    </row>
    <row r="41" spans="1:5" ht="12.75">
      <c r="A41" s="15" t="s">
        <v>113</v>
      </c>
      <c r="C41" s="34">
        <v>186902</v>
      </c>
      <c r="D41" s="41"/>
      <c r="E41" s="59">
        <v>0</v>
      </c>
    </row>
    <row r="42" spans="1:5" ht="12.75">
      <c r="A42" t="s">
        <v>99</v>
      </c>
      <c r="C42" s="34">
        <v>25088</v>
      </c>
      <c r="D42" s="41"/>
      <c r="E42" s="59">
        <v>1472</v>
      </c>
    </row>
    <row r="43" spans="1:5" ht="12.75">
      <c r="A43" s="8" t="s">
        <v>85</v>
      </c>
      <c r="B43" s="27"/>
      <c r="C43" s="34">
        <v>794</v>
      </c>
      <c r="D43" s="41"/>
      <c r="E43" s="59">
        <v>1926</v>
      </c>
    </row>
    <row r="44" spans="3:5" ht="12.75">
      <c r="C44" s="52">
        <f>SUM(C41:C43)</f>
        <v>212784</v>
      </c>
      <c r="D44" s="41"/>
      <c r="E44" s="61">
        <f>SUM(E41:E43)</f>
        <v>3398</v>
      </c>
    </row>
    <row r="45" spans="3:5" ht="12.75">
      <c r="C45" s="34"/>
      <c r="D45" s="41"/>
      <c r="E45" s="59"/>
    </row>
    <row r="46" spans="3:5" ht="13.5" thickBot="1">
      <c r="C46" s="35">
        <f>+C17+C18+C19+C20+C21+C38-C44</f>
        <v>160792</v>
      </c>
      <c r="D46" s="41"/>
      <c r="E46" s="67">
        <f>+E17+E18+E19+E20+E21+E38-E44</f>
        <v>143504</v>
      </c>
    </row>
    <row r="47" spans="3:5" ht="13.5" thickTop="1">
      <c r="C47" s="34"/>
      <c r="D47" s="41"/>
      <c r="E47" s="59"/>
    </row>
    <row r="48" spans="3:5" ht="12.75">
      <c r="C48" s="34"/>
      <c r="D48" s="41"/>
      <c r="E48" s="59"/>
    </row>
    <row r="49" spans="1:5" ht="12.75">
      <c r="A49" s="1" t="s">
        <v>20</v>
      </c>
      <c r="C49" s="34"/>
      <c r="D49" s="41"/>
      <c r="E49" s="59"/>
    </row>
    <row r="50" spans="1:5" ht="12.75">
      <c r="A50" t="s">
        <v>22</v>
      </c>
      <c r="C50" s="32">
        <v>60000</v>
      </c>
      <c r="D50" s="41"/>
      <c r="E50" s="18">
        <v>60000</v>
      </c>
    </row>
    <row r="51" spans="1:5" ht="12.75">
      <c r="A51" t="s">
        <v>21</v>
      </c>
      <c r="C51" s="34">
        <v>17</v>
      </c>
      <c r="D51" s="41"/>
      <c r="E51" s="59">
        <v>17</v>
      </c>
    </row>
    <row r="52" spans="1:5" ht="12.75">
      <c r="A52" t="s">
        <v>107</v>
      </c>
      <c r="C52" s="34">
        <v>5084</v>
      </c>
      <c r="D52" s="41"/>
      <c r="E52" s="59">
        <v>217</v>
      </c>
    </row>
    <row r="53" spans="1:5" ht="12.75">
      <c r="A53" t="s">
        <v>23</v>
      </c>
      <c r="C53" s="76">
        <v>95691</v>
      </c>
      <c r="D53" s="41"/>
      <c r="E53" s="59">
        <v>83270</v>
      </c>
    </row>
    <row r="54" spans="3:5" ht="13.5" thickBot="1">
      <c r="C54" s="53">
        <f>SUM(C50:C53)</f>
        <v>160792</v>
      </c>
      <c r="D54" s="41"/>
      <c r="E54" s="68">
        <f>SUM(E50:E53)</f>
        <v>143504</v>
      </c>
    </row>
    <row r="55" spans="3:5" ht="13.5" thickTop="1">
      <c r="C55" s="32"/>
      <c r="D55" s="41"/>
      <c r="E55" s="18"/>
    </row>
    <row r="56" spans="3:5" ht="12.75" hidden="1">
      <c r="C56" s="25">
        <f>+C46-C54</f>
        <v>0</v>
      </c>
      <c r="D56" s="7"/>
      <c r="E56" s="6">
        <f>+E46-E54</f>
        <v>0</v>
      </c>
    </row>
    <row r="57" ht="12.75">
      <c r="C57" s="22"/>
    </row>
    <row r="58" spans="1:5" ht="12.75">
      <c r="A58" s="78" t="s">
        <v>71</v>
      </c>
      <c r="B58" s="78"/>
      <c r="C58" s="78"/>
      <c r="D58" s="78"/>
      <c r="E58" s="78"/>
    </row>
    <row r="59" spans="1:5" ht="12.75">
      <c r="A59" s="78" t="s">
        <v>102</v>
      </c>
      <c r="B59" s="78"/>
      <c r="C59" s="78"/>
      <c r="D59" s="78"/>
      <c r="E59" s="78"/>
    </row>
  </sheetData>
  <mergeCells count="3">
    <mergeCell ref="C13:E13"/>
    <mergeCell ref="A58:E58"/>
    <mergeCell ref="A59:E59"/>
  </mergeCells>
  <printOptions horizontalCentered="1"/>
  <pageMargins left="0.75" right="0.75" top="1" bottom="0.5" header="0.5" footer="0.5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33">
      <pane xSplit="11580" topLeftCell="J1" activePane="topLeft" state="split"/>
      <selection pane="topLeft" activeCell="F41" sqref="F41"/>
      <selection pane="topRight" activeCell="J22" sqref="J22"/>
    </sheetView>
  </sheetViews>
  <sheetFormatPr defaultColWidth="9.140625" defaultRowHeight="12.75"/>
  <cols>
    <col min="1" max="1" width="28.7109375" style="0" customWidth="1"/>
    <col min="2" max="2" width="8.421875" style="0" hidden="1" customWidth="1"/>
    <col min="3" max="3" width="11.57421875" style="0" customWidth="1"/>
    <col min="4" max="4" width="12.140625" style="0" customWidth="1"/>
    <col min="5" max="5" width="12.421875" style="0" customWidth="1"/>
    <col min="6" max="6" width="12.7109375" style="0" customWidth="1"/>
    <col min="7" max="7" width="11.140625" style="0" customWidth="1"/>
  </cols>
  <sheetData>
    <row r="1" spans="1:7" ht="12.75">
      <c r="A1" s="1" t="s">
        <v>24</v>
      </c>
      <c r="B1" s="1"/>
      <c r="G1" s="56"/>
    </row>
    <row r="2" ht="2.25" customHeight="1"/>
    <row r="3" ht="13.5" customHeight="1">
      <c r="A3" t="s">
        <v>115</v>
      </c>
    </row>
    <row r="4" ht="2.25" customHeight="1"/>
    <row r="5" spans="1:5" ht="15.75">
      <c r="A5" s="54" t="s">
        <v>69</v>
      </c>
      <c r="B5" s="13"/>
      <c r="C5" s="10"/>
      <c r="D5" s="10"/>
      <c r="E5" s="10"/>
    </row>
    <row r="6" spans="1:5" ht="12.75">
      <c r="A6" s="62" t="s">
        <v>100</v>
      </c>
      <c r="B6" s="12"/>
      <c r="C6" s="10"/>
      <c r="D6" s="10"/>
      <c r="E6" s="10"/>
    </row>
    <row r="8" spans="3:7" ht="12.75">
      <c r="C8" s="16"/>
      <c r="D8" s="80" t="s">
        <v>34</v>
      </c>
      <c r="E8" s="80"/>
      <c r="F8" s="9" t="s">
        <v>35</v>
      </c>
      <c r="G8" s="16"/>
    </row>
    <row r="9" spans="3:7" ht="12.75">
      <c r="C9" s="16"/>
      <c r="D9" s="9"/>
      <c r="E9" s="16" t="s">
        <v>92</v>
      </c>
      <c r="F9" s="16"/>
      <c r="G9" s="16"/>
    </row>
    <row r="10" spans="3:7" ht="12.75">
      <c r="C10" s="23" t="s">
        <v>39</v>
      </c>
      <c r="D10" s="16" t="s">
        <v>27</v>
      </c>
      <c r="E10" s="16" t="s">
        <v>93</v>
      </c>
      <c r="F10" s="23" t="s">
        <v>32</v>
      </c>
      <c r="G10" s="16"/>
    </row>
    <row r="11" spans="2:7" ht="12.75">
      <c r="B11" s="16" t="s">
        <v>30</v>
      </c>
      <c r="C11" s="23" t="s">
        <v>12</v>
      </c>
      <c r="D11" s="23" t="s">
        <v>36</v>
      </c>
      <c r="E11" s="23" t="s">
        <v>37</v>
      </c>
      <c r="F11" s="23" t="s">
        <v>33</v>
      </c>
      <c r="G11" s="23" t="s">
        <v>13</v>
      </c>
    </row>
    <row r="12" spans="3:7" ht="12.75"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</row>
    <row r="13" spans="3:7" ht="12.75">
      <c r="C13" s="28"/>
      <c r="D13" s="28"/>
      <c r="E13" s="28"/>
      <c r="F13" s="28"/>
      <c r="G13" s="28"/>
    </row>
    <row r="14" spans="1:7" ht="12.75">
      <c r="A14" s="1"/>
      <c r="B14" s="1"/>
      <c r="C14" s="22"/>
      <c r="D14" s="22"/>
      <c r="E14" s="22"/>
      <c r="F14" s="22"/>
      <c r="G14" s="22"/>
    </row>
    <row r="15" spans="1:7" ht="12.75">
      <c r="A15" s="26" t="s">
        <v>118</v>
      </c>
      <c r="B15" s="26"/>
      <c r="C15" s="22"/>
      <c r="D15" s="22"/>
      <c r="E15" s="22"/>
      <c r="F15" s="22"/>
      <c r="G15" s="22"/>
    </row>
    <row r="16" spans="1:7" ht="12.75">
      <c r="A16" t="s">
        <v>103</v>
      </c>
      <c r="C16" s="22"/>
      <c r="D16" s="22"/>
      <c r="E16" s="22"/>
      <c r="F16" s="22"/>
      <c r="G16" s="22"/>
    </row>
    <row r="17" spans="1:7" ht="12.75">
      <c r="A17" t="s">
        <v>94</v>
      </c>
      <c r="C17" s="32">
        <v>60000</v>
      </c>
      <c r="D17" s="32">
        <v>17</v>
      </c>
      <c r="E17" s="32">
        <v>217</v>
      </c>
      <c r="F17" s="32">
        <v>83270</v>
      </c>
      <c r="G17" s="32">
        <f>SUM(C17:F17)</f>
        <v>143504</v>
      </c>
    </row>
    <row r="18" spans="1:7" ht="12.75">
      <c r="A18" t="s">
        <v>101</v>
      </c>
      <c r="C18" s="33">
        <v>0</v>
      </c>
      <c r="D18" s="33">
        <v>0</v>
      </c>
      <c r="E18" s="33">
        <v>0</v>
      </c>
      <c r="F18" s="33">
        <v>0</v>
      </c>
      <c r="G18" s="33">
        <f>SUM(C18:F18)</f>
        <v>0</v>
      </c>
    </row>
    <row r="19" spans="1:7" ht="12.75">
      <c r="A19" t="s">
        <v>91</v>
      </c>
      <c r="C19" s="32">
        <f>SUM(C17:C18)</f>
        <v>60000</v>
      </c>
      <c r="D19" s="32">
        <f>SUM(D17:D18)</f>
        <v>17</v>
      </c>
      <c r="E19" s="32">
        <f>SUM(E17:E18)</f>
        <v>217</v>
      </c>
      <c r="F19" s="32">
        <f>SUM(F17:F18)</f>
        <v>83270</v>
      </c>
      <c r="G19" s="32">
        <f>SUM(G17:G18)</f>
        <v>143504</v>
      </c>
    </row>
    <row r="20" spans="3:7" ht="12.75">
      <c r="C20" s="32"/>
      <c r="D20" s="32"/>
      <c r="E20" s="32"/>
      <c r="F20" s="32"/>
      <c r="G20" s="32"/>
    </row>
    <row r="21" spans="1:7" ht="12.75">
      <c r="A21" t="s">
        <v>95</v>
      </c>
      <c r="C21" s="32"/>
      <c r="D21" s="32"/>
      <c r="E21" s="32"/>
      <c r="F21" s="32"/>
      <c r="G21" s="32"/>
    </row>
    <row r="22" spans="1:7" ht="12.75">
      <c r="A22" t="s">
        <v>127</v>
      </c>
      <c r="C22" s="32">
        <v>0</v>
      </c>
      <c r="D22" s="32">
        <v>0</v>
      </c>
      <c r="E22" s="32">
        <v>4867</v>
      </c>
      <c r="F22" s="32">
        <v>0</v>
      </c>
      <c r="G22" s="32">
        <f>SUM(C22:F22)</f>
        <v>4867</v>
      </c>
    </row>
    <row r="23" spans="3:7" ht="12.75">
      <c r="C23" s="32"/>
      <c r="D23" s="32"/>
      <c r="E23" s="32"/>
      <c r="F23" s="32"/>
      <c r="G23" s="32"/>
    </row>
    <row r="24" spans="1:7" ht="12.75">
      <c r="A24" t="s">
        <v>126</v>
      </c>
      <c r="C24" s="32">
        <v>0</v>
      </c>
      <c r="D24" s="32">
        <v>0</v>
      </c>
      <c r="E24" s="32">
        <v>0</v>
      </c>
      <c r="F24" s="77">
        <v>17221</v>
      </c>
      <c r="G24" s="32">
        <f>SUM(C24:F24)</f>
        <v>17221</v>
      </c>
    </row>
    <row r="25" spans="3:7" ht="12.75">
      <c r="C25" s="32"/>
      <c r="D25" s="32"/>
      <c r="E25" s="32"/>
      <c r="F25" s="32"/>
      <c r="G25" s="32"/>
    </row>
    <row r="26" spans="1:7" ht="12.75">
      <c r="A26" t="s">
        <v>70</v>
      </c>
      <c r="C26" s="32"/>
      <c r="D26" s="32"/>
      <c r="E26" s="32"/>
      <c r="F26" s="32"/>
      <c r="G26" s="32"/>
    </row>
    <row r="27" spans="1:7" ht="12.75">
      <c r="A27" t="s">
        <v>104</v>
      </c>
      <c r="C27" s="32">
        <v>0</v>
      </c>
      <c r="D27" s="32">
        <v>0</v>
      </c>
      <c r="E27" s="32">
        <v>0</v>
      </c>
      <c r="F27" s="32">
        <v>-4800</v>
      </c>
      <c r="G27" s="32">
        <f>SUM(C27:F27)</f>
        <v>-4800</v>
      </c>
    </row>
    <row r="28" spans="3:7" ht="12.75">
      <c r="C28" s="32"/>
      <c r="D28" s="32"/>
      <c r="E28" s="32"/>
      <c r="F28" s="32"/>
      <c r="G28" s="32"/>
    </row>
    <row r="29" spans="1:7" ht="12.75">
      <c r="A29" t="s">
        <v>119</v>
      </c>
      <c r="C29" s="52">
        <f>SUM(C19:C28)</f>
        <v>60000</v>
      </c>
      <c r="D29" s="52">
        <f>SUM(D19:D28)</f>
        <v>17</v>
      </c>
      <c r="E29" s="52">
        <f>SUM(E19:E28)</f>
        <v>5084</v>
      </c>
      <c r="F29" s="52">
        <f>SUM(F19:F28)</f>
        <v>95691</v>
      </c>
      <c r="G29" s="52">
        <f>SUM(G19:G28)</f>
        <v>160792</v>
      </c>
    </row>
    <row r="30" spans="3:7" ht="12.75">
      <c r="C30" s="32"/>
      <c r="D30" s="32"/>
      <c r="E30" s="32"/>
      <c r="F30" s="32"/>
      <c r="G30" s="32"/>
    </row>
    <row r="31" spans="3:7" ht="12.75">
      <c r="C31" s="39"/>
      <c r="D31" s="39"/>
      <c r="E31" s="39"/>
      <c r="F31" s="39" t="s">
        <v>14</v>
      </c>
      <c r="G31" s="39"/>
    </row>
    <row r="32" spans="1:7" ht="12.75">
      <c r="A32" s="4" t="s">
        <v>120</v>
      </c>
      <c r="B32" s="4"/>
      <c r="C32" s="39"/>
      <c r="D32" s="39"/>
      <c r="E32" s="39"/>
      <c r="F32" s="39"/>
      <c r="G32" s="39"/>
    </row>
    <row r="33" spans="1:7" ht="12.75">
      <c r="A33" t="s">
        <v>82</v>
      </c>
      <c r="C33" s="39"/>
      <c r="D33" s="39"/>
      <c r="E33" s="39"/>
      <c r="F33" s="39"/>
      <c r="G33" s="39"/>
    </row>
    <row r="34" spans="1:7" ht="12.75">
      <c r="A34" t="s">
        <v>94</v>
      </c>
      <c r="C34" s="39">
        <v>60000</v>
      </c>
      <c r="D34" s="39">
        <v>17</v>
      </c>
      <c r="E34" s="39">
        <v>0</v>
      </c>
      <c r="F34" s="71">
        <v>80786</v>
      </c>
      <c r="G34" s="39">
        <f>SUM(C34:F34)</f>
        <v>140803</v>
      </c>
    </row>
    <row r="35" spans="1:7" ht="12.75">
      <c r="A35" t="s">
        <v>101</v>
      </c>
      <c r="C35" s="40">
        <v>0</v>
      </c>
      <c r="D35" s="40">
        <v>0</v>
      </c>
      <c r="E35" s="40">
        <v>0</v>
      </c>
      <c r="F35" s="72">
        <v>-1331</v>
      </c>
      <c r="G35" s="40">
        <f>SUM(C35:F35)</f>
        <v>-1331</v>
      </c>
    </row>
    <row r="36" spans="1:7" ht="12.75">
      <c r="A36" t="s">
        <v>91</v>
      </c>
      <c r="C36" s="39">
        <f>+C34+C35</f>
        <v>60000</v>
      </c>
      <c r="D36" s="39">
        <f>+D34+D35</f>
        <v>17</v>
      </c>
      <c r="E36" s="39">
        <f>+E34+E35</f>
        <v>0</v>
      </c>
      <c r="F36" s="39">
        <f>+F34+F35</f>
        <v>79455</v>
      </c>
      <c r="G36" s="39">
        <f>+G34+G35</f>
        <v>139472</v>
      </c>
    </row>
    <row r="37" spans="3:7" ht="12.75">
      <c r="C37" s="39"/>
      <c r="D37" s="39"/>
      <c r="E37" s="39"/>
      <c r="F37" s="39"/>
      <c r="G37" s="39"/>
    </row>
    <row r="38" spans="1:7" ht="12.75">
      <c r="A38" t="s">
        <v>95</v>
      </c>
      <c r="C38" s="32"/>
      <c r="D38" s="32"/>
      <c r="E38" s="32"/>
      <c r="F38" s="32"/>
      <c r="G38" s="32"/>
    </row>
    <row r="39" spans="1:7" ht="12.75">
      <c r="A39" t="s">
        <v>127</v>
      </c>
      <c r="C39" s="18">
        <v>0</v>
      </c>
      <c r="D39" s="18">
        <v>0</v>
      </c>
      <c r="E39" s="18">
        <v>217</v>
      </c>
      <c r="F39" s="18">
        <v>0</v>
      </c>
      <c r="G39" s="18">
        <f>SUM(C39:F39)</f>
        <v>217</v>
      </c>
    </row>
    <row r="40" spans="3:7" ht="12.75">
      <c r="C40" s="39"/>
      <c r="D40" s="39"/>
      <c r="E40" s="39"/>
      <c r="F40" s="39"/>
      <c r="G40" s="39"/>
    </row>
    <row r="41" spans="1:7" ht="12.75">
      <c r="A41" t="s">
        <v>126</v>
      </c>
      <c r="C41" s="41">
        <v>0</v>
      </c>
      <c r="D41" s="41">
        <v>0</v>
      </c>
      <c r="E41" s="41">
        <v>0</v>
      </c>
      <c r="F41" s="41">
        <v>8615</v>
      </c>
      <c r="G41" s="41">
        <f>SUM(C41:F41)</f>
        <v>8615</v>
      </c>
    </row>
    <row r="42" spans="3:7" ht="12.75">
      <c r="C42" s="39"/>
      <c r="D42" s="39"/>
      <c r="E42" s="39"/>
      <c r="F42" s="39"/>
      <c r="G42" s="39"/>
    </row>
    <row r="43" spans="1:7" ht="12.75">
      <c r="A43" t="s">
        <v>70</v>
      </c>
      <c r="C43" s="39" t="s">
        <v>14</v>
      </c>
      <c r="D43" s="39"/>
      <c r="E43" s="39"/>
      <c r="F43" s="39"/>
      <c r="G43" s="39"/>
    </row>
    <row r="44" spans="1:7" ht="12.75">
      <c r="A44" t="s">
        <v>83</v>
      </c>
      <c r="C44" s="39">
        <v>0</v>
      </c>
      <c r="D44" s="39">
        <v>0</v>
      </c>
      <c r="E44" s="39">
        <v>0</v>
      </c>
      <c r="F44" s="39">
        <v>-4800</v>
      </c>
      <c r="G44" s="39">
        <f>SUM(C44:F44)</f>
        <v>-4800</v>
      </c>
    </row>
    <row r="45" spans="3:7" ht="12.75">
      <c r="C45" s="39"/>
      <c r="D45" s="39"/>
      <c r="E45" s="39"/>
      <c r="F45" s="39"/>
      <c r="G45" s="39"/>
    </row>
    <row r="46" spans="1:7" ht="12.75">
      <c r="A46" t="s">
        <v>121</v>
      </c>
      <c r="C46" s="73">
        <f>SUM(C36:C45)</f>
        <v>60000</v>
      </c>
      <c r="D46" s="73">
        <f>SUM(D36:D45)</f>
        <v>17</v>
      </c>
      <c r="E46" s="73">
        <f>SUM(E36:E45)</f>
        <v>217</v>
      </c>
      <c r="F46" s="73">
        <f>SUM(F36:F45)</f>
        <v>83270</v>
      </c>
      <c r="G46" s="73">
        <f>SUM(G36:G45)</f>
        <v>143504</v>
      </c>
    </row>
    <row r="47" spans="3:7" ht="12.75">
      <c r="C47" s="39"/>
      <c r="D47" s="39"/>
      <c r="E47" s="39"/>
      <c r="F47" s="39"/>
      <c r="G47" s="39"/>
    </row>
    <row r="48" spans="3:7" ht="12.75">
      <c r="C48" s="39"/>
      <c r="D48" s="39"/>
      <c r="E48" s="39"/>
      <c r="F48" s="39"/>
      <c r="G48" s="39"/>
    </row>
    <row r="49" spans="3:7" ht="12.75">
      <c r="C49" s="11"/>
      <c r="D49" s="11"/>
      <c r="E49" s="11"/>
      <c r="F49" s="11"/>
      <c r="G49" s="11"/>
    </row>
    <row r="50" spans="1:7" ht="12.75" hidden="1">
      <c r="A50" t="s">
        <v>87</v>
      </c>
      <c r="C50" s="11"/>
      <c r="D50" s="11"/>
      <c r="E50" s="11"/>
      <c r="F50" s="11"/>
      <c r="G50" s="11"/>
    </row>
    <row r="51" spans="1:7" ht="12.75" hidden="1">
      <c r="A51" t="s">
        <v>88</v>
      </c>
      <c r="C51" s="11"/>
      <c r="D51" s="11"/>
      <c r="E51" s="11"/>
      <c r="F51" s="11"/>
      <c r="G51" s="11"/>
    </row>
    <row r="52" spans="3:7" ht="12.75" hidden="1">
      <c r="C52" s="11"/>
      <c r="D52" s="11"/>
      <c r="E52" s="11"/>
      <c r="F52" s="11"/>
      <c r="G52" s="11"/>
    </row>
    <row r="53" spans="3:7" ht="12.75" hidden="1">
      <c r="C53" s="11"/>
      <c r="D53" s="11"/>
      <c r="E53" s="11"/>
      <c r="F53" s="11"/>
      <c r="G53" s="11"/>
    </row>
    <row r="54" spans="3:7" ht="12.75" hidden="1">
      <c r="C54" s="11"/>
      <c r="D54" s="11"/>
      <c r="E54" s="11"/>
      <c r="F54" s="11"/>
      <c r="G54" s="11"/>
    </row>
    <row r="55" spans="3:7" ht="12.75" hidden="1">
      <c r="C55" s="11"/>
      <c r="D55" s="11"/>
      <c r="E55" s="11"/>
      <c r="F55" s="11"/>
      <c r="G55" s="11"/>
    </row>
    <row r="56" spans="3:7" ht="12.75">
      <c r="C56" s="11"/>
      <c r="D56" s="11"/>
      <c r="E56" s="11"/>
      <c r="F56" s="11"/>
      <c r="G56" s="11"/>
    </row>
    <row r="57" spans="1:7" ht="12.75">
      <c r="A57" s="78" t="s">
        <v>72</v>
      </c>
      <c r="B57" s="78"/>
      <c r="C57" s="78"/>
      <c r="D57" s="78"/>
      <c r="E57" s="78"/>
      <c r="F57" s="78"/>
      <c r="G57" s="78"/>
    </row>
    <row r="58" spans="1:7" ht="12.75">
      <c r="A58" s="78" t="s">
        <v>105</v>
      </c>
      <c r="B58" s="78"/>
      <c r="C58" s="78"/>
      <c r="D58" s="78"/>
      <c r="E58" s="78"/>
      <c r="F58" s="78"/>
      <c r="G58" s="78"/>
    </row>
  </sheetData>
  <mergeCells count="3">
    <mergeCell ref="D8:E8"/>
    <mergeCell ref="A57:G57"/>
    <mergeCell ref="A58:G58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="90" zoomScaleNormal="90" zoomScaleSheetLayoutView="100" workbookViewId="0" topLeftCell="A1">
      <selection activeCell="D13" sqref="D13"/>
    </sheetView>
  </sheetViews>
  <sheetFormatPr defaultColWidth="9.140625" defaultRowHeight="12.75"/>
  <cols>
    <col min="1" max="1" width="46.421875" style="0" customWidth="1"/>
    <col min="2" max="2" width="9.8515625" style="0" customWidth="1"/>
    <col min="3" max="4" width="12.8515625" style="16" customWidth="1"/>
  </cols>
  <sheetData>
    <row r="1" spans="1:2" ht="12.75">
      <c r="A1" s="1" t="s">
        <v>24</v>
      </c>
      <c r="B1" s="1"/>
    </row>
    <row r="2" ht="4.5" customHeight="1"/>
    <row r="3" ht="13.5" customHeight="1">
      <c r="A3" t="s">
        <v>115</v>
      </c>
    </row>
    <row r="4" ht="2.25" customHeight="1"/>
    <row r="5" spans="1:2" ht="15.75">
      <c r="A5" s="55" t="s">
        <v>29</v>
      </c>
      <c r="B5" s="1"/>
    </row>
    <row r="6" ht="12.75">
      <c r="A6" s="62"/>
    </row>
    <row r="7" spans="3:4" ht="12.75">
      <c r="C7" s="79" t="s">
        <v>78</v>
      </c>
      <c r="D7" s="79"/>
    </row>
    <row r="8" ht="12.75">
      <c r="C8" s="16" t="s">
        <v>54</v>
      </c>
    </row>
    <row r="9" spans="3:4" ht="12.75">
      <c r="C9" s="16" t="s">
        <v>55</v>
      </c>
      <c r="D9" s="17" t="s">
        <v>55</v>
      </c>
    </row>
    <row r="10" spans="3:4" ht="12.75">
      <c r="C10" s="16" t="s">
        <v>73</v>
      </c>
      <c r="D10" s="17" t="s">
        <v>73</v>
      </c>
    </row>
    <row r="11" spans="2:4" ht="12.75">
      <c r="B11" s="16"/>
      <c r="C11" s="31" t="str">
        <f>+Income!B11</f>
        <v>31/12/2004</v>
      </c>
      <c r="D11" s="58" t="str">
        <f>+Income!C11</f>
        <v>31/12/2003</v>
      </c>
    </row>
    <row r="12" spans="3:4" ht="12.75">
      <c r="C12" s="21" t="s">
        <v>26</v>
      </c>
      <c r="D12" s="3" t="s">
        <v>26</v>
      </c>
    </row>
    <row r="13" spans="3:4" ht="12.75">
      <c r="C13" s="21"/>
      <c r="D13"/>
    </row>
    <row r="14" spans="1:4" ht="12.75">
      <c r="A14" s="29" t="s">
        <v>40</v>
      </c>
      <c r="D14"/>
    </row>
    <row r="15" spans="1:4" ht="12.75">
      <c r="A15" t="s">
        <v>45</v>
      </c>
      <c r="C15" s="32">
        <v>-11561</v>
      </c>
      <c r="D15" s="18">
        <v>28345</v>
      </c>
    </row>
    <row r="16" spans="1:4" ht="12.75">
      <c r="A16" t="s">
        <v>41</v>
      </c>
      <c r="C16" s="34">
        <v>-4399</v>
      </c>
      <c r="D16" s="59">
        <v>-372</v>
      </c>
    </row>
    <row r="17" spans="1:4" ht="12.75">
      <c r="A17" t="s">
        <v>96</v>
      </c>
      <c r="C17" s="34">
        <v>6</v>
      </c>
      <c r="D17" s="59">
        <v>1569</v>
      </c>
    </row>
    <row r="18" spans="1:4" ht="12.75">
      <c r="A18" t="s">
        <v>97</v>
      </c>
      <c r="C18" s="34">
        <v>-690</v>
      </c>
      <c r="D18" s="59">
        <v>-1158</v>
      </c>
    </row>
    <row r="19" spans="3:4" ht="4.5" customHeight="1">
      <c r="C19" s="33"/>
      <c r="D19" s="60"/>
    </row>
    <row r="20" spans="1:4" ht="12.75">
      <c r="A20" t="s">
        <v>42</v>
      </c>
      <c r="B20" s="11"/>
      <c r="C20" s="52">
        <f>SUM(C15:C18)</f>
        <v>-16644</v>
      </c>
      <c r="D20" s="61">
        <f>SUM(D15:D18)</f>
        <v>28384</v>
      </c>
    </row>
    <row r="21" spans="3:4" ht="12.75">
      <c r="C21" s="34"/>
      <c r="D21" s="59"/>
    </row>
    <row r="22" spans="1:4" ht="12.75">
      <c r="A22" s="29" t="s">
        <v>10</v>
      </c>
      <c r="C22" s="32"/>
      <c r="D22" s="18"/>
    </row>
    <row r="23" spans="1:4" ht="12.75">
      <c r="A23" t="s">
        <v>46</v>
      </c>
      <c r="C23" s="32">
        <v>-5873</v>
      </c>
      <c r="D23" s="18">
        <v>-12405</v>
      </c>
    </row>
    <row r="24" spans="1:4" ht="12.75">
      <c r="A24" t="s">
        <v>108</v>
      </c>
      <c r="C24" s="32">
        <v>158</v>
      </c>
      <c r="D24" s="18">
        <v>1562</v>
      </c>
    </row>
    <row r="25" spans="1:4" ht="12.75">
      <c r="A25" t="s">
        <v>106</v>
      </c>
      <c r="C25" s="34">
        <v>-160378</v>
      </c>
      <c r="D25" s="59">
        <v>0</v>
      </c>
    </row>
    <row r="26" spans="1:4" ht="12.75">
      <c r="A26" t="s">
        <v>47</v>
      </c>
      <c r="C26" s="34">
        <v>3625</v>
      </c>
      <c r="D26" s="59">
        <v>2209</v>
      </c>
    </row>
    <row r="27" spans="3:4" ht="4.5" customHeight="1">
      <c r="C27" s="34"/>
      <c r="D27" s="59"/>
    </row>
    <row r="28" spans="1:4" ht="12.75">
      <c r="A28" t="s">
        <v>43</v>
      </c>
      <c r="C28" s="52">
        <f>SUM(C23:C26)</f>
        <v>-162468</v>
      </c>
      <c r="D28" s="61">
        <f>SUM(D23:D26)</f>
        <v>-8634</v>
      </c>
    </row>
    <row r="29" spans="3:4" ht="12.75">
      <c r="C29" s="34"/>
      <c r="D29" s="59"/>
    </row>
    <row r="30" spans="1:4" ht="12.75">
      <c r="A30" s="29" t="s">
        <v>11</v>
      </c>
      <c r="C30" s="32"/>
      <c r="D30" s="18"/>
    </row>
    <row r="31" spans="1:4" ht="12.75">
      <c r="A31" t="s">
        <v>123</v>
      </c>
      <c r="C31" s="32">
        <v>211000</v>
      </c>
      <c r="D31" s="18">
        <v>38000</v>
      </c>
    </row>
    <row r="32" spans="1:4" ht="12.75">
      <c r="A32" t="s">
        <v>124</v>
      </c>
      <c r="C32" s="32">
        <v>-31092</v>
      </c>
      <c r="D32" s="18">
        <v>0</v>
      </c>
    </row>
    <row r="33" spans="1:4" ht="12.75" hidden="1">
      <c r="A33" t="s">
        <v>80</v>
      </c>
      <c r="C33" s="32">
        <v>0</v>
      </c>
      <c r="D33" s="18">
        <v>0</v>
      </c>
    </row>
    <row r="34" spans="1:4" ht="12.75">
      <c r="A34" t="s">
        <v>125</v>
      </c>
      <c r="C34" s="32">
        <v>-40500</v>
      </c>
      <c r="D34" s="18">
        <v>0</v>
      </c>
    </row>
    <row r="35" spans="1:4" ht="12.75">
      <c r="A35" t="s">
        <v>44</v>
      </c>
      <c r="C35" s="32">
        <v>-4800</v>
      </c>
      <c r="D35" s="18">
        <v>-4800</v>
      </c>
    </row>
    <row r="36" spans="3:4" ht="4.5" customHeight="1">
      <c r="C36" s="32"/>
      <c r="D36" s="18"/>
    </row>
    <row r="37" spans="1:4" ht="12.75">
      <c r="A37" t="s">
        <v>48</v>
      </c>
      <c r="C37" s="52">
        <f>SUM(C31:C35)</f>
        <v>134608</v>
      </c>
      <c r="D37" s="61">
        <f>SUM(D31:D35)</f>
        <v>33200</v>
      </c>
    </row>
    <row r="38" spans="3:4" ht="12.75">
      <c r="C38" s="34"/>
      <c r="D38" s="59"/>
    </row>
    <row r="39" spans="1:4" ht="12.75">
      <c r="A39" t="s">
        <v>50</v>
      </c>
      <c r="C39" s="32">
        <f>+C20+C28+C37</f>
        <v>-44504</v>
      </c>
      <c r="D39" s="18">
        <f>+D20+D28+D37</f>
        <v>52950</v>
      </c>
    </row>
    <row r="40" spans="1:4" ht="12.75">
      <c r="A40" t="s">
        <v>95</v>
      </c>
      <c r="C40" s="32">
        <v>10</v>
      </c>
      <c r="D40" s="18"/>
    </row>
    <row r="41" spans="3:4" ht="12.75">
      <c r="C41" s="32"/>
      <c r="D41" s="18"/>
    </row>
    <row r="42" spans="1:4" ht="12.75">
      <c r="A42" s="1" t="s">
        <v>49</v>
      </c>
      <c r="C42" s="32"/>
      <c r="D42" s="18"/>
    </row>
    <row r="43" spans="1:4" ht="12.75">
      <c r="A43" t="s">
        <v>81</v>
      </c>
      <c r="C43" s="32">
        <v>98975</v>
      </c>
      <c r="D43" s="18">
        <v>46025</v>
      </c>
    </row>
    <row r="44" spans="1:4" ht="12.75">
      <c r="A44" t="s">
        <v>86</v>
      </c>
      <c r="C44" s="52">
        <f>SUM(C39:C43)</f>
        <v>54481</v>
      </c>
      <c r="D44" s="61">
        <f>SUM(D39:D43)</f>
        <v>98975</v>
      </c>
    </row>
    <row r="45" spans="3:4" ht="12.75">
      <c r="C45" s="32" t="s">
        <v>14</v>
      </c>
      <c r="D45" s="18"/>
    </row>
    <row r="46" spans="3:4" ht="12.75">
      <c r="C46" s="32" t="s">
        <v>14</v>
      </c>
      <c r="D46"/>
    </row>
    <row r="47" spans="3:4" ht="12.75">
      <c r="C47" s="11"/>
      <c r="D47" s="11"/>
    </row>
    <row r="48" spans="1:4" ht="12.75">
      <c r="A48" s="81" t="s">
        <v>76</v>
      </c>
      <c r="B48" s="81"/>
      <c r="C48" s="81"/>
      <c r="D48" s="81"/>
    </row>
    <row r="49" spans="1:4" ht="12.75">
      <c r="A49" s="81" t="s">
        <v>105</v>
      </c>
      <c r="B49" s="81"/>
      <c r="C49" s="81"/>
      <c r="D49" s="81"/>
    </row>
  </sheetData>
  <mergeCells count="3">
    <mergeCell ref="A48:D48"/>
    <mergeCell ref="A49:D49"/>
    <mergeCell ref="C7:D7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zay</cp:lastModifiedBy>
  <cp:lastPrinted>2005-02-17T03:00:42Z</cp:lastPrinted>
  <dcterms:created xsi:type="dcterms:W3CDTF">2002-08-26T09:40:51Z</dcterms:created>
  <dcterms:modified xsi:type="dcterms:W3CDTF">2005-02-23T07:28:40Z</dcterms:modified>
  <cp:category/>
  <cp:version/>
  <cp:contentType/>
  <cp:contentStatus/>
</cp:coreProperties>
</file>