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520" activeTab="4"/>
  </bookViews>
  <sheets>
    <sheet name="Inc sttm" sheetId="1" r:id="rId1"/>
    <sheet name="Bal sheet" sheetId="2" r:id="rId2"/>
    <sheet name="Equity sttm" sheetId="3" r:id="rId3"/>
    <sheet name="Cash sttm" sheetId="4" r:id="rId4"/>
    <sheet name="Notes" sheetId="5" r:id="rId5"/>
  </sheets>
  <definedNames>
    <definedName name="_xlnm.Print_Area" localSheetId="1">'Bal sheet'!$A$1:$F$48</definedName>
    <definedName name="_xlnm.Print_Area" localSheetId="3">'Cash sttm'!$A$1:$E$54</definedName>
    <definedName name="_xlnm.Print_Area" localSheetId="0">'Inc sttm'!$A$1:$G$45</definedName>
    <definedName name="_xlnm.Print_Area" localSheetId="4">'Notes'!$A$1:$M$200</definedName>
  </definedNames>
  <calcPr fullCalcOnLoad="1"/>
</workbook>
</file>

<file path=xl/sharedStrings.xml><?xml version="1.0" encoding="utf-8"?>
<sst xmlns="http://schemas.openxmlformats.org/spreadsheetml/2006/main" count="381" uniqueCount="302">
  <si>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</si>
  <si>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</si>
  <si>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</si>
  <si>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</si>
  <si>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</si>
  <si>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</si>
  <si>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</si>
  <si>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</si>
  <si>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</si>
  <si>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</si>
  <si>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</si>
  <si>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</si>
  <si>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</si>
  <si>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</si>
  <si>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</si>
  <si>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</si>
  <si>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</si>
  <si>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</si>
  <si>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</si>
  <si>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</si>
  <si>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</si>
  <si>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 xml:space="preserve">   Provision for retirement benefits</t>
  </si>
  <si>
    <t xml:space="preserve">   Deferred taxation</t>
  </si>
  <si>
    <t>Capital and reserves</t>
  </si>
  <si>
    <t>Share premium</t>
  </si>
  <si>
    <t xml:space="preserve">Share capital </t>
  </si>
  <si>
    <t>Retained earnings</t>
  </si>
  <si>
    <t>METROD (MALAYSIA) BERHAD</t>
  </si>
  <si>
    <t>30/06/2002</t>
  </si>
  <si>
    <t>N.A</t>
  </si>
  <si>
    <t>METROD (MALAYSIA) BEERHAD</t>
  </si>
  <si>
    <t>Notes :</t>
  </si>
  <si>
    <t>1)</t>
  </si>
  <si>
    <t>2)</t>
  </si>
  <si>
    <t>3)</t>
  </si>
  <si>
    <t>4)</t>
  </si>
  <si>
    <t>-</t>
  </si>
  <si>
    <t>5)</t>
  </si>
  <si>
    <t>There were no sales of unquoted investments and/or properties for the current financial period</t>
  </si>
  <si>
    <t>to-date.</t>
  </si>
  <si>
    <t>6)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</si>
  <si>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</si>
  <si>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</si>
  <si>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</si>
  <si>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</si>
  <si>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7)</t>
  </si>
  <si>
    <t>8)</t>
  </si>
  <si>
    <t>9)</t>
  </si>
  <si>
    <t>10)</t>
  </si>
  <si>
    <t>Group Borrowings and Debt Securities</t>
  </si>
  <si>
    <t>Amount</t>
  </si>
  <si>
    <t>Denominated in Foreign Currency</t>
  </si>
  <si>
    <t>RM'000</t>
  </si>
  <si>
    <t>Foreign</t>
  </si>
  <si>
    <t>Foreign Currency</t>
  </si>
  <si>
    <t>Secured/</t>
  </si>
  <si>
    <t>Currency</t>
  </si>
  <si>
    <t>Amount (000)</t>
  </si>
  <si>
    <t>Unsecured</t>
  </si>
  <si>
    <t>Long-term borrowings</t>
  </si>
  <si>
    <t>N.A.</t>
  </si>
  <si>
    <t>Short-term borrowings:</t>
  </si>
  <si>
    <t>- Banker acceptance</t>
  </si>
  <si>
    <t>- Bank overdraft</t>
  </si>
  <si>
    <t>11)</t>
  </si>
  <si>
    <t>12)</t>
  </si>
  <si>
    <t>13)</t>
  </si>
  <si>
    <t>14)</t>
  </si>
  <si>
    <t>15)</t>
  </si>
  <si>
    <t>16)</t>
  </si>
  <si>
    <t>17)</t>
  </si>
  <si>
    <t>Material subsequent events</t>
  </si>
  <si>
    <t>18)</t>
  </si>
  <si>
    <t>19)</t>
  </si>
  <si>
    <t>Credit risks remains significant in the domestic market due to weak financial position of several</t>
  </si>
  <si>
    <t>The company is continuing to seek new opportunities for growth in this difficult market environment.</t>
  </si>
  <si>
    <t>20)</t>
  </si>
  <si>
    <t>21)</t>
  </si>
  <si>
    <t>22)</t>
  </si>
  <si>
    <t>23)</t>
  </si>
  <si>
    <t>24)</t>
  </si>
  <si>
    <t xml:space="preserve">and intense competition.  The financial position of many units in the wire and cable industry continues </t>
  </si>
  <si>
    <t xml:space="preserve">The markets remained difficult due to slow recovery in domestic demand in the construction sector </t>
  </si>
  <si>
    <t>conditions in both domestic and export sectors continues to be extremely competitive.</t>
  </si>
  <si>
    <t>million.</t>
  </si>
  <si>
    <t>financial year by the Group against one of the customers for recovery of debts amounting to RM4.425</t>
  </si>
  <si>
    <t>financial year or changes in estimates of amounts reported in prior  financial years, that have a</t>
  </si>
  <si>
    <t>Dividends</t>
  </si>
  <si>
    <t>Share</t>
  </si>
  <si>
    <t xml:space="preserve">Amount of </t>
  </si>
  <si>
    <t>Sen</t>
  </si>
  <si>
    <t>Net profit for the period ( RM'000 )</t>
  </si>
  <si>
    <t>Basic earnings per share (sen)</t>
  </si>
  <si>
    <t>Condensed Consolidated Income Statements</t>
  </si>
  <si>
    <t>Condensed Consolidated Cash Flow Statements</t>
  </si>
  <si>
    <t>Note</t>
  </si>
  <si>
    <t>Earnings per share</t>
  </si>
  <si>
    <t xml:space="preserve">     - Basic</t>
  </si>
  <si>
    <t>30/09/2002</t>
  </si>
  <si>
    <t>30/09/2001</t>
  </si>
  <si>
    <t>Retained</t>
  </si>
  <si>
    <t>earnings</t>
  </si>
  <si>
    <t>Non-distributable</t>
  </si>
  <si>
    <t>Distributable</t>
  </si>
  <si>
    <t>premium</t>
  </si>
  <si>
    <t>Revaluation</t>
  </si>
  <si>
    <t>and other</t>
  </si>
  <si>
    <t>reserves</t>
  </si>
  <si>
    <t>31/12/2001</t>
  </si>
  <si>
    <t>ended 30/9/2002</t>
  </si>
  <si>
    <t>Balance at  01/01/2002</t>
  </si>
  <si>
    <t>Balance at  30/09/2002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</si>
  <si>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</si>
  <si>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</si>
  <si>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</si>
  <si>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</si>
  <si>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</si>
  <si>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</si>
  <si>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Proceeds from short term bank borrowings (net)</t>
  </si>
  <si>
    <t>Repayments of short term bank borrowings</t>
  </si>
  <si>
    <t>Dividends paid to shareholders</t>
  </si>
  <si>
    <t>Cash from operations</t>
  </si>
  <si>
    <t>Tax paid</t>
  </si>
  <si>
    <t>Purchase of property, plant and equipment</t>
  </si>
  <si>
    <t>Proceeds from disposal of property, plant and</t>
  </si>
  <si>
    <t xml:space="preserve"> 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</si>
  <si>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</si>
  <si>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</si>
  <si>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</si>
  <si>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</si>
  <si>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 - at end of period</t>
  </si>
  <si>
    <t xml:space="preserve"> - at start of period</t>
  </si>
  <si>
    <t>Gross</t>
  </si>
  <si>
    <t xml:space="preserve">dividend </t>
  </si>
  <si>
    <t>per share</t>
  </si>
  <si>
    <t>dividend</t>
  </si>
  <si>
    <t>Final dividend approved by</t>
  </si>
  <si>
    <t>Carrying amount of revalued assets</t>
  </si>
  <si>
    <t>Seasonal or cyclical factors.</t>
  </si>
  <si>
    <t>Unusual items</t>
  </si>
  <si>
    <t>Segmental information</t>
  </si>
  <si>
    <t>Changes in composition of the Group</t>
  </si>
  <si>
    <t>Review of the performance of the Company and its principal subsidiaries</t>
  </si>
  <si>
    <t>Current  year prospects</t>
  </si>
  <si>
    <t>Profit  forecast and variance</t>
  </si>
  <si>
    <t>In respect of current period:</t>
  </si>
  <si>
    <t>- income tax</t>
  </si>
  <si>
    <t>- deferred tax</t>
  </si>
  <si>
    <t>Profits/(losses) on sales of unquoted investments and/or properties</t>
  </si>
  <si>
    <t>Purchase/disposal of quoted securities</t>
  </si>
  <si>
    <t>Group borrowings and debt securities as at 30/09/2002 are as follows:</t>
  </si>
  <si>
    <t>Judgement In Default of Appearance(" the Judgement") has been entered against the customer on 6 May</t>
  </si>
  <si>
    <t xml:space="preserve">2002. The approved draft copy has been extracted from the Court and the fair copy of the Judgement has </t>
  </si>
  <si>
    <t xml:space="preserve">Weighted average number of </t>
  </si>
  <si>
    <t xml:space="preserve"> ordinary shares in issue ('000)</t>
  </si>
  <si>
    <t>Interim report for the third quarter ended 30 September 2002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</si>
  <si>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</si>
  <si>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</si>
  <si>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</si>
  <si>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</si>
  <si>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</si>
  <si>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</si>
  <si>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 xml:space="preserve"> Annual Financial Report for the year ended 31 December 2001</t>
  </si>
  <si>
    <t>Profit from ordinary activities</t>
  </si>
  <si>
    <t>before tax</t>
  </si>
  <si>
    <t>after tax</t>
  </si>
  <si>
    <t xml:space="preserve">     - Diluted</t>
  </si>
  <si>
    <t xml:space="preserve">end of 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</si>
  <si>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</si>
  <si>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</si>
  <si>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</si>
  <si>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</si>
  <si>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</si>
  <si>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</si>
  <si>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</si>
  <si>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</si>
  <si>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 xml:space="preserve">   Short term borrowings (interest bearing)</t>
  </si>
  <si>
    <t>Condensed Consolidated Statement of Changes in Equity</t>
  </si>
  <si>
    <t xml:space="preserve">Dividends for the year </t>
  </si>
  <si>
    <t xml:space="preserve">  ended 31 December 2001</t>
  </si>
  <si>
    <t>The Condensed Consolidated Balance Sheets should be read in conjunction with the</t>
  </si>
  <si>
    <r>
      <t xml:space="preserve">                      accordance with MASB 26 </t>
    </r>
    <r>
      <rPr>
        <i/>
        <sz val="10"/>
        <rFont val="Arial"/>
        <family val="2"/>
      </rPr>
      <t>Interim Financial Reporting.</t>
    </r>
  </si>
  <si>
    <t xml:space="preserve">Note:              There are no comparative figures as this is the first interim financial report prepared in </t>
  </si>
  <si>
    <t>The Condensed Consolidated Statement of Changes in Equity should be read in conjunction with</t>
  </si>
  <si>
    <t>the Annual Financial Report for the year ended 31 December 2001</t>
  </si>
  <si>
    <t>ended</t>
  </si>
  <si>
    <r>
      <t xml:space="preserve">         accordance with MASB 26 </t>
    </r>
    <r>
      <rPr>
        <i/>
        <sz val="10"/>
        <rFont val="Arial"/>
        <family val="2"/>
      </rPr>
      <t>Interim Financial Reporting.</t>
    </r>
  </si>
  <si>
    <t xml:space="preserve">Note: There are no comparative figures as this is the first interim financial report prepared in </t>
  </si>
  <si>
    <t>Earnings per share (Sen)</t>
  </si>
  <si>
    <t>N.A - Not Applicable</t>
  </si>
  <si>
    <t xml:space="preserve">9 months </t>
  </si>
  <si>
    <t>The Condensed Consolidated Cash Flow Statements should be read in conjunction with</t>
  </si>
  <si>
    <t>Basis of preparation and Accounting Policies</t>
  </si>
  <si>
    <t xml:space="preserve">This consolidated interim financial statements are prepared in  accordance with MASB26 : "Interim Financial </t>
  </si>
  <si>
    <t>Reporting" and paragraph 9.22 of the Kuala Lumpur Stock Exchange Listing Requirements, and should be</t>
  </si>
  <si>
    <t>The accounting policies used and presentation adopted for the interim financial statements are consistent</t>
  </si>
  <si>
    <t>with those adopted for the annual financial statements for the year ended 31 December 2001, except for</t>
  </si>
  <si>
    <t>Audit qualification of preceding annual financial statements</t>
  </si>
  <si>
    <t xml:space="preserve">The business operations of the Group were not materially affected by any seasonal or cyclical factors </t>
  </si>
  <si>
    <t>during the interim period.</t>
  </si>
  <si>
    <t>There were no items affecting assets, liabilities, equity, net income, or cash flows that are unusual</t>
  </si>
  <si>
    <t>because of their nature, size, or incidence during the interim period.</t>
  </si>
  <si>
    <t>Changes in estimates</t>
  </si>
  <si>
    <t xml:space="preserve">There were no changes in estimates of amounts reported in prior interim periods of  the current </t>
  </si>
  <si>
    <t>a material effect in the interim period.</t>
  </si>
  <si>
    <t>Debt and equity securities</t>
  </si>
  <si>
    <t>There were no issuances, cancellations, repurchases, resale and repayments of debt and equity</t>
  </si>
  <si>
    <t>securities during the interim period.</t>
  </si>
  <si>
    <t>9 months ended 30/9/02</t>
  </si>
  <si>
    <t>9 months ended 30/9/01</t>
  </si>
  <si>
    <t>shareholders in respect of the year</t>
  </si>
  <si>
    <t>ended 31 December 2001, paid on</t>
  </si>
  <si>
    <t xml:space="preserve">28 June 2002 (2000:paid on 17 July 2001) </t>
  </si>
  <si>
    <t>(tax-exempt)</t>
  </si>
  <si>
    <t>No dividend has been proposed till date for the current year.</t>
  </si>
  <si>
    <t>The Group is principally engaged in the manufacturing and sales of electrical conductivity grade copper</t>
  </si>
  <si>
    <t>wire, rod and strip i.e. within one industry and one geographical area, as such no segmental analysis is</t>
  </si>
  <si>
    <t>prepared.</t>
  </si>
  <si>
    <t>Valuations of property, plant and equipment have been brought forward without any amendment from the</t>
  </si>
  <si>
    <t>previous annual financial statements.</t>
  </si>
  <si>
    <t xml:space="preserve">There were no material events subsequent to the end of the interim period reported on that have not been </t>
  </si>
  <si>
    <t>reflected in the financial statements for the said interim period.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</si>
  <si>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</si>
  <si>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restructurings, and </t>
  </si>
  <si>
    <t>discontinuing operations.</t>
  </si>
  <si>
    <t>Contingent liabilities / assets</t>
  </si>
  <si>
    <t>There were no contingent liabilities or contingents assets as at the date of this report.</t>
  </si>
  <si>
    <t>For the third quarter under review, the Group recorded a pre-tax profit of RM2.501 million and turnover</t>
  </si>
  <si>
    <t>of RM133.698 million.  Cumulatively, for first nine months, the Group recorded a pre-tax profit of</t>
  </si>
  <si>
    <t>RM7.805 million with turnover of RM389.843 million.</t>
  </si>
  <si>
    <t>to be weak affecting timely collections.  Collections are being monitored closely and continuously.</t>
  </si>
  <si>
    <t xml:space="preserve">Subject to above, in the opinion of the Directors, the results of the operations for the Group have not been </t>
  </si>
  <si>
    <t xml:space="preserve">substantially affected by any item, transaction or event of a material and unusual nature as at the date of </t>
  </si>
  <si>
    <t>this report.</t>
  </si>
  <si>
    <t xml:space="preserve">Pre-tax profit for the quarter of RM2.501 million was marginally lower compared to preceeding quarter </t>
  </si>
  <si>
    <t>The growth of Malaysian economy in the current year is projected at above 4%.  The construction sector</t>
  </si>
  <si>
    <t>remains overbuilt and the domestic demand is improving at a modest rate.  In view of the continued</t>
  </si>
  <si>
    <t xml:space="preserve">slowing down of the global economy, impact on the Malaysian economy remains uncertain.  Market </t>
  </si>
  <si>
    <t>units in the cable and wire industry and inadequate support from the banks.</t>
  </si>
  <si>
    <t>context of a difficult and oversupplied market.</t>
  </si>
  <si>
    <t>There were no profit forecast or profit guarantee issued during the financial period to-date.</t>
  </si>
  <si>
    <t>Current Year</t>
  </si>
  <si>
    <t>Year Quarter</t>
  </si>
  <si>
    <t>To Date</t>
  </si>
  <si>
    <t>30/9/02</t>
  </si>
  <si>
    <t>30/9/01</t>
  </si>
  <si>
    <t xml:space="preserve">The effective tax rate for the current quarter and for the financial year-to-date  was lower than the statutory </t>
  </si>
  <si>
    <t xml:space="preserve">tax rate due to utilisation of unabsorbed reinvestment allowances and unabsorbed capital allowances and </t>
  </si>
  <si>
    <t>business loss carried forward in a subsidiary.</t>
  </si>
  <si>
    <t>On 29 August 2002, the Board of Directors of Metrod announced that the Company proposes to implement</t>
  </si>
  <si>
    <t xml:space="preserve">a bonus issue of 20,000,000 new ordinary shares of RM1.00 each ("Shares") on the basis of one new </t>
  </si>
  <si>
    <t>Share for every two existing Shares held in Metrod on an entitlement date to be determined ("Proposed</t>
  </si>
  <si>
    <t>Bonus Issue").</t>
  </si>
  <si>
    <t>(a)</t>
  </si>
  <si>
    <t>the proposed bonus issue of 16,075,000 new Shares to be effected via the capitalisation of</t>
  </si>
  <si>
    <t>RM16,075,000 from the Company's share premium account; and</t>
  </si>
  <si>
    <t>(b)</t>
  </si>
  <si>
    <t>the listing of and quotation for 16,075,000 new Shares to be issued pursuant to the Proposed Issue</t>
  </si>
  <si>
    <t>on the Main Board of the Kuala Lumpur Stock Exchange ("KLSE")</t>
  </si>
  <si>
    <t>3,925,000 new Shares, which shall be effected via the capitalisation of Metrod's retained earnings account,</t>
  </si>
  <si>
    <t>does not require the approval of the SC.</t>
  </si>
  <si>
    <t>Off-balance sheet financial instruments</t>
  </si>
  <si>
    <t xml:space="preserve">As at 31 October 2002, the foreign exchange currency contracts that have been entered into by the </t>
  </si>
  <si>
    <t>Contracts amounts</t>
  </si>
  <si>
    <t>Equivalent amount</t>
  </si>
  <si>
    <t>(in thousands)</t>
  </si>
  <si>
    <t>in RM'000</t>
  </si>
  <si>
    <t>US Dollars</t>
  </si>
  <si>
    <t>All of these contracts mature within six months.</t>
  </si>
  <si>
    <t>There are no cash requirements risks as the Group only uses forward foreign currency contracts as its</t>
  </si>
  <si>
    <t>hedging instrument.</t>
  </si>
  <si>
    <t>Changes in Material litigations (including status of any pending material litigation)</t>
  </si>
  <si>
    <t xml:space="preserve">There were no material litigations pending as at 31 October 2002 except for a case filed in last </t>
  </si>
  <si>
    <t>been filed on 12 September 2002. The sealed copy of the Judgement has yet to be extracted from the</t>
  </si>
  <si>
    <t>Shah Alam High Court. Upon extraction of the sealed copy of the Judgement, execution of the same may</t>
  </si>
  <si>
    <t>be enforced by petitioning for winding up of the said customer.</t>
  </si>
  <si>
    <t xml:space="preserve">a) </t>
  </si>
  <si>
    <t>Basic</t>
  </si>
  <si>
    <t xml:space="preserve">read in conjunction with the Group's financial statements for the year ended 31 December 2001. </t>
  </si>
  <si>
    <t>the adoption of new applicable approved accounting standards which have come into force during this year.</t>
  </si>
  <si>
    <t>The audit report for preceding annual financial statements was not subject to any qualification.</t>
  </si>
  <si>
    <t>Material Changes in Quarterly Results.</t>
  </si>
  <si>
    <t>Corporate proposals (status as at 7 November 2002)</t>
  </si>
  <si>
    <t>The Securities Commission ("SC") has, vide its letter dated 26 September 2002, approved the following:</t>
  </si>
  <si>
    <t xml:space="preserve">THE SC has also noted in the said approval letter that the Proposed Bonus Issue of the remaining </t>
  </si>
  <si>
    <t>The Proposed Bonus Issue has been approved by the shareholders of Metrod at the extraordinary</t>
  </si>
  <si>
    <t xml:space="preserve">general meeting held on 7 November 2002.  On the same date, the Board of Directors of Metrod </t>
  </si>
  <si>
    <t>announced that the entitlement date has been fixed on 26 November 2002.  Approval from the KLSE shall</t>
  </si>
  <si>
    <t>be sought for the additional listing of and quotation for the 20,000,000 new Shares to be issued pursuant</t>
  </si>
  <si>
    <t>to the Proposed Bonus Issue.</t>
  </si>
  <si>
    <t>Group to hedge its trade payables/receivables are as follows:-</t>
  </si>
  <si>
    <t>Purpose</t>
  </si>
  <si>
    <t>Trade payables</t>
  </si>
  <si>
    <t>Euro</t>
  </si>
  <si>
    <t>Trade receivables</t>
  </si>
  <si>
    <t>The Group does not have in issue any financial instrument or other contract that may entitle its holder to</t>
  </si>
  <si>
    <t>ordinary shares and therefore, dilutive to its basic earnings per share.</t>
  </si>
  <si>
    <t>25)</t>
  </si>
  <si>
    <t>The Directors do not recommend any payment of dividends in respect of the quarter ended</t>
  </si>
  <si>
    <t>30 September 2002 as stated in Note 7 above.</t>
  </si>
  <si>
    <t>pre-tax profit of RM2.758 million, mainly due to lower realisation.</t>
  </si>
  <si>
    <t>The Board expects the performance of the Group for the financial year 2002 to be satisfactory in the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</si>
</sst>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_);\(0\)"/>
    <numFmt numFmtId="166" formatCode="0.00_);\(0.00\)"/>
    <numFmt numFmtId="167" formatCode="_(* #,##0_);_(* \(#,##0\);_(* &quot;-&quot;??_);_(@_)"/>
    <numFmt numFmtId="168" formatCode="0.0"/>
    <numFmt numFmtId="169" formatCode="0.000000"/>
    <numFmt numFmtId="170" formatCode="0.00000"/>
    <numFmt numFmtId="171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4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 indent="1"/>
    </xf>
    <xf numFmtId="165" fontId="10" fillId="0" borderId="2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67" fontId="0" fillId="0" borderId="0" xfId="15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4" fontId="14" fillId="0" borderId="0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3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0" xfId="0" applyFont="1" applyAlignment="1" quotePrefix="1">
      <alignment horizontal="left" indent="1"/>
    </xf>
    <xf numFmtId="167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 horizontal="center"/>
    </xf>
    <xf numFmtId="3" fontId="0" fillId="0" borderId="2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2.7109375" style="0" hidden="1" customWidth="1"/>
    <col min="3" max="6" width="12.7109375" style="0" customWidth="1"/>
    <col min="7" max="7" width="3.421875" style="0" customWidth="1"/>
    <col min="13" max="13" width="9.140625" style="17" customWidth="1"/>
  </cols>
  <sheetData>
    <row r="1" spans="1:6" ht="12.75">
      <c r="A1" s="1" t="s">
        <v>27</v>
      </c>
      <c r="B1" s="1"/>
      <c r="F1" s="116"/>
    </row>
    <row r="2" ht="4.5" customHeight="1"/>
    <row r="3" ht="13.5" customHeight="1">
      <c r="A3" t="s">
        <v>155</v>
      </c>
    </row>
    <row r="4" ht="2.25" customHeight="1"/>
    <row r="5" spans="1:2" ht="15.75">
      <c r="A5" s="104" t="s">
        <v>93</v>
      </c>
      <c r="B5" s="1"/>
    </row>
    <row r="6" spans="1:2" ht="12.75">
      <c r="A6" s="1" t="s">
        <v>15</v>
      </c>
      <c r="B6" s="1"/>
    </row>
    <row r="7" spans="1:6" ht="12.75">
      <c r="A7" s="1"/>
      <c r="B7" s="30"/>
      <c r="C7" s="30" t="s">
        <v>156</v>
      </c>
      <c r="D7" s="2" t="s">
        <v>158</v>
      </c>
      <c r="E7" s="30" t="s">
        <v>159</v>
      </c>
      <c r="F7" s="2" t="s">
        <v>158</v>
      </c>
    </row>
    <row r="8" spans="2:6" ht="12.75">
      <c r="B8" s="2"/>
      <c r="C8" s="30" t="s">
        <v>157</v>
      </c>
      <c r="D8" s="2" t="s">
        <v>157</v>
      </c>
      <c r="E8" s="30" t="s">
        <v>160</v>
      </c>
      <c r="F8" s="2" t="s">
        <v>160</v>
      </c>
    </row>
    <row r="9" spans="2:9" ht="12.75">
      <c r="B9" s="80" t="s">
        <v>28</v>
      </c>
      <c r="C9" s="73" t="s">
        <v>98</v>
      </c>
      <c r="D9" s="80" t="s">
        <v>99</v>
      </c>
      <c r="E9" s="73" t="str">
        <f>+C9</f>
        <v>30/09/2002</v>
      </c>
      <c r="F9" s="80" t="str">
        <f>+D9</f>
        <v>30/09/2001</v>
      </c>
      <c r="G9" s="3"/>
      <c r="H9" s="2"/>
      <c r="I9" s="2"/>
    </row>
    <row r="10" spans="2:9" ht="12.75">
      <c r="B10" s="81" t="s">
        <v>52</v>
      </c>
      <c r="C10" s="74" t="s">
        <v>52</v>
      </c>
      <c r="D10" s="81" t="s">
        <v>52</v>
      </c>
      <c r="E10" s="74" t="s">
        <v>52</v>
      </c>
      <c r="F10" s="81" t="s">
        <v>52</v>
      </c>
      <c r="G10" s="2"/>
      <c r="H10" s="2"/>
      <c r="I10" s="2"/>
    </row>
    <row r="11" spans="2:11" ht="12.75">
      <c r="B11" s="2"/>
      <c r="C11" s="44"/>
      <c r="D11" s="3"/>
      <c r="E11" s="30"/>
      <c r="F11" s="2"/>
      <c r="G11" s="2"/>
      <c r="H11" s="2"/>
      <c r="I11" s="105"/>
      <c r="J11" s="134"/>
      <c r="K11" s="134"/>
    </row>
    <row r="12" spans="1:13" ht="12.75">
      <c r="A12" t="s">
        <v>0</v>
      </c>
      <c r="B12" s="82">
        <v>133917</v>
      </c>
      <c r="C12" s="75">
        <v>133698</v>
      </c>
      <c r="D12" s="82">
        <v>157703</v>
      </c>
      <c r="E12" s="75">
        <v>389843</v>
      </c>
      <c r="F12" s="82">
        <v>502333</v>
      </c>
      <c r="J12" s="106"/>
      <c r="K12" s="17"/>
      <c r="M12" s="106"/>
    </row>
    <row r="13" spans="2:11" ht="12.75">
      <c r="B13" s="82"/>
      <c r="C13" s="75"/>
      <c r="D13" s="82"/>
      <c r="E13" s="75"/>
      <c r="F13" s="82"/>
      <c r="J13" s="106"/>
      <c r="K13" s="17"/>
    </row>
    <row r="14" spans="1:13" ht="12.75">
      <c r="A14" t="s">
        <v>1</v>
      </c>
      <c r="B14" s="82">
        <f>-(B12+B16-B18)</f>
        <v>-131649</v>
      </c>
      <c r="C14" s="75">
        <v>-131461</v>
      </c>
      <c r="D14" s="82">
        <v>-155210</v>
      </c>
      <c r="E14" s="75">
        <v>-382988</v>
      </c>
      <c r="F14" s="82">
        <v>-494204</v>
      </c>
      <c r="J14" s="106"/>
      <c r="K14" s="17"/>
      <c r="M14" s="106"/>
    </row>
    <row r="15" spans="2:14" ht="12.75">
      <c r="B15" s="82"/>
      <c r="C15" s="75"/>
      <c r="D15" s="82"/>
      <c r="E15" s="75"/>
      <c r="F15" s="82"/>
      <c r="J15" s="106"/>
      <c r="K15" s="17"/>
      <c r="N15" s="9"/>
    </row>
    <row r="16" spans="1:14" ht="12.75">
      <c r="A16" t="s">
        <v>2</v>
      </c>
      <c r="B16" s="83">
        <v>709</v>
      </c>
      <c r="C16" s="76">
        <v>317</v>
      </c>
      <c r="D16" s="83">
        <v>390</v>
      </c>
      <c r="E16" s="76">
        <v>1468</v>
      </c>
      <c r="F16" s="83">
        <v>1160</v>
      </c>
      <c r="J16" s="106"/>
      <c r="K16" s="17"/>
      <c r="N16" s="9"/>
    </row>
    <row r="17" spans="2:11" ht="12.75">
      <c r="B17" s="82"/>
      <c r="C17" s="75"/>
      <c r="D17" s="82"/>
      <c r="E17" s="75"/>
      <c r="F17" s="82"/>
      <c r="J17" s="106"/>
      <c r="K17" s="17"/>
    </row>
    <row r="18" spans="1:13" ht="12.75">
      <c r="A18" t="s">
        <v>3</v>
      </c>
      <c r="B18" s="82">
        <f>4553-1576</f>
        <v>2977</v>
      </c>
      <c r="C18" s="75">
        <f>SUM(C12:C16)</f>
        <v>2554</v>
      </c>
      <c r="D18" s="33">
        <f>SUM(D12:D16)</f>
        <v>2883</v>
      </c>
      <c r="E18" s="75">
        <f>SUM(E12:E16)</f>
        <v>8323</v>
      </c>
      <c r="F18" s="33">
        <f>SUM(F12:F16)</f>
        <v>9289</v>
      </c>
      <c r="J18" s="106"/>
      <c r="K18" s="17"/>
      <c r="L18" s="108"/>
      <c r="M18" s="109"/>
    </row>
    <row r="19" spans="2:13" ht="12.75">
      <c r="B19" s="82"/>
      <c r="C19" s="75"/>
      <c r="D19" s="82"/>
      <c r="E19" s="75"/>
      <c r="F19" s="82"/>
      <c r="J19" s="106"/>
      <c r="K19" s="17"/>
      <c r="L19" s="110"/>
      <c r="M19" s="111"/>
    </row>
    <row r="20" spans="1:13" ht="12.75">
      <c r="A20" t="s">
        <v>4</v>
      </c>
      <c r="B20" s="82">
        <v>-219</v>
      </c>
      <c r="C20" s="75">
        <v>-53</v>
      </c>
      <c r="D20" s="82">
        <v>-747</v>
      </c>
      <c r="E20" s="75">
        <v>-518</v>
      </c>
      <c r="F20" s="82">
        <v>-1625</v>
      </c>
      <c r="J20" s="106"/>
      <c r="K20" s="17"/>
      <c r="L20" s="110"/>
      <c r="M20" s="112"/>
    </row>
    <row r="21" spans="2:13" ht="12.75">
      <c r="B21" s="82"/>
      <c r="C21" s="75"/>
      <c r="D21" s="82"/>
      <c r="E21" s="75"/>
      <c r="F21" s="82"/>
      <c r="J21" s="106"/>
      <c r="K21" s="17"/>
      <c r="L21" s="113"/>
      <c r="M21" s="114"/>
    </row>
    <row r="22" spans="1:14" ht="12.75">
      <c r="A22" t="s">
        <v>5</v>
      </c>
      <c r="B22" s="83">
        <v>0</v>
      </c>
      <c r="C22" s="76">
        <v>0</v>
      </c>
      <c r="D22" s="83">
        <v>0</v>
      </c>
      <c r="E22" s="76">
        <v>0</v>
      </c>
      <c r="F22" s="83">
        <v>0</v>
      </c>
      <c r="J22" s="106"/>
      <c r="K22" s="17"/>
      <c r="M22" s="107"/>
      <c r="N22" s="107"/>
    </row>
    <row r="23" spans="2:11" ht="12.75">
      <c r="B23" s="82"/>
      <c r="C23" s="75"/>
      <c r="D23" s="82"/>
      <c r="E23" s="75"/>
      <c r="F23" s="82"/>
      <c r="J23" s="106"/>
      <c r="K23" s="17"/>
    </row>
    <row r="24" spans="1:11" ht="12.75">
      <c r="A24" t="s">
        <v>163</v>
      </c>
      <c r="B24" s="82"/>
      <c r="C24" s="75"/>
      <c r="D24" s="82"/>
      <c r="E24" s="75"/>
      <c r="F24" s="82"/>
      <c r="J24" s="106"/>
      <c r="K24" s="17"/>
    </row>
    <row r="25" spans="1:11" ht="12.75">
      <c r="A25" t="s">
        <v>164</v>
      </c>
      <c r="B25" s="82">
        <f>SUM(B18:B22)</f>
        <v>2758</v>
      </c>
      <c r="C25" s="75">
        <f>SUM(C18:C22)</f>
        <v>2501</v>
      </c>
      <c r="D25" s="82">
        <f>SUM(D18:D22)</f>
        <v>2136</v>
      </c>
      <c r="E25" s="75">
        <f>SUM(E18:E22)</f>
        <v>7805</v>
      </c>
      <c r="F25" s="82">
        <f>SUM(F18:F22)</f>
        <v>7664</v>
      </c>
      <c r="J25" s="106"/>
      <c r="K25" s="17"/>
    </row>
    <row r="26" spans="2:11" ht="12.75">
      <c r="B26" s="84"/>
      <c r="C26" s="77"/>
      <c r="D26" s="84"/>
      <c r="E26" s="77"/>
      <c r="F26" s="84"/>
      <c r="J26" s="106"/>
      <c r="K26" s="17"/>
    </row>
    <row r="27" spans="1:11" ht="12.75">
      <c r="A27" t="s">
        <v>6</v>
      </c>
      <c r="B27" s="83">
        <v>-160</v>
      </c>
      <c r="C27" s="76">
        <v>-435</v>
      </c>
      <c r="D27" s="83">
        <v>-314</v>
      </c>
      <c r="E27" s="76">
        <v>-702</v>
      </c>
      <c r="F27" s="83">
        <v>-828</v>
      </c>
      <c r="J27" s="106"/>
      <c r="K27" s="17"/>
    </row>
    <row r="28" spans="2:11" ht="12.75">
      <c r="B28" s="82"/>
      <c r="C28" s="75"/>
      <c r="D28" s="82"/>
      <c r="E28" s="75"/>
      <c r="F28" s="82"/>
      <c r="J28" s="106"/>
      <c r="K28" s="17"/>
    </row>
    <row r="29" spans="1:11" ht="12.75">
      <c r="A29" t="s">
        <v>163</v>
      </c>
      <c r="B29" s="82"/>
      <c r="C29" s="75"/>
      <c r="D29" s="82"/>
      <c r="E29" s="75"/>
      <c r="F29" s="82"/>
      <c r="J29" s="106"/>
      <c r="K29" s="17"/>
    </row>
    <row r="30" spans="1:11" ht="12.75">
      <c r="A30" t="s">
        <v>165</v>
      </c>
      <c r="B30" s="82">
        <f>SUM(B25:B27)</f>
        <v>2598</v>
      </c>
      <c r="C30" s="75">
        <f>SUM(C25:C27)</f>
        <v>2066</v>
      </c>
      <c r="D30" s="82">
        <f>SUM(D25:D27)</f>
        <v>1822</v>
      </c>
      <c r="E30" s="75">
        <f>SUM(E25:E27)</f>
        <v>7103</v>
      </c>
      <c r="F30" s="82">
        <f>SUM(F25:F27)</f>
        <v>6836</v>
      </c>
      <c r="J30" s="106"/>
      <c r="K30" s="17"/>
    </row>
    <row r="31" spans="2:11" ht="12.75">
      <c r="B31" s="82"/>
      <c r="C31" s="75"/>
      <c r="D31" s="82"/>
      <c r="E31" s="75"/>
      <c r="F31" s="82"/>
      <c r="J31" s="106"/>
      <c r="K31" s="17"/>
    </row>
    <row r="32" spans="1:11" ht="12.75">
      <c r="A32" t="s">
        <v>7</v>
      </c>
      <c r="B32" s="83">
        <v>0</v>
      </c>
      <c r="C32" s="76">
        <v>0</v>
      </c>
      <c r="D32" s="83">
        <v>0</v>
      </c>
      <c r="E32" s="76">
        <v>0</v>
      </c>
      <c r="F32" s="83">
        <v>0</v>
      </c>
      <c r="J32" s="106"/>
      <c r="K32" s="17"/>
    </row>
    <row r="33" spans="2:11" ht="12.75">
      <c r="B33" s="82"/>
      <c r="C33" s="75"/>
      <c r="D33" s="82"/>
      <c r="E33" s="75"/>
      <c r="F33" s="82"/>
      <c r="J33" s="106"/>
      <c r="K33" s="17"/>
    </row>
    <row r="34" spans="1:11" ht="13.5" thickBot="1">
      <c r="A34" t="s">
        <v>8</v>
      </c>
      <c r="B34" s="85">
        <f>SUM(B30:B32)</f>
        <v>2598</v>
      </c>
      <c r="C34" s="78">
        <f>SUM(C30:C32)</f>
        <v>2066</v>
      </c>
      <c r="D34" s="85">
        <f>SUM(D30:D32)</f>
        <v>1822</v>
      </c>
      <c r="E34" s="78">
        <f>SUM(E30:E32)</f>
        <v>7103</v>
      </c>
      <c r="F34" s="85">
        <f>SUM(F30:F32)</f>
        <v>6836</v>
      </c>
      <c r="J34" s="106"/>
      <c r="K34" s="17"/>
    </row>
    <row r="35" spans="2:11" ht="13.5" thickTop="1">
      <c r="B35" s="82"/>
      <c r="C35" s="75"/>
      <c r="D35" s="82"/>
      <c r="E35" s="75"/>
      <c r="F35" s="82"/>
      <c r="J35" s="17"/>
      <c r="K35" s="17"/>
    </row>
    <row r="36" spans="2:11" ht="12.75">
      <c r="B36" s="82"/>
      <c r="C36" s="75"/>
      <c r="D36" s="82"/>
      <c r="E36" s="75"/>
      <c r="F36" s="82"/>
      <c r="J36" s="17"/>
      <c r="K36" s="17"/>
    </row>
    <row r="37" spans="1:11" ht="12.75">
      <c r="A37" t="s">
        <v>188</v>
      </c>
      <c r="B37" s="82" t="s">
        <v>90</v>
      </c>
      <c r="C37" s="75"/>
      <c r="D37" s="82"/>
      <c r="E37" s="75"/>
      <c r="F37" s="82"/>
      <c r="J37" s="17"/>
      <c r="K37" s="17"/>
    </row>
    <row r="38" spans="1:11" ht="12.75">
      <c r="A38" t="s">
        <v>97</v>
      </c>
      <c r="B38" s="86">
        <f>B34/40000*100</f>
        <v>6.494999999999999</v>
      </c>
      <c r="C38" s="79">
        <v>5.165</v>
      </c>
      <c r="D38" s="86">
        <v>4.555</v>
      </c>
      <c r="E38" s="79">
        <v>17.7575</v>
      </c>
      <c r="F38" s="86">
        <v>17.09</v>
      </c>
      <c r="J38" s="17"/>
      <c r="K38" s="17"/>
    </row>
    <row r="39" spans="1:11" ht="12.75">
      <c r="A39" t="s">
        <v>166</v>
      </c>
      <c r="B39" s="42" t="s">
        <v>29</v>
      </c>
      <c r="C39" s="47" t="s">
        <v>29</v>
      </c>
      <c r="D39" s="42" t="s">
        <v>29</v>
      </c>
      <c r="E39" s="47" t="s">
        <v>29</v>
      </c>
      <c r="F39" s="42" t="s">
        <v>29</v>
      </c>
      <c r="J39" s="17"/>
      <c r="K39" s="17"/>
    </row>
    <row r="40" spans="2:11" ht="12.75">
      <c r="B40" s="2"/>
      <c r="C40" s="47"/>
      <c r="D40" s="42"/>
      <c r="E40" s="47"/>
      <c r="F40" s="42"/>
      <c r="J40" s="17"/>
      <c r="K40" s="17"/>
    </row>
    <row r="41" spans="1:11" ht="12.75">
      <c r="A41" s="118" t="s">
        <v>189</v>
      </c>
      <c r="B41" s="2"/>
      <c r="C41" s="30"/>
      <c r="D41" s="2"/>
      <c r="E41" s="2"/>
      <c r="F41" s="2"/>
      <c r="J41" s="17"/>
      <c r="K41" s="17"/>
    </row>
    <row r="42" spans="2:11" ht="12.75">
      <c r="B42" s="2"/>
      <c r="C42" s="2"/>
      <c r="D42" s="2"/>
      <c r="E42" s="2"/>
      <c r="F42" s="2"/>
      <c r="J42" s="17"/>
      <c r="K42" s="17"/>
    </row>
    <row r="43" spans="1:11" ht="12.75">
      <c r="A43" s="133" t="s">
        <v>161</v>
      </c>
      <c r="B43" s="133"/>
      <c r="C43" s="133"/>
      <c r="D43" s="133"/>
      <c r="E43" s="133"/>
      <c r="F43" s="133"/>
      <c r="J43" s="17"/>
      <c r="K43" s="17"/>
    </row>
    <row r="44" spans="1:11" ht="12.75">
      <c r="A44" s="133" t="s">
        <v>162</v>
      </c>
      <c r="B44" s="133"/>
      <c r="C44" s="133"/>
      <c r="D44" s="133"/>
      <c r="E44" s="133"/>
      <c r="F44" s="133"/>
      <c r="J44" s="17"/>
      <c r="K44" s="17"/>
    </row>
    <row r="45" spans="10:11" ht="12.75">
      <c r="J45" s="17"/>
      <c r="K45" s="17"/>
    </row>
    <row r="46" spans="10:11" ht="12.75">
      <c r="J46" s="17"/>
      <c r="K46" s="17"/>
    </row>
    <row r="47" spans="10:11" ht="12.75">
      <c r="J47" s="17"/>
      <c r="K47" s="17"/>
    </row>
    <row r="48" spans="10:11" ht="12.75">
      <c r="J48" s="17"/>
      <c r="K48" s="17"/>
    </row>
    <row r="49" spans="10:11" ht="12.75">
      <c r="J49" s="17"/>
      <c r="K49" s="17"/>
    </row>
    <row r="50" spans="10:11" ht="12.75">
      <c r="J50" s="17"/>
      <c r="K50" s="17"/>
    </row>
  </sheetData>
  <mergeCells count="3">
    <mergeCell ref="A43:F43"/>
    <mergeCell ref="A44:F44"/>
    <mergeCell ref="J11:K11"/>
  </mergeCells>
  <printOptions/>
  <pageMargins left="0.75" right="0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0.421875" style="30" hidden="1" customWidth="1"/>
    <col min="3" max="3" width="12.7109375" style="1" customWidth="1"/>
    <col min="4" max="4" width="1.8515625" style="8" customWidth="1"/>
    <col min="5" max="5" width="12.7109375" style="0" customWidth="1"/>
    <col min="6" max="6" width="11.140625" style="0" customWidth="1"/>
    <col min="10" max="12" width="9.140625" style="17" customWidth="1"/>
  </cols>
  <sheetData>
    <row r="1" spans="1:6" ht="12.75">
      <c r="A1" s="1" t="s">
        <v>27</v>
      </c>
      <c r="F1" s="116"/>
    </row>
    <row r="2" ht="4.5" customHeight="1"/>
    <row r="3" spans="1:4" ht="12.75" customHeight="1">
      <c r="A3" t="s">
        <v>155</v>
      </c>
      <c r="B3"/>
      <c r="C3"/>
      <c r="D3"/>
    </row>
    <row r="4" spans="2:4" ht="2.25" customHeight="1">
      <c r="B4"/>
      <c r="C4"/>
      <c r="D4"/>
    </row>
    <row r="5" spans="1:2" ht="15.75">
      <c r="A5" s="103" t="s">
        <v>16</v>
      </c>
      <c r="B5" s="47"/>
    </row>
    <row r="6" ht="12.75">
      <c r="A6" s="1" t="s">
        <v>15</v>
      </c>
    </row>
    <row r="7" spans="1:5" ht="12.75">
      <c r="A7" s="1"/>
      <c r="C7" s="30"/>
      <c r="D7" s="42"/>
      <c r="E7" s="2"/>
    </row>
    <row r="8" spans="3:9" ht="12.75">
      <c r="C8" s="30" t="s">
        <v>112</v>
      </c>
      <c r="D8" s="42"/>
      <c r="E8" s="31" t="s">
        <v>112</v>
      </c>
      <c r="F8" s="2"/>
      <c r="G8" s="2"/>
      <c r="H8" s="2"/>
      <c r="I8" s="2"/>
    </row>
    <row r="9" spans="3:9" ht="12.75">
      <c r="C9" s="30" t="s">
        <v>167</v>
      </c>
      <c r="D9" s="42"/>
      <c r="E9" s="31" t="s">
        <v>168</v>
      </c>
      <c r="F9" s="2"/>
      <c r="G9" s="2"/>
      <c r="H9" s="2"/>
      <c r="I9" s="2"/>
    </row>
    <row r="10" spans="3:9" ht="12.75">
      <c r="C10" s="30" t="s">
        <v>159</v>
      </c>
      <c r="D10" s="42"/>
      <c r="E10" s="31" t="s">
        <v>169</v>
      </c>
      <c r="F10" s="2"/>
      <c r="G10" s="2"/>
      <c r="H10" s="2"/>
      <c r="I10" s="2"/>
    </row>
    <row r="11" spans="3:9" ht="12.75">
      <c r="C11" s="30" t="s">
        <v>157</v>
      </c>
      <c r="D11" s="42"/>
      <c r="E11" s="31" t="s">
        <v>170</v>
      </c>
      <c r="F11" s="2"/>
      <c r="G11" s="2"/>
      <c r="H11" s="2"/>
      <c r="I11" s="2"/>
    </row>
    <row r="12" spans="2:9" ht="12.75">
      <c r="B12" s="30" t="s">
        <v>95</v>
      </c>
      <c r="C12" s="87" t="str">
        <f>+'Inc sttm'!E9</f>
        <v>30/09/2002</v>
      </c>
      <c r="D12" s="88"/>
      <c r="E12" s="89" t="s">
        <v>108</v>
      </c>
      <c r="F12" s="2"/>
      <c r="G12" s="2"/>
      <c r="H12" s="2"/>
      <c r="I12" s="2"/>
    </row>
    <row r="13" spans="3:9" ht="12.75">
      <c r="C13" s="44" t="s">
        <v>52</v>
      </c>
      <c r="D13" s="90"/>
      <c r="E13" s="3" t="s">
        <v>52</v>
      </c>
      <c r="F13" s="3"/>
      <c r="G13" s="3"/>
      <c r="H13" s="2"/>
      <c r="I13" s="2"/>
    </row>
    <row r="14" spans="3:9" ht="12.75">
      <c r="C14" s="44"/>
      <c r="D14" s="90"/>
      <c r="E14" s="3"/>
      <c r="F14" s="3"/>
      <c r="G14" s="3"/>
      <c r="H14" s="2"/>
      <c r="I14" s="2"/>
    </row>
    <row r="15" spans="1:13" ht="12.75">
      <c r="A15" s="1" t="s">
        <v>171</v>
      </c>
      <c r="C15" s="48"/>
      <c r="D15" s="43"/>
      <c r="E15" s="5"/>
      <c r="F15" s="2"/>
      <c r="G15" s="2"/>
      <c r="H15" s="2"/>
      <c r="I15" s="2"/>
      <c r="J15" s="115"/>
      <c r="M15" s="18"/>
    </row>
    <row r="16" spans="1:13" ht="12.75">
      <c r="A16" t="s">
        <v>173</v>
      </c>
      <c r="C16" s="75">
        <v>44874</v>
      </c>
      <c r="D16" s="84"/>
      <c r="E16" s="82">
        <v>49333</v>
      </c>
      <c r="H16" s="9"/>
      <c r="J16" s="115"/>
      <c r="K16" s="130"/>
      <c r="M16" s="18"/>
    </row>
    <row r="17" spans="3:13" ht="12.75">
      <c r="C17" s="75"/>
      <c r="D17" s="84"/>
      <c r="E17" s="82"/>
      <c r="L17" s="107"/>
      <c r="M17" s="18"/>
    </row>
    <row r="18" spans="1:5" ht="12.75">
      <c r="A18" s="1" t="s">
        <v>172</v>
      </c>
      <c r="C18" s="91"/>
      <c r="D18" s="92"/>
      <c r="E18" s="93"/>
    </row>
    <row r="19" spans="1:9" ht="12.75">
      <c r="A19" t="s">
        <v>9</v>
      </c>
      <c r="C19" s="94">
        <v>39168</v>
      </c>
      <c r="D19" s="92"/>
      <c r="E19" s="92">
        <v>46119</v>
      </c>
      <c r="H19" s="9"/>
      <c r="I19" s="131"/>
    </row>
    <row r="20" spans="1:8" ht="12.75">
      <c r="A20" t="s">
        <v>17</v>
      </c>
      <c r="C20" s="94">
        <v>58543</v>
      </c>
      <c r="D20" s="92"/>
      <c r="E20" s="92">
        <v>57407</v>
      </c>
      <c r="H20" s="9"/>
    </row>
    <row r="21" spans="1:8" ht="12.75">
      <c r="A21" t="s">
        <v>174</v>
      </c>
      <c r="C21" s="94">
        <v>16576</v>
      </c>
      <c r="D21" s="92"/>
      <c r="E21" s="92">
        <v>20033</v>
      </c>
      <c r="H21" s="9"/>
    </row>
    <row r="22" spans="3:5" ht="12.75">
      <c r="C22" s="95">
        <f>SUM(C18:C21)</f>
        <v>114287</v>
      </c>
      <c r="D22" s="92"/>
      <c r="E22" s="96">
        <f>SUM(E18:E21)</f>
        <v>123559</v>
      </c>
    </row>
    <row r="23" spans="3:5" ht="12.75">
      <c r="C23" s="94"/>
      <c r="D23" s="92"/>
      <c r="E23" s="92"/>
    </row>
    <row r="24" spans="1:5" ht="12.75">
      <c r="A24" s="1" t="s">
        <v>19</v>
      </c>
      <c r="C24" s="94"/>
      <c r="D24" s="92"/>
      <c r="E24" s="92"/>
    </row>
    <row r="25" spans="1:8" ht="12.75">
      <c r="A25" t="s">
        <v>18</v>
      </c>
      <c r="C25" s="94">
        <v>14655</v>
      </c>
      <c r="D25" s="92"/>
      <c r="E25" s="92">
        <v>20859</v>
      </c>
      <c r="H25" s="9"/>
    </row>
    <row r="26" spans="1:8" ht="12.75">
      <c r="A26" t="s">
        <v>175</v>
      </c>
      <c r="C26" s="94">
        <v>1159</v>
      </c>
      <c r="D26" s="92"/>
      <c r="E26" s="92">
        <v>638</v>
      </c>
      <c r="H26" s="9"/>
    </row>
    <row r="27" spans="1:8" ht="12.75">
      <c r="A27" t="s">
        <v>176</v>
      </c>
      <c r="C27" s="94">
        <v>1384</v>
      </c>
      <c r="D27" s="92"/>
      <c r="E27" s="92">
        <v>11900</v>
      </c>
      <c r="H27" s="9"/>
    </row>
    <row r="28" spans="3:5" ht="12.75">
      <c r="C28" s="95">
        <f>SUM(C25:C27)</f>
        <v>17198</v>
      </c>
      <c r="D28" s="92"/>
      <c r="E28" s="96">
        <f>SUM(E25:E27)</f>
        <v>33397</v>
      </c>
    </row>
    <row r="29" spans="3:6" ht="6.75" customHeight="1">
      <c r="C29" s="94"/>
      <c r="D29" s="92"/>
      <c r="E29" s="92"/>
      <c r="F29" t="s">
        <v>15</v>
      </c>
    </row>
    <row r="30" spans="1:5" ht="12.75">
      <c r="A30" s="1" t="s">
        <v>10</v>
      </c>
      <c r="C30" s="97">
        <f>+C22-C28</f>
        <v>97089</v>
      </c>
      <c r="D30" s="92"/>
      <c r="E30" s="98">
        <f>+E22-E28</f>
        <v>90162</v>
      </c>
    </row>
    <row r="31" spans="3:5" ht="12.75">
      <c r="C31" s="77"/>
      <c r="D31" s="84"/>
      <c r="E31" s="84"/>
    </row>
    <row r="32" spans="1:5" ht="12.75">
      <c r="A32" s="1" t="s">
        <v>20</v>
      </c>
      <c r="C32" s="77"/>
      <c r="D32" s="84"/>
      <c r="E32" s="84"/>
    </row>
    <row r="33" spans="1:8" ht="12.75">
      <c r="A33" t="s">
        <v>21</v>
      </c>
      <c r="C33" s="77">
        <v>1663</v>
      </c>
      <c r="D33" s="84"/>
      <c r="E33" s="84">
        <v>1683</v>
      </c>
      <c r="H33" s="9"/>
    </row>
    <row r="34" spans="1:8" ht="12.75">
      <c r="A34" s="6" t="s">
        <v>22</v>
      </c>
      <c r="B34" s="50"/>
      <c r="C34" s="77">
        <v>2398</v>
      </c>
      <c r="D34" s="84"/>
      <c r="E34" s="84">
        <v>3013</v>
      </c>
      <c r="H34" s="9"/>
    </row>
    <row r="35" spans="3:5" ht="12.75">
      <c r="C35" s="99">
        <f>SUM(C33:C34)</f>
        <v>4061</v>
      </c>
      <c r="D35" s="84"/>
      <c r="E35" s="100">
        <f>SUM(E33:E34)</f>
        <v>4696</v>
      </c>
    </row>
    <row r="36" spans="3:5" ht="12.75">
      <c r="C36" s="77"/>
      <c r="D36" s="84"/>
      <c r="E36" s="84"/>
    </row>
    <row r="37" spans="3:5" ht="13.5" thickBot="1">
      <c r="C37" s="78">
        <f>+C16+C30-C35</f>
        <v>137902</v>
      </c>
      <c r="D37" s="84"/>
      <c r="E37" s="85">
        <f>+E16+E30-E35</f>
        <v>134799</v>
      </c>
    </row>
    <row r="38" spans="3:5" ht="13.5" thickTop="1">
      <c r="C38" s="77"/>
      <c r="D38" s="84"/>
      <c r="E38" s="84"/>
    </row>
    <row r="39" spans="3:5" ht="12.75">
      <c r="C39" s="77"/>
      <c r="D39" s="84"/>
      <c r="E39" s="84"/>
    </row>
    <row r="40" spans="1:5" ht="12.75">
      <c r="A40" s="1" t="s">
        <v>23</v>
      </c>
      <c r="C40" s="77"/>
      <c r="D40" s="84"/>
      <c r="E40" s="84"/>
    </row>
    <row r="41" spans="1:8" ht="12.75">
      <c r="A41" t="s">
        <v>25</v>
      </c>
      <c r="C41" s="75">
        <v>40000</v>
      </c>
      <c r="D41" s="84"/>
      <c r="E41" s="82">
        <v>40000</v>
      </c>
      <c r="H41" s="9"/>
    </row>
    <row r="42" spans="1:8" ht="12.75">
      <c r="A42" t="s">
        <v>24</v>
      </c>
      <c r="C42" s="77">
        <v>16200</v>
      </c>
      <c r="D42" s="84"/>
      <c r="E42" s="84">
        <v>16200</v>
      </c>
      <c r="H42" s="9"/>
    </row>
    <row r="43" spans="1:10" ht="12.75">
      <c r="A43" t="s">
        <v>26</v>
      </c>
      <c r="C43" s="77">
        <v>81702</v>
      </c>
      <c r="D43" s="84"/>
      <c r="E43" s="84">
        <v>78599</v>
      </c>
      <c r="G43" s="9"/>
      <c r="H43" s="9"/>
      <c r="J43" s="115"/>
    </row>
    <row r="44" spans="3:10" ht="13.5" thickBot="1">
      <c r="C44" s="101">
        <f>SUM(C41:C43)</f>
        <v>137902</v>
      </c>
      <c r="D44" s="84"/>
      <c r="E44" s="102">
        <f>SUM(E41:E43)</f>
        <v>134799</v>
      </c>
      <c r="J44" s="115"/>
    </row>
    <row r="45" spans="3:11" ht="13.5" thickTop="1">
      <c r="C45" s="75"/>
      <c r="D45" s="84"/>
      <c r="E45" s="82"/>
      <c r="J45" s="115"/>
      <c r="K45" s="107"/>
    </row>
    <row r="46" spans="10:11" ht="12.75">
      <c r="J46" s="115"/>
      <c r="K46" s="107"/>
    </row>
    <row r="47" spans="1:6" ht="12.75">
      <c r="A47" s="133" t="s">
        <v>180</v>
      </c>
      <c r="B47" s="133"/>
      <c r="C47" s="133"/>
      <c r="D47" s="133"/>
      <c r="E47" s="133"/>
      <c r="F47" s="133"/>
    </row>
    <row r="48" spans="1:6" ht="12.75">
      <c r="A48" s="133" t="s">
        <v>162</v>
      </c>
      <c r="B48" s="133"/>
      <c r="C48" s="133"/>
      <c r="D48" s="133"/>
      <c r="E48" s="133"/>
      <c r="F48" s="133"/>
    </row>
  </sheetData>
  <mergeCells count="2">
    <mergeCell ref="A47:F47"/>
    <mergeCell ref="A48:F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3" sqref="A3"/>
    </sheetView>
  </sheetViews>
  <sheetFormatPr defaultColWidth="9.140625" defaultRowHeight="12.75"/>
  <cols>
    <col min="1" max="1" width="23.421875" style="0" customWidth="1"/>
    <col min="2" max="2" width="8.421875" style="0" hidden="1" customWidth="1"/>
    <col min="3" max="3" width="11.57421875" style="0" customWidth="1"/>
    <col min="4" max="4" width="12.140625" style="0" customWidth="1"/>
    <col min="5" max="5" width="12.421875" style="0" customWidth="1"/>
    <col min="6" max="6" width="12.7109375" style="0" customWidth="1"/>
    <col min="7" max="7" width="11.140625" style="0" customWidth="1"/>
  </cols>
  <sheetData>
    <row r="1" spans="1:7" ht="12.75">
      <c r="A1" s="1" t="s">
        <v>30</v>
      </c>
      <c r="B1" s="1"/>
      <c r="G1" s="116"/>
    </row>
    <row r="2" ht="2.25" customHeight="1"/>
    <row r="3" ht="13.5" customHeight="1">
      <c r="A3" t="s">
        <v>155</v>
      </c>
    </row>
    <row r="4" ht="2.25" customHeight="1"/>
    <row r="5" spans="1:5" ht="15.75">
      <c r="A5" s="103" t="s">
        <v>177</v>
      </c>
      <c r="B5" s="11"/>
      <c r="C5" s="8"/>
      <c r="D5" s="8"/>
      <c r="E5" s="8"/>
    </row>
    <row r="6" spans="1:5" ht="12.75">
      <c r="A6" s="10"/>
      <c r="B6" s="10"/>
      <c r="C6" s="8"/>
      <c r="D6" s="8"/>
      <c r="E6" s="8"/>
    </row>
    <row r="8" spans="3:7" ht="12.75">
      <c r="C8" s="30"/>
      <c r="D8" s="135" t="s">
        <v>102</v>
      </c>
      <c r="E8" s="135"/>
      <c r="F8" s="7" t="s">
        <v>103</v>
      </c>
      <c r="G8" s="30"/>
    </row>
    <row r="9" spans="3:7" ht="12.75">
      <c r="C9" s="30"/>
      <c r="D9" s="7"/>
      <c r="E9" s="52" t="s">
        <v>105</v>
      </c>
      <c r="F9" s="30"/>
      <c r="G9" s="30"/>
    </row>
    <row r="10" spans="3:7" ht="12.75">
      <c r="C10" s="46" t="s">
        <v>113</v>
      </c>
      <c r="D10" s="52" t="s">
        <v>88</v>
      </c>
      <c r="E10" s="52" t="s">
        <v>106</v>
      </c>
      <c r="F10" s="46" t="s">
        <v>100</v>
      </c>
      <c r="G10" s="52"/>
    </row>
    <row r="11" spans="2:7" ht="12.75">
      <c r="B11" s="30" t="s">
        <v>95</v>
      </c>
      <c r="C11" s="46" t="s">
        <v>13</v>
      </c>
      <c r="D11" s="46" t="s">
        <v>104</v>
      </c>
      <c r="E11" s="46" t="s">
        <v>107</v>
      </c>
      <c r="F11" s="46" t="s">
        <v>101</v>
      </c>
      <c r="G11" s="46" t="s">
        <v>14</v>
      </c>
    </row>
    <row r="12" spans="3:7" ht="12.75">
      <c r="C12" s="46" t="s">
        <v>52</v>
      </c>
      <c r="D12" s="46" t="s">
        <v>52</v>
      </c>
      <c r="E12" s="46" t="s">
        <v>52</v>
      </c>
      <c r="F12" s="46" t="s">
        <v>52</v>
      </c>
      <c r="G12" s="46" t="s">
        <v>52</v>
      </c>
    </row>
    <row r="13" spans="3:7" ht="12.75">
      <c r="C13" s="52"/>
      <c r="D13" s="52"/>
      <c r="E13" s="52"/>
      <c r="F13" s="52"/>
      <c r="G13" s="52"/>
    </row>
    <row r="14" spans="1:7" ht="12.75">
      <c r="A14" s="1" t="s">
        <v>190</v>
      </c>
      <c r="B14" s="1"/>
      <c r="C14" s="45"/>
      <c r="D14" s="45"/>
      <c r="E14" s="45"/>
      <c r="F14" s="45"/>
      <c r="G14" s="45"/>
    </row>
    <row r="15" spans="1:7" ht="12.75">
      <c r="A15" s="49" t="s">
        <v>109</v>
      </c>
      <c r="B15" s="49"/>
      <c r="C15" s="45"/>
      <c r="D15" s="45"/>
      <c r="E15" s="45"/>
      <c r="F15" s="45"/>
      <c r="G15" s="45"/>
    </row>
    <row r="16" spans="3:7" ht="12.75">
      <c r="C16" s="45"/>
      <c r="D16" s="45"/>
      <c r="E16" s="45"/>
      <c r="F16" s="45"/>
      <c r="G16" s="45"/>
    </row>
    <row r="17" spans="1:7" ht="12.75">
      <c r="A17" t="s">
        <v>110</v>
      </c>
      <c r="C17" s="45">
        <v>40000</v>
      </c>
      <c r="D17" s="45">
        <v>16200</v>
      </c>
      <c r="E17" s="45">
        <v>0</v>
      </c>
      <c r="F17" s="45">
        <v>78599</v>
      </c>
      <c r="G17" s="45">
        <f>SUM(C17:F17)</f>
        <v>134799</v>
      </c>
    </row>
    <row r="18" spans="1:7" ht="12.75">
      <c r="A18" t="s">
        <v>15</v>
      </c>
      <c r="C18" s="45"/>
      <c r="D18" s="45"/>
      <c r="E18" s="45"/>
      <c r="F18" s="45"/>
      <c r="G18" s="45"/>
    </row>
    <row r="19" spans="1:7" ht="12.75">
      <c r="A19" t="s">
        <v>8</v>
      </c>
      <c r="C19" s="45">
        <v>0</v>
      </c>
      <c r="D19" s="45">
        <v>0</v>
      </c>
      <c r="E19" s="45">
        <v>0</v>
      </c>
      <c r="F19" s="45">
        <v>7103</v>
      </c>
      <c r="G19" s="45">
        <f>SUM(C19:F19)</f>
        <v>7103</v>
      </c>
    </row>
    <row r="20" spans="3:7" ht="12.75">
      <c r="C20" s="45"/>
      <c r="D20" s="45"/>
      <c r="E20" s="45"/>
      <c r="F20" s="45"/>
      <c r="G20" s="45"/>
    </row>
    <row r="21" spans="1:7" ht="12.75">
      <c r="A21" t="s">
        <v>178</v>
      </c>
      <c r="C21" s="45"/>
      <c r="D21" s="45"/>
      <c r="E21" s="45"/>
      <c r="F21" s="45"/>
      <c r="G21" s="45"/>
    </row>
    <row r="22" spans="1:7" ht="12.75">
      <c r="A22" t="s">
        <v>179</v>
      </c>
      <c r="C22" s="45">
        <v>0</v>
      </c>
      <c r="D22" s="45">
        <v>0</v>
      </c>
      <c r="E22" s="45">
        <v>0</v>
      </c>
      <c r="F22" s="45">
        <v>-4000</v>
      </c>
      <c r="G22" s="45">
        <f>SUM(C22:F22)</f>
        <v>-4000</v>
      </c>
    </row>
    <row r="23" spans="3:7" ht="12.75">
      <c r="C23" s="45"/>
      <c r="D23" s="45"/>
      <c r="E23" s="45"/>
      <c r="F23" s="45"/>
      <c r="G23" s="45"/>
    </row>
    <row r="24" spans="1:7" ht="12.75">
      <c r="A24" t="s">
        <v>111</v>
      </c>
      <c r="C24" s="51">
        <f>SUM(C17:C22)</f>
        <v>40000</v>
      </c>
      <c r="D24" s="51">
        <f>SUM(D17:D22)</f>
        <v>16200</v>
      </c>
      <c r="E24" s="51">
        <f>SUM(E17:E22)</f>
        <v>0</v>
      </c>
      <c r="F24" s="51">
        <f>SUM(F17:F22)</f>
        <v>81702</v>
      </c>
      <c r="G24" s="51">
        <f>SUM(G17:G22)</f>
        <v>137902</v>
      </c>
    </row>
    <row r="25" spans="3:7" ht="12.75">
      <c r="C25" s="45"/>
      <c r="D25" s="45"/>
      <c r="E25" s="45"/>
      <c r="F25" s="45"/>
      <c r="G25" s="45"/>
    </row>
    <row r="26" spans="3:7" ht="12.75">
      <c r="C26" s="9"/>
      <c r="D26" s="9"/>
      <c r="E26" s="9"/>
      <c r="F26" s="9"/>
      <c r="G26" s="9"/>
    </row>
    <row r="27" spans="1:7" ht="12.75">
      <c r="A27" t="s">
        <v>182</v>
      </c>
      <c r="C27" s="9"/>
      <c r="D27" s="9"/>
      <c r="E27" s="9"/>
      <c r="F27" s="9"/>
      <c r="G27" s="9"/>
    </row>
    <row r="28" spans="1:7" ht="12.75">
      <c r="A28" t="s">
        <v>181</v>
      </c>
      <c r="C28" s="9"/>
      <c r="D28" s="9"/>
      <c r="E28" s="9"/>
      <c r="F28" s="9"/>
      <c r="G28" s="9"/>
    </row>
    <row r="29" spans="3:7" ht="12.75">
      <c r="C29" s="9"/>
      <c r="D29" s="9"/>
      <c r="E29" s="9"/>
      <c r="F29" s="9"/>
      <c r="G29" s="9"/>
    </row>
    <row r="30" spans="3:7" ht="12.75">
      <c r="C30" s="9"/>
      <c r="D30" s="9"/>
      <c r="E30" s="9"/>
      <c r="F30" s="9"/>
      <c r="G30" s="9"/>
    </row>
    <row r="31" spans="3:7" ht="12.75">
      <c r="C31" s="9"/>
      <c r="D31" s="9"/>
      <c r="E31" s="9"/>
      <c r="F31" s="9"/>
      <c r="G31" s="9"/>
    </row>
    <row r="32" spans="3:7" ht="12.75">
      <c r="C32" s="9"/>
      <c r="D32" s="9"/>
      <c r="E32" s="9"/>
      <c r="F32" s="9"/>
      <c r="G32" s="9"/>
    </row>
    <row r="33" spans="3:7" ht="12.75">
      <c r="C33" s="9"/>
      <c r="D33" s="9"/>
      <c r="E33" s="9"/>
      <c r="F33" s="9"/>
      <c r="G33" s="9"/>
    </row>
    <row r="34" spans="1:7" ht="12.75">
      <c r="A34" s="133" t="s">
        <v>183</v>
      </c>
      <c r="B34" s="133"/>
      <c r="C34" s="133"/>
      <c r="D34" s="133"/>
      <c r="E34" s="133"/>
      <c r="F34" s="133"/>
      <c r="G34" s="133"/>
    </row>
    <row r="35" spans="1:7" ht="12.75">
      <c r="A35" s="133" t="s">
        <v>184</v>
      </c>
      <c r="B35" s="133"/>
      <c r="C35" s="133"/>
      <c r="D35" s="133"/>
      <c r="E35" s="133"/>
      <c r="F35" s="133"/>
      <c r="G35" s="133"/>
    </row>
  </sheetData>
  <mergeCells count="3">
    <mergeCell ref="D8:E8"/>
    <mergeCell ref="A34:G34"/>
    <mergeCell ref="A35:G35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3" sqref="A3"/>
    </sheetView>
  </sheetViews>
  <sheetFormatPr defaultColWidth="9.140625" defaultRowHeight="12.75"/>
  <cols>
    <col min="1" max="1" width="46.421875" style="0" customWidth="1"/>
    <col min="2" max="2" width="9.8515625" style="0" hidden="1" customWidth="1"/>
    <col min="3" max="3" width="12.8515625" style="30" customWidth="1"/>
  </cols>
  <sheetData>
    <row r="1" spans="1:5" ht="12.75">
      <c r="A1" s="1" t="s">
        <v>27</v>
      </c>
      <c r="B1" s="1"/>
      <c r="E1" s="116"/>
    </row>
    <row r="2" ht="4.5" customHeight="1"/>
    <row r="3" ht="13.5" customHeight="1">
      <c r="A3" t="s">
        <v>155</v>
      </c>
    </row>
    <row r="4" ht="2.25" customHeight="1"/>
    <row r="5" spans="1:2" ht="15.75">
      <c r="A5" s="104" t="s">
        <v>94</v>
      </c>
      <c r="B5" s="1"/>
    </row>
    <row r="7" spans="4:6" ht="12.75">
      <c r="D7" s="2"/>
      <c r="E7" s="2"/>
      <c r="F7" s="2"/>
    </row>
    <row r="8" spans="3:6" ht="12.75">
      <c r="C8" s="30" t="s">
        <v>159</v>
      </c>
      <c r="D8" s="2"/>
      <c r="E8" s="2"/>
      <c r="F8" s="2"/>
    </row>
    <row r="9" spans="3:6" ht="12.75">
      <c r="C9" s="30" t="s">
        <v>160</v>
      </c>
      <c r="D9" s="2"/>
      <c r="E9" s="2"/>
      <c r="F9" s="2"/>
    </row>
    <row r="10" spans="3:6" ht="12.75">
      <c r="C10" s="30" t="s">
        <v>185</v>
      </c>
      <c r="D10" s="2"/>
      <c r="E10" s="2"/>
      <c r="F10" s="2"/>
    </row>
    <row r="11" spans="2:6" ht="12.75">
      <c r="B11" s="30" t="s">
        <v>95</v>
      </c>
      <c r="C11" s="74" t="str">
        <f>+'Inc sttm'!E9</f>
        <v>30/09/2002</v>
      </c>
      <c r="D11" s="3"/>
      <c r="E11" s="2"/>
      <c r="F11" s="2"/>
    </row>
    <row r="12" spans="3:6" ht="12.75">
      <c r="C12" s="44" t="s">
        <v>52</v>
      </c>
      <c r="D12" s="3"/>
      <c r="E12" s="2"/>
      <c r="F12" s="2"/>
    </row>
    <row r="13" spans="3:6" ht="12.75">
      <c r="C13" s="44"/>
      <c r="D13" s="2"/>
      <c r="E13" s="2"/>
      <c r="F13" s="2"/>
    </row>
    <row r="14" ht="12.75">
      <c r="A14" s="53" t="s">
        <v>114</v>
      </c>
    </row>
    <row r="15" spans="1:3" ht="12.75">
      <c r="A15" t="s">
        <v>121</v>
      </c>
      <c r="C15" s="75">
        <v>11671</v>
      </c>
    </row>
    <row r="16" spans="1:3" ht="12.75">
      <c r="A16" t="s">
        <v>115</v>
      </c>
      <c r="C16" s="77">
        <v>-518</v>
      </c>
    </row>
    <row r="17" spans="1:3" ht="12.75">
      <c r="A17" t="s">
        <v>122</v>
      </c>
      <c r="C17" s="77">
        <v>-686</v>
      </c>
    </row>
    <row r="18" ht="4.5" customHeight="1">
      <c r="C18" s="76"/>
    </row>
    <row r="19" spans="1:3" ht="12.75">
      <c r="A19" t="s">
        <v>116</v>
      </c>
      <c r="C19" s="99">
        <f>SUM(C15:C17)</f>
        <v>10467</v>
      </c>
    </row>
    <row r="20" ht="12.75">
      <c r="C20" s="77"/>
    </row>
    <row r="21" spans="1:3" ht="12.75">
      <c r="A21" s="53" t="s">
        <v>11</v>
      </c>
      <c r="C21" s="75"/>
    </row>
    <row r="22" spans="1:3" ht="12.75">
      <c r="A22" t="s">
        <v>123</v>
      </c>
      <c r="C22" s="75">
        <v>-176</v>
      </c>
    </row>
    <row r="23" spans="1:3" ht="12.75">
      <c r="A23" t="s">
        <v>124</v>
      </c>
      <c r="C23" s="75" t="s">
        <v>15</v>
      </c>
    </row>
    <row r="24" spans="1:3" ht="12.75">
      <c r="A24" t="s">
        <v>125</v>
      </c>
      <c r="C24" s="77">
        <v>106</v>
      </c>
    </row>
    <row r="25" spans="1:3" ht="12.75">
      <c r="A25" t="s">
        <v>126</v>
      </c>
      <c r="C25" s="77">
        <v>662</v>
      </c>
    </row>
    <row r="26" ht="4.5" customHeight="1">
      <c r="C26" s="77"/>
    </row>
    <row r="27" spans="1:3" ht="12.75">
      <c r="A27" t="s">
        <v>117</v>
      </c>
      <c r="C27" s="99">
        <f>SUM(C22:C25)</f>
        <v>592</v>
      </c>
    </row>
    <row r="28" ht="12.75">
      <c r="C28" s="77"/>
    </row>
    <row r="29" spans="1:3" ht="12.75">
      <c r="A29" s="53" t="s">
        <v>12</v>
      </c>
      <c r="C29" s="75"/>
    </row>
    <row r="30" spans="1:3" ht="12.75">
      <c r="A30" t="s">
        <v>118</v>
      </c>
      <c r="C30" s="75">
        <v>0</v>
      </c>
    </row>
    <row r="31" spans="1:3" ht="12.75">
      <c r="A31" t="s">
        <v>119</v>
      </c>
      <c r="C31" s="75">
        <v>-11900</v>
      </c>
    </row>
    <row r="32" spans="1:3" ht="12.75">
      <c r="A32" t="s">
        <v>120</v>
      </c>
      <c r="C32" s="75">
        <v>-4000</v>
      </c>
    </row>
    <row r="33" ht="4.5" customHeight="1">
      <c r="C33" s="75"/>
    </row>
    <row r="34" spans="1:3" ht="12.75">
      <c r="A34" t="s">
        <v>127</v>
      </c>
      <c r="C34" s="99">
        <f>SUM(C30:C32)</f>
        <v>-15900</v>
      </c>
    </row>
    <row r="35" ht="12.75">
      <c r="C35" s="77"/>
    </row>
    <row r="36" spans="1:3" ht="12.75">
      <c r="A36" t="s">
        <v>129</v>
      </c>
      <c r="C36" s="75">
        <f>+C19+C27+C34</f>
        <v>-4841</v>
      </c>
    </row>
    <row r="37" ht="12.75">
      <c r="C37" s="75"/>
    </row>
    <row r="38" spans="1:3" ht="12.75">
      <c r="A38" s="1" t="s">
        <v>128</v>
      </c>
      <c r="C38" s="75"/>
    </row>
    <row r="39" spans="1:3" ht="12.75">
      <c r="A39" t="s">
        <v>131</v>
      </c>
      <c r="C39" s="75">
        <v>20033</v>
      </c>
    </row>
    <row r="40" spans="1:3" ht="12.75">
      <c r="A40" t="s">
        <v>130</v>
      </c>
      <c r="C40" s="99">
        <f>SUM(C36:C39)</f>
        <v>15192</v>
      </c>
    </row>
    <row r="41" ht="12.75">
      <c r="C41" s="75"/>
    </row>
    <row r="42" ht="12.75">
      <c r="C42" s="75"/>
    </row>
    <row r="43" spans="1:5" ht="12.75">
      <c r="A43" t="s">
        <v>187</v>
      </c>
      <c r="C43" s="9"/>
      <c r="D43" s="9"/>
      <c r="E43" s="9"/>
    </row>
    <row r="44" spans="1:5" ht="12.75">
      <c r="A44" t="s">
        <v>186</v>
      </c>
      <c r="C44" s="9"/>
      <c r="D44" s="9"/>
      <c r="E44" s="9"/>
    </row>
    <row r="45" spans="3:5" ht="12.75">
      <c r="C45" s="9"/>
      <c r="D45" s="9"/>
      <c r="E45" s="9"/>
    </row>
    <row r="46" spans="3:5" ht="12.75">
      <c r="C46" s="9"/>
      <c r="D46" s="9"/>
      <c r="E46" s="9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  <row r="51" spans="1:5" ht="12.75">
      <c r="A51" s="133" t="s">
        <v>191</v>
      </c>
      <c r="B51" s="133"/>
      <c r="C51" s="133"/>
      <c r="D51" s="133"/>
      <c r="E51" s="133"/>
    </row>
    <row r="52" spans="1:5" ht="12.75">
      <c r="A52" s="133" t="s">
        <v>184</v>
      </c>
      <c r="B52" s="133"/>
      <c r="C52" s="133"/>
      <c r="D52" s="133"/>
      <c r="E52" s="133"/>
    </row>
  </sheetData>
  <mergeCells count="2">
    <mergeCell ref="A51:E51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8"/>
  <sheetViews>
    <sheetView tabSelected="1" workbookViewId="0" topLeftCell="A88">
      <selection activeCell="M91" sqref="M91"/>
    </sheetView>
  </sheetViews>
  <sheetFormatPr defaultColWidth="9.140625" defaultRowHeight="12.75"/>
  <cols>
    <col min="1" max="1" width="3.7109375" style="39" customWidth="1"/>
    <col min="2" max="2" width="3.8515625" style="13" customWidth="1"/>
    <col min="3" max="3" width="13.7109375" style="13" customWidth="1"/>
    <col min="4" max="4" width="8.7109375" style="13" customWidth="1"/>
    <col min="5" max="5" width="8.28125" style="13" customWidth="1"/>
    <col min="6" max="6" width="2.00390625" style="13" customWidth="1"/>
    <col min="7" max="7" width="11.7109375" style="13" customWidth="1"/>
    <col min="8" max="8" width="1.7109375" style="13" customWidth="1"/>
    <col min="9" max="9" width="17.00390625" style="13" customWidth="1"/>
    <col min="10" max="10" width="2.57421875" style="13" customWidth="1"/>
    <col min="11" max="11" width="15.140625" style="13" customWidth="1"/>
    <col min="12" max="12" width="1.1484375" style="13" customWidth="1"/>
    <col min="13" max="13" width="15.7109375" style="13" customWidth="1"/>
    <col min="14" max="16384" width="7.8515625" style="13" customWidth="1"/>
  </cols>
  <sheetData>
    <row r="1" ht="15.75">
      <c r="A1" s="119" t="s">
        <v>27</v>
      </c>
    </row>
    <row r="2" ht="15">
      <c r="A2" s="13" t="s">
        <v>155</v>
      </c>
    </row>
    <row r="3" ht="15">
      <c r="A3" s="13"/>
    </row>
    <row r="4" ht="15" customHeight="1">
      <c r="A4" s="12" t="s">
        <v>31</v>
      </c>
    </row>
    <row r="5" ht="12.75" customHeight="1">
      <c r="A5" s="12"/>
    </row>
    <row r="6" spans="1:2" ht="15" customHeight="1">
      <c r="A6" s="14" t="s">
        <v>32</v>
      </c>
      <c r="B6" s="15" t="s">
        <v>192</v>
      </c>
    </row>
    <row r="7" spans="1:2" s="16" customFormat="1" ht="15" customHeight="1">
      <c r="A7" s="14"/>
      <c r="B7" s="16" t="s">
        <v>193</v>
      </c>
    </row>
    <row r="8" spans="1:2" s="16" customFormat="1" ht="15" customHeight="1">
      <c r="A8" s="14"/>
      <c r="B8" s="16" t="s">
        <v>194</v>
      </c>
    </row>
    <row r="9" spans="1:2" s="16" customFormat="1" ht="15" customHeight="1">
      <c r="A9" s="14"/>
      <c r="B9" s="16" t="s">
        <v>278</v>
      </c>
    </row>
    <row r="10" s="16" customFormat="1" ht="9.75" customHeight="1">
      <c r="A10" s="14"/>
    </row>
    <row r="11" spans="1:2" s="16" customFormat="1" ht="15" customHeight="1">
      <c r="A11" s="14"/>
      <c r="B11" s="16" t="s">
        <v>195</v>
      </c>
    </row>
    <row r="12" spans="1:2" s="16" customFormat="1" ht="15" customHeight="1">
      <c r="A12" s="14"/>
      <c r="B12" s="16" t="s">
        <v>196</v>
      </c>
    </row>
    <row r="13" spans="1:2" s="16" customFormat="1" ht="15" customHeight="1">
      <c r="A13" s="14"/>
      <c r="B13" s="16" t="s">
        <v>279</v>
      </c>
    </row>
    <row r="14" s="16" customFormat="1" ht="12.75" customHeight="1">
      <c r="A14" s="14"/>
    </row>
    <row r="15" spans="1:2" s="16" customFormat="1" ht="15" customHeight="1">
      <c r="A15" s="14" t="s">
        <v>33</v>
      </c>
      <c r="B15" s="15" t="s">
        <v>197</v>
      </c>
    </row>
    <row r="16" s="16" customFormat="1" ht="15" customHeight="1">
      <c r="B16" s="16" t="s">
        <v>280</v>
      </c>
    </row>
    <row r="17" s="16" customFormat="1" ht="12" customHeight="1">
      <c r="A17" s="14"/>
    </row>
    <row r="18" spans="1:2" s="16" customFormat="1" ht="15" customHeight="1">
      <c r="A18" s="14" t="s">
        <v>34</v>
      </c>
      <c r="B18" s="15" t="s">
        <v>138</v>
      </c>
    </row>
    <row r="19" s="16" customFormat="1" ht="15" customHeight="1">
      <c r="B19" s="16" t="s">
        <v>198</v>
      </c>
    </row>
    <row r="20" s="16" customFormat="1" ht="15" customHeight="1">
      <c r="B20" s="16" t="s">
        <v>199</v>
      </c>
    </row>
    <row r="21" s="16" customFormat="1" ht="12" customHeight="1">
      <c r="A21" s="14"/>
    </row>
    <row r="22" spans="1:2" s="16" customFormat="1" ht="15" customHeight="1">
      <c r="A22" s="14" t="s">
        <v>35</v>
      </c>
      <c r="B22" s="15" t="s">
        <v>139</v>
      </c>
    </row>
    <row r="23" spans="1:11" s="16" customFormat="1" ht="15">
      <c r="A23" s="14"/>
      <c r="B23" s="16" t="s">
        <v>200</v>
      </c>
      <c r="G23" s="27"/>
      <c r="H23" s="27"/>
      <c r="I23" s="28"/>
      <c r="J23" s="28"/>
      <c r="K23" s="27"/>
    </row>
    <row r="24" spans="1:11" s="16" customFormat="1" ht="15" customHeight="1">
      <c r="A24" s="14"/>
      <c r="B24" s="16" t="s">
        <v>201</v>
      </c>
      <c r="G24" s="27"/>
      <c r="H24" s="27"/>
      <c r="I24" s="28"/>
      <c r="J24" s="28"/>
      <c r="K24" s="27"/>
    </row>
    <row r="25" spans="1:11" s="16" customFormat="1" ht="12" customHeight="1">
      <c r="A25" s="14"/>
      <c r="G25" s="27"/>
      <c r="H25" s="27"/>
      <c r="I25" s="28"/>
      <c r="J25" s="28"/>
      <c r="K25" s="27"/>
    </row>
    <row r="26" spans="1:2" s="16" customFormat="1" ht="15" customHeight="1">
      <c r="A26" s="14" t="s">
        <v>37</v>
      </c>
      <c r="B26" s="15" t="s">
        <v>202</v>
      </c>
    </row>
    <row r="27" s="16" customFormat="1" ht="15" customHeight="1">
      <c r="B27" s="16" t="s">
        <v>203</v>
      </c>
    </row>
    <row r="28" s="16" customFormat="1" ht="15" customHeight="1">
      <c r="B28" s="16" t="s">
        <v>86</v>
      </c>
    </row>
    <row r="29" s="16" customFormat="1" ht="15" customHeight="1">
      <c r="B29" s="16" t="s">
        <v>204</v>
      </c>
    </row>
    <row r="30" s="16" customFormat="1" ht="12" customHeight="1">
      <c r="A30" s="14"/>
    </row>
    <row r="31" spans="1:2" s="16" customFormat="1" ht="15" customHeight="1">
      <c r="A31" s="14" t="s">
        <v>40</v>
      </c>
      <c r="B31" s="15" t="s">
        <v>205</v>
      </c>
    </row>
    <row r="32" s="16" customFormat="1" ht="15" customHeight="1">
      <c r="B32" s="40" t="s">
        <v>206</v>
      </c>
    </row>
    <row r="33" spans="1:2" s="16" customFormat="1" ht="15">
      <c r="A33" s="14"/>
      <c r="B33" s="16" t="s">
        <v>207</v>
      </c>
    </row>
    <row r="34" s="16" customFormat="1" ht="15">
      <c r="A34" s="14"/>
    </row>
    <row r="35" spans="1:2" s="16" customFormat="1" ht="15" customHeight="1">
      <c r="A35" s="14" t="s">
        <v>45</v>
      </c>
      <c r="B35" s="15" t="s">
        <v>87</v>
      </c>
    </row>
    <row r="36" spans="7:13" s="16" customFormat="1" ht="15" customHeight="1">
      <c r="G36" s="136" t="s">
        <v>208</v>
      </c>
      <c r="H36" s="136"/>
      <c r="I36" s="136"/>
      <c r="K36" s="137" t="s">
        <v>209</v>
      </c>
      <c r="L36" s="137"/>
      <c r="M36" s="137"/>
    </row>
    <row r="37" spans="1:13" s="16" customFormat="1" ht="15" customHeight="1">
      <c r="A37" s="14"/>
      <c r="G37" s="14" t="s">
        <v>132</v>
      </c>
      <c r="H37" s="14"/>
      <c r="I37" s="14" t="s">
        <v>89</v>
      </c>
      <c r="J37" s="32"/>
      <c r="K37" s="32" t="s">
        <v>132</v>
      </c>
      <c r="L37" s="32"/>
      <c r="M37" s="32" t="s">
        <v>89</v>
      </c>
    </row>
    <row r="38" spans="1:13" s="16" customFormat="1" ht="15" customHeight="1">
      <c r="A38" s="14"/>
      <c r="G38" s="14" t="s">
        <v>133</v>
      </c>
      <c r="H38" s="14"/>
      <c r="I38" s="120" t="s">
        <v>135</v>
      </c>
      <c r="J38" s="54"/>
      <c r="K38" s="32" t="s">
        <v>133</v>
      </c>
      <c r="L38" s="32"/>
      <c r="M38" s="54" t="s">
        <v>135</v>
      </c>
    </row>
    <row r="39" spans="1:13" s="16" customFormat="1" ht="15" customHeight="1">
      <c r="A39" s="14"/>
      <c r="G39" s="14" t="s">
        <v>134</v>
      </c>
      <c r="H39" s="14"/>
      <c r="I39" s="120"/>
      <c r="J39" s="54"/>
      <c r="K39" s="32" t="s">
        <v>134</v>
      </c>
      <c r="L39" s="32"/>
      <c r="M39" s="54"/>
    </row>
    <row r="40" spans="1:13" s="16" customFormat="1" ht="15" customHeight="1">
      <c r="A40" s="14"/>
      <c r="G40" s="14" t="s">
        <v>90</v>
      </c>
      <c r="H40" s="14"/>
      <c r="I40" s="120" t="s">
        <v>52</v>
      </c>
      <c r="J40" s="54"/>
      <c r="K40" s="32" t="s">
        <v>90</v>
      </c>
      <c r="L40" s="32"/>
      <c r="M40" s="54" t="s">
        <v>52</v>
      </c>
    </row>
    <row r="41" spans="1:11" s="16" customFormat="1" ht="15" customHeight="1">
      <c r="A41" s="121" t="s">
        <v>136</v>
      </c>
      <c r="I41" s="54"/>
      <c r="J41" s="55"/>
      <c r="K41" s="55"/>
    </row>
    <row r="42" spans="1:11" s="16" customFormat="1" ht="15" customHeight="1">
      <c r="A42" s="121" t="s">
        <v>210</v>
      </c>
      <c r="I42" s="54"/>
      <c r="J42" s="55"/>
      <c r="K42" s="55"/>
    </row>
    <row r="43" spans="1:13" s="16" customFormat="1" ht="15" customHeight="1">
      <c r="A43" s="121" t="s">
        <v>211</v>
      </c>
      <c r="G43" s="55"/>
      <c r="H43" s="55"/>
      <c r="I43" s="54"/>
      <c r="J43" s="55"/>
      <c r="K43" s="55"/>
      <c r="L43" s="55"/>
      <c r="M43" s="55"/>
    </row>
    <row r="44" spans="1:13" s="16" customFormat="1" ht="15" customHeight="1">
      <c r="A44" s="121" t="s">
        <v>212</v>
      </c>
      <c r="G44" s="120">
        <v>10</v>
      </c>
      <c r="H44" s="120"/>
      <c r="I44" s="120">
        <v>4000</v>
      </c>
      <c r="J44" s="54"/>
      <c r="K44" s="122">
        <v>10</v>
      </c>
      <c r="L44" s="54"/>
      <c r="M44" s="54">
        <v>4000</v>
      </c>
    </row>
    <row r="45" spans="1:13" s="16" customFormat="1" ht="15" customHeight="1" thickBot="1">
      <c r="A45" s="121"/>
      <c r="G45" s="57"/>
      <c r="H45" s="56"/>
      <c r="I45" s="123" t="s">
        <v>213</v>
      </c>
      <c r="J45" s="54"/>
      <c r="K45" s="124"/>
      <c r="L45" s="54"/>
      <c r="M45" s="123" t="s">
        <v>213</v>
      </c>
    </row>
    <row r="46" spans="1:13" s="16" customFormat="1" ht="10.5" customHeight="1">
      <c r="A46" s="14"/>
      <c r="I46" s="32"/>
      <c r="J46" s="32"/>
      <c r="K46" s="32"/>
      <c r="L46" s="32"/>
      <c r="M46" s="32"/>
    </row>
    <row r="47" spans="1:2" s="16" customFormat="1" ht="14.25" customHeight="1">
      <c r="A47" s="14"/>
      <c r="B47" s="16" t="s">
        <v>214</v>
      </c>
    </row>
    <row r="48" s="16" customFormat="1" ht="12.75" customHeight="1">
      <c r="A48" s="14"/>
    </row>
    <row r="49" spans="1:2" s="16" customFormat="1" ht="15" customHeight="1">
      <c r="A49" s="14" t="s">
        <v>46</v>
      </c>
      <c r="B49" s="15" t="s">
        <v>140</v>
      </c>
    </row>
    <row r="50" s="16" customFormat="1" ht="15" customHeight="1">
      <c r="B50" s="16" t="s">
        <v>215</v>
      </c>
    </row>
    <row r="51" s="16" customFormat="1" ht="15" customHeight="1">
      <c r="B51" s="16" t="s">
        <v>216</v>
      </c>
    </row>
    <row r="52" s="16" customFormat="1" ht="15" customHeight="1">
      <c r="B52" s="16" t="s">
        <v>217</v>
      </c>
    </row>
    <row r="53" s="16" customFormat="1" ht="12" customHeight="1">
      <c r="A53" s="14"/>
    </row>
    <row r="54" spans="1:2" s="16" customFormat="1" ht="15" customHeight="1">
      <c r="A54" s="14" t="s">
        <v>47</v>
      </c>
      <c r="B54" s="15" t="s">
        <v>137</v>
      </c>
    </row>
    <row r="55" s="16" customFormat="1" ht="15" customHeight="1">
      <c r="B55" s="16" t="s">
        <v>218</v>
      </c>
    </row>
    <row r="56" spans="1:2" s="16" customFormat="1" ht="15" customHeight="1">
      <c r="A56" s="14"/>
      <c r="B56" s="16" t="s">
        <v>219</v>
      </c>
    </row>
    <row r="57" s="16" customFormat="1" ht="12" customHeight="1">
      <c r="A57" s="14"/>
    </row>
    <row r="58" spans="1:2" s="16" customFormat="1" ht="15" customHeight="1">
      <c r="A58" s="14" t="s">
        <v>48</v>
      </c>
      <c r="B58" s="15" t="s">
        <v>71</v>
      </c>
    </row>
    <row r="59" s="16" customFormat="1" ht="15" customHeight="1">
      <c r="B59" s="16" t="s">
        <v>220</v>
      </c>
    </row>
    <row r="60" spans="1:12" s="16" customFormat="1" ht="15" customHeight="1">
      <c r="A60" s="14"/>
      <c r="B60" s="16" t="s">
        <v>221</v>
      </c>
      <c r="E60" s="1"/>
      <c r="F60" s="1"/>
      <c r="G60" s="30"/>
      <c r="H60" s="30"/>
      <c r="I60" s="30"/>
      <c r="J60" s="30"/>
      <c r="K60" s="30"/>
      <c r="L60" s="1"/>
    </row>
    <row r="61" spans="1:12" s="16" customFormat="1" ht="8.25" customHeight="1">
      <c r="A61" s="30"/>
      <c r="B61" s="23"/>
      <c r="C61" s="20"/>
      <c r="D61" s="20"/>
      <c r="E61" s="35"/>
      <c r="F61" s="33"/>
      <c r="G61" s="33"/>
      <c r="H61" s="33"/>
      <c r="I61" s="33"/>
      <c r="J61" s="33"/>
      <c r="K61" s="34"/>
      <c r="L61" s="34"/>
    </row>
    <row r="62" spans="1:2" s="16" customFormat="1" ht="15" customHeight="1">
      <c r="A62" s="14" t="s">
        <v>64</v>
      </c>
      <c r="B62" s="15" t="s">
        <v>141</v>
      </c>
    </row>
    <row r="63" s="16" customFormat="1" ht="15" customHeight="1">
      <c r="B63" s="16" t="s">
        <v>222</v>
      </c>
    </row>
    <row r="64" s="16" customFormat="1" ht="15" customHeight="1">
      <c r="B64" s="16" t="s">
        <v>223</v>
      </c>
    </row>
    <row r="65" s="16" customFormat="1" ht="15" customHeight="1">
      <c r="B65" s="16" t="s">
        <v>224</v>
      </c>
    </row>
    <row r="66" s="16" customFormat="1" ht="12" customHeight="1"/>
    <row r="67" spans="1:2" s="16" customFormat="1" ht="15" customHeight="1">
      <c r="A67" s="14" t="s">
        <v>65</v>
      </c>
      <c r="B67" s="15" t="s">
        <v>225</v>
      </c>
    </row>
    <row r="68" s="16" customFormat="1" ht="15" customHeight="1">
      <c r="B68" s="16" t="s">
        <v>226</v>
      </c>
    </row>
    <row r="69" s="16" customFormat="1" ht="15">
      <c r="A69" s="14"/>
    </row>
    <row r="70" spans="1:2" s="16" customFormat="1" ht="15" customHeight="1">
      <c r="A70" s="14" t="s">
        <v>66</v>
      </c>
      <c r="B70" s="15" t="s">
        <v>142</v>
      </c>
    </row>
    <row r="71" s="16" customFormat="1" ht="15" customHeight="1">
      <c r="B71" s="16" t="s">
        <v>227</v>
      </c>
    </row>
    <row r="72" s="16" customFormat="1" ht="15" customHeight="1">
      <c r="B72" s="16" t="s">
        <v>228</v>
      </c>
    </row>
    <row r="73" s="16" customFormat="1" ht="15" customHeight="1">
      <c r="B73" s="16" t="s">
        <v>229</v>
      </c>
    </row>
    <row r="74" s="16" customFormat="1" ht="15" customHeight="1"/>
    <row r="75" s="16" customFormat="1" ht="15" customHeight="1">
      <c r="B75" s="16" t="s">
        <v>82</v>
      </c>
    </row>
    <row r="76" s="16" customFormat="1" ht="15" customHeight="1">
      <c r="B76" s="16" t="s">
        <v>81</v>
      </c>
    </row>
    <row r="77" s="16" customFormat="1" ht="15" customHeight="1">
      <c r="B77" s="16" t="s">
        <v>230</v>
      </c>
    </row>
    <row r="78" s="16" customFormat="1" ht="15" customHeight="1"/>
    <row r="79" s="16" customFormat="1" ht="15" customHeight="1">
      <c r="B79" s="16" t="s">
        <v>231</v>
      </c>
    </row>
    <row r="80" s="16" customFormat="1" ht="15" customHeight="1">
      <c r="B80" s="16" t="s">
        <v>232</v>
      </c>
    </row>
    <row r="81" s="16" customFormat="1" ht="15" customHeight="1">
      <c r="B81" s="16" t="s">
        <v>233</v>
      </c>
    </row>
    <row r="82" s="16" customFormat="1" ht="15" customHeight="1"/>
    <row r="83" spans="1:2" s="16" customFormat="1" ht="15" customHeight="1">
      <c r="A83" s="14" t="s">
        <v>67</v>
      </c>
      <c r="B83" s="36" t="s">
        <v>281</v>
      </c>
    </row>
    <row r="84" s="16" customFormat="1" ht="15" customHeight="1">
      <c r="B84" s="38" t="s">
        <v>234</v>
      </c>
    </row>
    <row r="85" spans="1:2" s="16" customFormat="1" ht="15" customHeight="1">
      <c r="A85" s="14"/>
      <c r="B85" s="38" t="s">
        <v>300</v>
      </c>
    </row>
    <row r="86" spans="1:2" s="16" customFormat="1" ht="15" customHeight="1">
      <c r="A86" s="14"/>
      <c r="B86" s="37"/>
    </row>
    <row r="87" spans="1:2" s="16" customFormat="1" ht="15" customHeight="1">
      <c r="A87" s="14" t="s">
        <v>68</v>
      </c>
      <c r="B87" s="36" t="s">
        <v>143</v>
      </c>
    </row>
    <row r="88" spans="1:2" s="16" customFormat="1" ht="15" customHeight="1">
      <c r="A88" s="14"/>
      <c r="B88" s="16" t="s">
        <v>235</v>
      </c>
    </row>
    <row r="89" spans="1:2" s="16" customFormat="1" ht="15" customHeight="1">
      <c r="A89" s="14"/>
      <c r="B89" s="16" t="s">
        <v>236</v>
      </c>
    </row>
    <row r="90" spans="1:2" s="16" customFormat="1" ht="15" customHeight="1">
      <c r="A90" s="14"/>
      <c r="B90" s="16" t="s">
        <v>237</v>
      </c>
    </row>
    <row r="91" spans="1:2" s="16" customFormat="1" ht="15" customHeight="1">
      <c r="A91" s="14"/>
      <c r="B91" s="16" t="s">
        <v>83</v>
      </c>
    </row>
    <row r="92" s="16" customFormat="1" ht="12" customHeight="1">
      <c r="A92" s="14"/>
    </row>
    <row r="93" spans="1:2" s="16" customFormat="1" ht="15" customHeight="1">
      <c r="A93" s="14"/>
      <c r="B93" s="16" t="s">
        <v>74</v>
      </c>
    </row>
    <row r="94" spans="1:2" s="16" customFormat="1" ht="15" customHeight="1">
      <c r="A94" s="14"/>
      <c r="B94" s="16" t="s">
        <v>238</v>
      </c>
    </row>
    <row r="95" s="16" customFormat="1" ht="12" customHeight="1">
      <c r="A95" s="14"/>
    </row>
    <row r="96" spans="1:2" s="16" customFormat="1" ht="15" customHeight="1">
      <c r="A96" s="14"/>
      <c r="B96" s="16" t="s">
        <v>75</v>
      </c>
    </row>
    <row r="97" s="16" customFormat="1" ht="10.5" customHeight="1">
      <c r="A97" s="14"/>
    </row>
    <row r="98" spans="1:2" s="16" customFormat="1" ht="15" customHeight="1">
      <c r="A98" s="14"/>
      <c r="B98" s="16" t="s">
        <v>301</v>
      </c>
    </row>
    <row r="99" spans="1:2" s="16" customFormat="1" ht="15" customHeight="1">
      <c r="A99" s="14"/>
      <c r="B99" s="16" t="s">
        <v>239</v>
      </c>
    </row>
    <row r="100" spans="1:2" s="16" customFormat="1" ht="15" customHeight="1">
      <c r="A100" s="14"/>
      <c r="B100" s="37"/>
    </row>
    <row r="101" spans="1:2" s="16" customFormat="1" ht="15" customHeight="1">
      <c r="A101" s="14" t="s">
        <v>69</v>
      </c>
      <c r="B101" s="36" t="s">
        <v>144</v>
      </c>
    </row>
    <row r="102" spans="1:2" s="16" customFormat="1" ht="15" customHeight="1">
      <c r="A102" s="14"/>
      <c r="B102" s="37" t="s">
        <v>240</v>
      </c>
    </row>
    <row r="103" s="16" customFormat="1" ht="12" customHeight="1">
      <c r="A103" s="14"/>
    </row>
    <row r="104" spans="1:2" s="16" customFormat="1" ht="15" customHeight="1">
      <c r="A104" s="14" t="s">
        <v>70</v>
      </c>
      <c r="B104" s="15" t="s">
        <v>6</v>
      </c>
    </row>
    <row r="105" spans="1:13" s="16" customFormat="1" ht="15" customHeight="1">
      <c r="A105" s="14"/>
      <c r="B105" s="15"/>
      <c r="G105" s="14" t="s">
        <v>241</v>
      </c>
      <c r="H105" s="14"/>
      <c r="I105" s="32" t="s">
        <v>158</v>
      </c>
      <c r="K105" s="14" t="s">
        <v>241</v>
      </c>
      <c r="L105" s="14"/>
      <c r="M105" s="32" t="s">
        <v>158</v>
      </c>
    </row>
    <row r="106" spans="1:13" s="16" customFormat="1" ht="15" customHeight="1">
      <c r="A106" s="14"/>
      <c r="B106" s="15"/>
      <c r="F106" s="17"/>
      <c r="G106" s="14" t="s">
        <v>157</v>
      </c>
      <c r="H106" s="14"/>
      <c r="I106" s="32" t="s">
        <v>242</v>
      </c>
      <c r="K106" s="14" t="s">
        <v>243</v>
      </c>
      <c r="L106" s="14"/>
      <c r="M106" s="32" t="s">
        <v>160</v>
      </c>
    </row>
    <row r="107" spans="1:13" s="16" customFormat="1" ht="15" customHeight="1">
      <c r="A107" s="14"/>
      <c r="B107" s="15"/>
      <c r="G107" s="59" t="s">
        <v>244</v>
      </c>
      <c r="H107" s="60"/>
      <c r="I107" s="61" t="s">
        <v>245</v>
      </c>
      <c r="J107" s="58"/>
      <c r="K107" s="59" t="str">
        <f>+G107</f>
        <v>30/9/02</v>
      </c>
      <c r="L107" s="58"/>
      <c r="M107" s="61" t="str">
        <f>+I107</f>
        <v>30/9/01</v>
      </c>
    </row>
    <row r="108" spans="1:13" s="16" customFormat="1" ht="15" customHeight="1">
      <c r="A108" s="14"/>
      <c r="F108" s="18"/>
      <c r="G108" s="60" t="s">
        <v>52</v>
      </c>
      <c r="H108" s="60"/>
      <c r="I108" s="62" t="s">
        <v>52</v>
      </c>
      <c r="J108" s="58"/>
      <c r="K108" s="58" t="s">
        <v>52</v>
      </c>
      <c r="L108" s="15"/>
      <c r="M108" s="62" t="s">
        <v>52</v>
      </c>
    </row>
    <row r="109" spans="1:13" s="16" customFormat="1" ht="15" customHeight="1">
      <c r="A109" s="14"/>
      <c r="B109" s="16" t="s">
        <v>145</v>
      </c>
      <c r="D109" s="21"/>
      <c r="G109" s="19"/>
      <c r="H109" s="18"/>
      <c r="I109" s="18"/>
      <c r="J109" s="18"/>
      <c r="K109" s="19"/>
      <c r="L109" s="18"/>
      <c r="M109" s="18"/>
    </row>
    <row r="110" spans="1:13" s="16" customFormat="1" ht="15" customHeight="1">
      <c r="A110" s="14"/>
      <c r="B110" s="125" t="s">
        <v>146</v>
      </c>
      <c r="D110" s="21"/>
      <c r="G110" s="63">
        <v>750</v>
      </c>
      <c r="H110" s="22"/>
      <c r="I110" s="22">
        <v>559</v>
      </c>
      <c r="J110" s="22"/>
      <c r="K110" s="63">
        <v>1317</v>
      </c>
      <c r="M110" s="22">
        <v>1332</v>
      </c>
    </row>
    <row r="111" spans="1:13" s="16" customFormat="1" ht="15" customHeight="1">
      <c r="A111" s="14"/>
      <c r="B111" s="125"/>
      <c r="D111" s="21"/>
      <c r="G111" s="63"/>
      <c r="H111" s="22"/>
      <c r="I111" s="22"/>
      <c r="J111" s="22"/>
      <c r="K111" s="63"/>
      <c r="M111" s="22"/>
    </row>
    <row r="112" spans="1:13" s="16" customFormat="1" ht="15" customHeight="1">
      <c r="A112" s="14"/>
      <c r="B112" s="125" t="s">
        <v>147</v>
      </c>
      <c r="G112" s="63">
        <v>-315</v>
      </c>
      <c r="H112" s="22"/>
      <c r="I112" s="22">
        <v>-245</v>
      </c>
      <c r="J112" s="22"/>
      <c r="K112" s="63">
        <v>-615</v>
      </c>
      <c r="M112" s="22">
        <v>-504</v>
      </c>
    </row>
    <row r="113" spans="1:13" s="16" customFormat="1" ht="15" customHeight="1">
      <c r="A113" s="14"/>
      <c r="G113" s="64">
        <f>SUM(G110:G112)</f>
        <v>435</v>
      </c>
      <c r="H113" s="25"/>
      <c r="I113" s="24">
        <f>SUM(I110:I112)</f>
        <v>314</v>
      </c>
      <c r="J113" s="26"/>
      <c r="K113" s="64">
        <f>SUM(K110:K112)</f>
        <v>702</v>
      </c>
      <c r="M113" s="24">
        <f>SUM(M110:M112)</f>
        <v>828</v>
      </c>
    </row>
    <row r="114" spans="1:2" s="16" customFormat="1" ht="15" customHeight="1">
      <c r="A114" s="14"/>
      <c r="B114" s="15"/>
    </row>
    <row r="115" spans="1:2" s="16" customFormat="1" ht="15" customHeight="1">
      <c r="A115" s="14"/>
      <c r="B115" s="16" t="s">
        <v>246</v>
      </c>
    </row>
    <row r="116" spans="1:2" s="16" customFormat="1" ht="15" customHeight="1">
      <c r="A116" s="14"/>
      <c r="B116" s="16" t="s">
        <v>247</v>
      </c>
    </row>
    <row r="117" spans="1:2" s="16" customFormat="1" ht="15" customHeight="1">
      <c r="A117" s="14"/>
      <c r="B117" s="16" t="s">
        <v>248</v>
      </c>
    </row>
    <row r="118" s="16" customFormat="1" ht="12" customHeight="1">
      <c r="A118" s="14"/>
    </row>
    <row r="119" spans="1:2" s="16" customFormat="1" ht="15" customHeight="1">
      <c r="A119" s="14" t="s">
        <v>72</v>
      </c>
      <c r="B119" s="15" t="s">
        <v>148</v>
      </c>
    </row>
    <row r="120" s="16" customFormat="1" ht="15" customHeight="1">
      <c r="B120" s="16" t="s">
        <v>38</v>
      </c>
    </row>
    <row r="121" s="16" customFormat="1" ht="15" customHeight="1">
      <c r="B121" s="16" t="s">
        <v>39</v>
      </c>
    </row>
    <row r="122" s="16" customFormat="1" ht="12" customHeight="1">
      <c r="A122" s="14"/>
    </row>
    <row r="123" spans="1:2" s="16" customFormat="1" ht="15" customHeight="1">
      <c r="A123" s="14" t="s">
        <v>73</v>
      </c>
      <c r="B123" s="15" t="s">
        <v>149</v>
      </c>
    </row>
    <row r="124" spans="1:3" s="16" customFormat="1" ht="15" customHeight="1">
      <c r="A124" s="14"/>
      <c r="B124" s="29" t="s">
        <v>41</v>
      </c>
      <c r="C124" s="16" t="s">
        <v>42</v>
      </c>
    </row>
    <row r="125" spans="1:3" s="16" customFormat="1" ht="15" customHeight="1">
      <c r="A125" s="14"/>
      <c r="B125" s="29" t="s">
        <v>43</v>
      </c>
      <c r="C125" s="16" t="s">
        <v>44</v>
      </c>
    </row>
    <row r="126" s="16" customFormat="1" ht="12" customHeight="1">
      <c r="A126" s="14"/>
    </row>
    <row r="127" spans="1:2" s="16" customFormat="1" ht="15" customHeight="1">
      <c r="A127" s="14" t="s">
        <v>76</v>
      </c>
      <c r="B127" s="15" t="s">
        <v>282</v>
      </c>
    </row>
    <row r="128" spans="1:2" s="16" customFormat="1" ht="15" customHeight="1">
      <c r="A128" s="14"/>
      <c r="B128" s="16" t="s">
        <v>249</v>
      </c>
    </row>
    <row r="129" spans="1:2" s="16" customFormat="1" ht="15" customHeight="1">
      <c r="A129" s="14"/>
      <c r="B129" s="16" t="s">
        <v>250</v>
      </c>
    </row>
    <row r="130" spans="1:2" s="16" customFormat="1" ht="15" customHeight="1">
      <c r="A130" s="14"/>
      <c r="B130" s="16" t="s">
        <v>251</v>
      </c>
    </row>
    <row r="131" spans="1:2" s="16" customFormat="1" ht="15" customHeight="1">
      <c r="A131" s="14"/>
      <c r="B131" s="16" t="s">
        <v>252</v>
      </c>
    </row>
    <row r="132" s="16" customFormat="1" ht="12" customHeight="1"/>
    <row r="133" spans="1:4" ht="15" customHeight="1">
      <c r="A133" s="14"/>
      <c r="B133" s="16" t="s">
        <v>283</v>
      </c>
      <c r="C133" s="16"/>
      <c r="D133" s="16"/>
    </row>
    <row r="134" spans="1:4" ht="15" customHeight="1">
      <c r="A134" s="14"/>
      <c r="B134" s="16" t="s">
        <v>253</v>
      </c>
      <c r="C134" s="16" t="s">
        <v>254</v>
      </c>
      <c r="D134" s="16"/>
    </row>
    <row r="135" spans="1:4" ht="15" customHeight="1">
      <c r="A135" s="14"/>
      <c r="B135" s="16"/>
      <c r="C135" s="16" t="s">
        <v>255</v>
      </c>
      <c r="D135" s="16"/>
    </row>
    <row r="136" spans="1:4" ht="15.75" customHeight="1">
      <c r="A136" s="14"/>
      <c r="B136" s="16" t="s">
        <v>256</v>
      </c>
      <c r="C136" s="16" t="s">
        <v>257</v>
      </c>
      <c r="D136" s="16"/>
    </row>
    <row r="137" spans="1:4" ht="15.75" customHeight="1">
      <c r="A137" s="14"/>
      <c r="B137" s="16"/>
      <c r="C137" s="16" t="s">
        <v>258</v>
      </c>
      <c r="D137" s="16"/>
    </row>
    <row r="138" spans="1:2" ht="12" customHeight="1">
      <c r="A138" s="14"/>
      <c r="B138" s="16"/>
    </row>
    <row r="139" spans="1:2" ht="15.75" customHeight="1">
      <c r="A139" s="14"/>
      <c r="B139" s="16" t="s">
        <v>284</v>
      </c>
    </row>
    <row r="140" spans="1:2" ht="15.75" customHeight="1">
      <c r="A140" s="14"/>
      <c r="B140" s="16" t="s">
        <v>259</v>
      </c>
    </row>
    <row r="141" spans="1:2" ht="15.75" customHeight="1">
      <c r="A141" s="14"/>
      <c r="B141" s="16" t="s">
        <v>260</v>
      </c>
    </row>
    <row r="142" spans="1:2" ht="12.75" customHeight="1">
      <c r="A142" s="14"/>
      <c r="B142" s="16"/>
    </row>
    <row r="143" spans="1:2" ht="15.75" customHeight="1">
      <c r="A143" s="14"/>
      <c r="B143" s="16" t="s">
        <v>285</v>
      </c>
    </row>
    <row r="144" spans="1:2" ht="15.75" customHeight="1">
      <c r="A144" s="14"/>
      <c r="B144" s="16" t="s">
        <v>286</v>
      </c>
    </row>
    <row r="145" spans="1:2" ht="15.75" customHeight="1">
      <c r="A145" s="14"/>
      <c r="B145" s="16" t="s">
        <v>287</v>
      </c>
    </row>
    <row r="146" spans="1:2" ht="15.75" customHeight="1">
      <c r="A146" s="14"/>
      <c r="B146" s="16" t="s">
        <v>288</v>
      </c>
    </row>
    <row r="147" spans="1:2" ht="15.75" customHeight="1">
      <c r="A147" s="14"/>
      <c r="B147" s="16" t="s">
        <v>289</v>
      </c>
    </row>
    <row r="148" ht="12" customHeight="1">
      <c r="A148" s="14"/>
    </row>
    <row r="149" spans="1:11" ht="15" customHeight="1">
      <c r="A149" s="14" t="s">
        <v>77</v>
      </c>
      <c r="B149" s="15" t="s">
        <v>49</v>
      </c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5" customHeight="1">
      <c r="A150" s="14"/>
      <c r="B150" s="16" t="s">
        <v>150</v>
      </c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5" customHeight="1">
      <c r="A151" s="14"/>
      <c r="B151" s="16"/>
      <c r="C151" s="16"/>
      <c r="D151" s="16"/>
      <c r="E151" s="1" t="s">
        <v>50</v>
      </c>
      <c r="F151" s="1"/>
      <c r="G151" s="135" t="s">
        <v>51</v>
      </c>
      <c r="H151" s="135"/>
      <c r="I151" s="135"/>
      <c r="J151" s="7"/>
      <c r="K151" s="20"/>
    </row>
    <row r="152" spans="1:11" ht="15" customHeight="1">
      <c r="A152" s="14"/>
      <c r="B152" s="16"/>
      <c r="C152" s="16"/>
      <c r="D152" s="16"/>
      <c r="E152" s="1" t="s">
        <v>52</v>
      </c>
      <c r="F152" s="1"/>
      <c r="G152" s="30" t="s">
        <v>53</v>
      </c>
      <c r="H152" s="30"/>
      <c r="I152" s="30" t="s">
        <v>54</v>
      </c>
      <c r="J152" s="30"/>
      <c r="K152" s="30" t="s">
        <v>55</v>
      </c>
    </row>
    <row r="153" spans="1:11" ht="15" customHeight="1">
      <c r="A153" s="14"/>
      <c r="B153" s="16"/>
      <c r="C153" s="16"/>
      <c r="D153" s="16"/>
      <c r="E153" s="4"/>
      <c r="F153" s="1"/>
      <c r="G153" s="7" t="s">
        <v>56</v>
      </c>
      <c r="H153" s="7"/>
      <c r="I153" s="7" t="s">
        <v>57</v>
      </c>
      <c r="J153" s="7"/>
      <c r="K153" s="7" t="s">
        <v>58</v>
      </c>
    </row>
    <row r="154" spans="1:11" ht="15" customHeight="1">
      <c r="A154" s="14"/>
      <c r="B154" s="20" t="s">
        <v>59</v>
      </c>
      <c r="C154" s="20"/>
      <c r="D154" s="20"/>
      <c r="E154" s="31">
        <v>0</v>
      </c>
      <c r="F154" s="31"/>
      <c r="G154" s="31" t="s">
        <v>36</v>
      </c>
      <c r="H154" s="31"/>
      <c r="I154" s="31">
        <v>0</v>
      </c>
      <c r="J154" s="31"/>
      <c r="K154" s="31" t="s">
        <v>60</v>
      </c>
    </row>
    <row r="155" spans="1:11" ht="15" customHeight="1">
      <c r="A155" s="14"/>
      <c r="B155" s="20" t="s">
        <v>61</v>
      </c>
      <c r="C155" s="20"/>
      <c r="D155" s="20"/>
      <c r="E155" s="32"/>
      <c r="F155" s="32"/>
      <c r="G155" s="32"/>
      <c r="H155" s="32"/>
      <c r="I155" s="32"/>
      <c r="J155" s="32"/>
      <c r="K155" s="16"/>
    </row>
    <row r="156" spans="1:11" ht="15" customHeight="1" hidden="1">
      <c r="A156" s="14"/>
      <c r="B156" s="23" t="s">
        <v>62</v>
      </c>
      <c r="C156" s="20"/>
      <c r="D156" s="20"/>
      <c r="E156" s="126">
        <v>0</v>
      </c>
      <c r="F156" s="33"/>
      <c r="G156" s="33" t="s">
        <v>36</v>
      </c>
      <c r="H156" s="33"/>
      <c r="I156" s="33">
        <v>0</v>
      </c>
      <c r="J156" s="33"/>
      <c r="K156" s="33" t="s">
        <v>58</v>
      </c>
    </row>
    <row r="157" spans="1:11" ht="15" customHeight="1">
      <c r="A157" s="14"/>
      <c r="B157" s="23" t="s">
        <v>63</v>
      </c>
      <c r="C157" s="20"/>
      <c r="D157" s="20"/>
      <c r="E157" s="127">
        <v>1384</v>
      </c>
      <c r="F157" s="33"/>
      <c r="G157" s="33" t="s">
        <v>36</v>
      </c>
      <c r="H157" s="33"/>
      <c r="I157" s="33">
        <v>0</v>
      </c>
      <c r="J157" s="33"/>
      <c r="K157" s="33" t="s">
        <v>60</v>
      </c>
    </row>
    <row r="158" spans="1:11" ht="15" customHeight="1">
      <c r="A158" s="14"/>
      <c r="B158" s="23"/>
      <c r="C158" s="20"/>
      <c r="D158" s="20"/>
      <c r="E158" s="128">
        <f>SUM(E154:E157)</f>
        <v>1384</v>
      </c>
      <c r="F158" s="33"/>
      <c r="G158" s="33"/>
      <c r="H158" s="33"/>
      <c r="I158" s="33"/>
      <c r="J158" s="33"/>
      <c r="K158" s="34"/>
    </row>
    <row r="159" spans="1:11" ht="15" customHeight="1">
      <c r="A159" s="14"/>
      <c r="B159" s="3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15" customHeight="1">
      <c r="A160" s="14" t="s">
        <v>78</v>
      </c>
      <c r="B160" s="65" t="s">
        <v>261</v>
      </c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5" customHeight="1">
      <c r="A161" s="32"/>
      <c r="B161" s="16" t="s">
        <v>262</v>
      </c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5" customHeight="1">
      <c r="A162" s="32"/>
      <c r="B162" s="16" t="s">
        <v>290</v>
      </c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10.5" customHeight="1">
      <c r="A163" s="32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3" ht="15" customHeight="1">
      <c r="A164" s="32"/>
      <c r="B164" s="65" t="s">
        <v>56</v>
      </c>
      <c r="C164" s="15"/>
      <c r="D164" s="15"/>
      <c r="E164" s="65" t="s">
        <v>291</v>
      </c>
      <c r="F164" s="15"/>
      <c r="H164" s="14"/>
      <c r="I164" s="14" t="s">
        <v>263</v>
      </c>
      <c r="J164" s="14"/>
      <c r="K164" s="132" t="s">
        <v>264</v>
      </c>
      <c r="L164" s="129"/>
      <c r="M164" s="129"/>
    </row>
    <row r="165" spans="1:13" ht="15" customHeight="1">
      <c r="A165" s="32"/>
      <c r="B165" s="15"/>
      <c r="C165" s="15"/>
      <c r="D165" s="15"/>
      <c r="E165" s="15"/>
      <c r="F165" s="15"/>
      <c r="H165" s="14"/>
      <c r="I165" s="117" t="s">
        <v>265</v>
      </c>
      <c r="J165" s="14"/>
      <c r="K165" s="117" t="s">
        <v>266</v>
      </c>
      <c r="L165" s="129"/>
      <c r="M165" s="129"/>
    </row>
    <row r="166" spans="1:13" ht="15" customHeight="1">
      <c r="A166" s="32"/>
      <c r="B166" s="16" t="s">
        <v>267</v>
      </c>
      <c r="C166" s="16"/>
      <c r="D166" s="16"/>
      <c r="E166" s="16" t="s">
        <v>292</v>
      </c>
      <c r="F166" s="16"/>
      <c r="H166" s="41"/>
      <c r="I166" s="41">
        <v>6256</v>
      </c>
      <c r="J166" s="41"/>
      <c r="K166" s="41">
        <v>23868</v>
      </c>
      <c r="L166" s="129"/>
      <c r="M166" s="129"/>
    </row>
    <row r="167" spans="1:13" ht="15" customHeight="1">
      <c r="A167" s="32"/>
      <c r="B167" s="16" t="s">
        <v>293</v>
      </c>
      <c r="C167" s="16"/>
      <c r="D167" s="16"/>
      <c r="E167" s="16" t="s">
        <v>294</v>
      </c>
      <c r="F167" s="16"/>
      <c r="H167" s="41"/>
      <c r="I167" s="41">
        <v>325</v>
      </c>
      <c r="J167" s="41"/>
      <c r="K167" s="41">
        <v>1196</v>
      </c>
      <c r="L167" s="129"/>
      <c r="M167" s="129"/>
    </row>
    <row r="168" spans="1:13" ht="12" customHeight="1">
      <c r="A168" s="32"/>
      <c r="B168" s="16"/>
      <c r="C168" s="16"/>
      <c r="D168" s="16"/>
      <c r="E168" s="16"/>
      <c r="F168" s="16"/>
      <c r="G168" s="32"/>
      <c r="H168" s="32"/>
      <c r="I168" s="32"/>
      <c r="J168" s="32"/>
      <c r="K168" s="32"/>
      <c r="L168" s="129"/>
      <c r="M168" s="129"/>
    </row>
    <row r="169" spans="1:11" ht="15" customHeight="1">
      <c r="A169" s="32"/>
      <c r="B169" s="16" t="s">
        <v>268</v>
      </c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2" customHeight="1">
      <c r="A170" s="32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15" customHeight="1">
      <c r="A171" s="32"/>
      <c r="B171" s="16" t="s">
        <v>269</v>
      </c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5" customHeight="1">
      <c r="A172" s="32"/>
      <c r="B172" s="16" t="s">
        <v>270</v>
      </c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5" customHeight="1">
      <c r="A173" s="14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5.75">
      <c r="A174" s="14" t="s">
        <v>79</v>
      </c>
      <c r="B174" s="15" t="s">
        <v>271</v>
      </c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5.75">
      <c r="A175" s="14"/>
      <c r="B175" s="16" t="s">
        <v>272</v>
      </c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5.75">
      <c r="A176" s="14"/>
      <c r="B176" s="16" t="s">
        <v>85</v>
      </c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5.75">
      <c r="A177" s="14"/>
      <c r="B177" s="16" t="s">
        <v>84</v>
      </c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9.75" customHeight="1">
      <c r="A178" s="14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5.75">
      <c r="A179" s="14"/>
      <c r="B179" s="16" t="s">
        <v>151</v>
      </c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15.75">
      <c r="A180" s="14"/>
      <c r="B180" s="16" t="s">
        <v>152</v>
      </c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5.75">
      <c r="A181" s="14"/>
      <c r="B181" s="16" t="s">
        <v>273</v>
      </c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5.75">
      <c r="A182" s="14"/>
      <c r="B182" s="16" t="s">
        <v>274</v>
      </c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5.75">
      <c r="A183" s="14"/>
      <c r="B183" s="16" t="s">
        <v>275</v>
      </c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5.75">
      <c r="A184" s="14"/>
      <c r="B184" s="16" t="s">
        <v>15</v>
      </c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5.75">
      <c r="A185" s="14" t="s">
        <v>80</v>
      </c>
      <c r="B185" s="36" t="s">
        <v>96</v>
      </c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3" ht="15.75">
      <c r="A186" s="14"/>
      <c r="B186" s="16"/>
      <c r="C186" s="16"/>
      <c r="D186" s="16"/>
      <c r="E186" s="16"/>
      <c r="F186" s="16"/>
      <c r="G186" s="14" t="s">
        <v>241</v>
      </c>
      <c r="H186" s="14"/>
      <c r="I186" s="32" t="s">
        <v>158</v>
      </c>
      <c r="J186" s="16"/>
      <c r="K186" s="14" t="s">
        <v>241</v>
      </c>
      <c r="L186" s="14"/>
      <c r="M186" s="32" t="s">
        <v>158</v>
      </c>
    </row>
    <row r="187" spans="1:13" ht="15.75">
      <c r="A187" s="14"/>
      <c r="B187" s="16"/>
      <c r="C187" s="16"/>
      <c r="D187" s="16"/>
      <c r="E187" s="16"/>
      <c r="F187" s="16"/>
      <c r="G187" s="14" t="s">
        <v>157</v>
      </c>
      <c r="H187" s="14"/>
      <c r="I187" s="32" t="s">
        <v>242</v>
      </c>
      <c r="J187" s="16"/>
      <c r="K187" s="14" t="s">
        <v>243</v>
      </c>
      <c r="L187" s="14"/>
      <c r="M187" s="32" t="s">
        <v>160</v>
      </c>
    </row>
    <row r="188" spans="1:13" ht="15.75">
      <c r="A188" s="14"/>
      <c r="B188" s="16"/>
      <c r="C188" s="16"/>
      <c r="D188" s="16"/>
      <c r="E188" s="16"/>
      <c r="F188" s="16"/>
      <c r="G188" s="59" t="s">
        <v>244</v>
      </c>
      <c r="H188" s="60"/>
      <c r="I188" s="61" t="s">
        <v>245</v>
      </c>
      <c r="J188" s="58"/>
      <c r="K188" s="59" t="str">
        <f>+G188</f>
        <v>30/9/02</v>
      </c>
      <c r="L188" s="58"/>
      <c r="M188" s="61" t="str">
        <f>+I188</f>
        <v>30/9/01</v>
      </c>
    </row>
    <row r="189" spans="1:13" ht="15.75">
      <c r="A189" s="14"/>
      <c r="B189" s="16" t="s">
        <v>276</v>
      </c>
      <c r="C189" s="15" t="s">
        <v>277</v>
      </c>
      <c r="D189" s="16"/>
      <c r="E189" s="16"/>
      <c r="F189" s="16"/>
      <c r="G189" s="60"/>
      <c r="H189" s="60"/>
      <c r="I189" s="62"/>
      <c r="J189" s="58"/>
      <c r="K189" s="60"/>
      <c r="L189" s="58"/>
      <c r="M189" s="62"/>
    </row>
    <row r="190" spans="1:13" ht="15.75">
      <c r="A190" s="14"/>
      <c r="C190" s="16" t="s">
        <v>91</v>
      </c>
      <c r="D190" s="16"/>
      <c r="E190" s="16"/>
      <c r="F190" s="16"/>
      <c r="G190" s="69">
        <v>2066</v>
      </c>
      <c r="H190" s="66">
        <v>1822</v>
      </c>
      <c r="I190" s="66">
        <v>1822</v>
      </c>
      <c r="J190" s="32"/>
      <c r="K190" s="70">
        <v>7103</v>
      </c>
      <c r="L190" s="67">
        <v>6836</v>
      </c>
      <c r="M190" s="67">
        <v>6836</v>
      </c>
    </row>
    <row r="191" spans="1:11" ht="15.75">
      <c r="A191" s="14"/>
      <c r="C191" s="16" t="s">
        <v>153</v>
      </c>
      <c r="D191" s="16"/>
      <c r="E191" s="16"/>
      <c r="F191" s="16"/>
      <c r="G191" s="15"/>
      <c r="H191" s="16"/>
      <c r="I191" s="41"/>
      <c r="J191" s="32"/>
      <c r="K191" s="72"/>
    </row>
    <row r="192" spans="1:13" ht="15.75">
      <c r="A192" s="14"/>
      <c r="C192" s="16" t="s">
        <v>154</v>
      </c>
      <c r="D192" s="16"/>
      <c r="E192" s="16"/>
      <c r="F192" s="16"/>
      <c r="G192" s="70">
        <v>40000</v>
      </c>
      <c r="H192" s="29"/>
      <c r="I192" s="67">
        <v>40000</v>
      </c>
      <c r="J192" s="29"/>
      <c r="K192" s="70">
        <v>40000</v>
      </c>
      <c r="L192" s="29"/>
      <c r="M192" s="29">
        <v>40000</v>
      </c>
    </row>
    <row r="193" spans="1:13" ht="15.75">
      <c r="A193" s="14"/>
      <c r="C193" s="16" t="s">
        <v>92</v>
      </c>
      <c r="D193" s="16"/>
      <c r="E193" s="16"/>
      <c r="F193" s="16"/>
      <c r="G193" s="71">
        <f>+G190/G192*100</f>
        <v>5.165</v>
      </c>
      <c r="H193" s="16"/>
      <c r="I193" s="68">
        <f>+I190/I192*100</f>
        <v>4.555</v>
      </c>
      <c r="J193" s="32"/>
      <c r="K193" s="71">
        <f>+K190/K192*100</f>
        <v>17.7575</v>
      </c>
      <c r="M193" s="68">
        <f>+M190/M192*100</f>
        <v>17.09</v>
      </c>
    </row>
    <row r="194" spans="1:11" ht="9.75" customHeight="1">
      <c r="A194" s="14"/>
      <c r="B194" s="16"/>
      <c r="C194" s="16"/>
      <c r="D194" s="16"/>
      <c r="E194" s="16"/>
      <c r="F194" s="16"/>
      <c r="G194" s="16"/>
      <c r="H194" s="16"/>
      <c r="I194" s="32"/>
      <c r="J194" s="32"/>
      <c r="K194" s="32"/>
    </row>
    <row r="195" spans="1:13" ht="15.75">
      <c r="A195" s="14"/>
      <c r="B195" s="16" t="s">
        <v>295</v>
      </c>
      <c r="C195" s="15"/>
      <c r="D195" s="16"/>
      <c r="E195" s="16"/>
      <c r="F195" s="16"/>
      <c r="G195" s="29"/>
      <c r="H195" s="16"/>
      <c r="I195" s="29"/>
      <c r="J195" s="32"/>
      <c r="K195" s="29"/>
      <c r="M195" s="29"/>
    </row>
    <row r="196" spans="1:11" ht="15.75">
      <c r="A196" s="14"/>
      <c r="B196" s="16" t="s">
        <v>296</v>
      </c>
      <c r="C196" s="16"/>
      <c r="D196" s="16"/>
      <c r="E196" s="16"/>
      <c r="F196" s="16"/>
      <c r="G196" s="16"/>
      <c r="H196" s="16"/>
      <c r="I196" s="32"/>
      <c r="J196" s="32"/>
      <c r="K196" s="32"/>
    </row>
    <row r="197" spans="1:11" ht="15.75">
      <c r="A197" s="14"/>
      <c r="B197" s="16"/>
      <c r="C197" s="16"/>
      <c r="D197" s="16"/>
      <c r="E197" s="16"/>
      <c r="F197" s="16"/>
      <c r="G197" s="16"/>
      <c r="H197" s="16"/>
      <c r="I197" s="32"/>
      <c r="J197" s="32"/>
      <c r="K197" s="32"/>
    </row>
    <row r="198" spans="1:11" ht="15.75">
      <c r="A198" s="14" t="s">
        <v>297</v>
      </c>
      <c r="B198" s="15" t="s">
        <v>87</v>
      </c>
      <c r="C198" s="16"/>
      <c r="D198" s="16"/>
      <c r="E198" s="16"/>
      <c r="F198" s="16"/>
      <c r="G198" s="16"/>
      <c r="H198" s="16"/>
      <c r="I198" s="32"/>
      <c r="J198" s="32"/>
      <c r="K198" s="32"/>
    </row>
    <row r="199" spans="1:11" ht="15.75">
      <c r="A199" s="14"/>
      <c r="B199" s="16" t="s">
        <v>298</v>
      </c>
      <c r="C199" s="16"/>
      <c r="D199" s="16"/>
      <c r="E199" s="16"/>
      <c r="F199" s="16"/>
      <c r="G199" s="16"/>
      <c r="H199" s="16"/>
      <c r="I199" s="32"/>
      <c r="J199" s="32"/>
      <c r="K199" s="32"/>
    </row>
    <row r="200" spans="1:11" ht="15.75">
      <c r="A200" s="14"/>
      <c r="B200" s="16" t="s">
        <v>299</v>
      </c>
      <c r="C200" s="16"/>
      <c r="D200" s="16"/>
      <c r="E200" s="16"/>
      <c r="F200" s="16"/>
      <c r="G200" s="16"/>
      <c r="H200" s="16"/>
      <c r="I200" s="32"/>
      <c r="J200" s="32"/>
      <c r="K200" s="32"/>
    </row>
    <row r="201" spans="1:11" ht="15.75">
      <c r="A201" s="14"/>
      <c r="B201" s="16"/>
      <c r="C201" s="16"/>
      <c r="D201" s="16"/>
      <c r="E201" s="16"/>
      <c r="F201" s="16"/>
      <c r="G201" s="16"/>
      <c r="H201" s="16"/>
      <c r="I201" s="32"/>
      <c r="J201" s="32"/>
      <c r="K201" s="32"/>
    </row>
    <row r="202" spans="1:11" ht="15.75">
      <c r="A202" s="14"/>
      <c r="B202" s="16"/>
      <c r="C202" s="16"/>
      <c r="D202" s="16"/>
      <c r="E202" s="16"/>
      <c r="F202" s="16"/>
      <c r="G202" s="16"/>
      <c r="H202" s="16"/>
      <c r="I202" s="32"/>
      <c r="J202" s="32"/>
      <c r="K202" s="32"/>
    </row>
    <row r="203" spans="1:11" ht="15.75">
      <c r="A203" s="14"/>
      <c r="B203" s="16"/>
      <c r="C203" s="16"/>
      <c r="D203" s="16"/>
      <c r="E203" s="16"/>
      <c r="F203" s="16"/>
      <c r="G203" s="16"/>
      <c r="H203" s="16"/>
      <c r="I203" s="32"/>
      <c r="J203" s="32"/>
      <c r="K203" s="32"/>
    </row>
    <row r="204" spans="1:11" ht="15.75">
      <c r="A204" s="14"/>
      <c r="B204" s="16"/>
      <c r="C204" s="16"/>
      <c r="D204" s="16"/>
      <c r="E204" s="16"/>
      <c r="F204" s="16"/>
      <c r="G204" s="16"/>
      <c r="H204" s="16"/>
      <c r="I204" s="32"/>
      <c r="J204" s="32"/>
      <c r="K204" s="32"/>
    </row>
    <row r="205" spans="1:11" ht="15.75">
      <c r="A205" s="14"/>
      <c r="B205" s="16"/>
      <c r="C205" s="16"/>
      <c r="D205" s="16"/>
      <c r="E205" s="16"/>
      <c r="F205" s="16"/>
      <c r="G205" s="16"/>
      <c r="H205" s="16"/>
      <c r="I205" s="32"/>
      <c r="J205" s="32"/>
      <c r="K205" s="32"/>
    </row>
    <row r="206" spans="1:11" ht="15.75">
      <c r="A206" s="14"/>
      <c r="B206" s="16"/>
      <c r="C206" s="16"/>
      <c r="D206" s="16"/>
      <c r="E206" s="16"/>
      <c r="F206" s="16"/>
      <c r="G206" s="16"/>
      <c r="H206" s="16"/>
      <c r="I206" s="32"/>
      <c r="J206" s="32"/>
      <c r="K206" s="32"/>
    </row>
    <row r="207" spans="1:11" ht="15.75">
      <c r="A207" s="14"/>
      <c r="B207" s="16"/>
      <c r="C207" s="16"/>
      <c r="D207" s="16"/>
      <c r="E207" s="16"/>
      <c r="F207" s="16"/>
      <c r="G207" s="16"/>
      <c r="H207" s="16"/>
      <c r="I207" s="32"/>
      <c r="J207" s="32"/>
      <c r="K207" s="32"/>
    </row>
    <row r="208" spans="1:11" ht="15.75">
      <c r="A208" s="14"/>
      <c r="B208" s="16"/>
      <c r="C208" s="16"/>
      <c r="D208" s="16"/>
      <c r="E208" s="16"/>
      <c r="F208" s="16"/>
      <c r="G208" s="16"/>
      <c r="H208" s="16"/>
      <c r="I208" s="32"/>
      <c r="J208" s="32"/>
      <c r="K208" s="32"/>
    </row>
    <row r="209" spans="1:11" ht="15.75">
      <c r="A209" s="14"/>
      <c r="B209" s="16"/>
      <c r="C209" s="16"/>
      <c r="D209" s="16"/>
      <c r="E209" s="16"/>
      <c r="F209" s="16"/>
      <c r="G209" s="16"/>
      <c r="H209" s="16"/>
      <c r="I209" s="32"/>
      <c r="J209" s="32"/>
      <c r="K209" s="32"/>
    </row>
    <row r="210" spans="1:11" ht="15.75">
      <c r="A210" s="14"/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5.75">
      <c r="A211" s="14"/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ht="15.75">
      <c r="A212" s="14"/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ht="15.75">
      <c r="A213" s="14"/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5.75">
      <c r="A214" s="14"/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5.75">
      <c r="A215" s="14"/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5.75">
      <c r="A216" s="14"/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5.75">
      <c r="A217" s="14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5.75">
      <c r="A218" s="14"/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5.75">
      <c r="A219" s="14"/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15.75">
      <c r="A220" s="14"/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ht="15.75">
      <c r="A221" s="14"/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1" ht="15.75">
      <c r="A222" s="14"/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5.75">
      <c r="A223" s="14"/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5.75">
      <c r="A224" s="14"/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5.75">
      <c r="A225" s="14"/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5.75">
      <c r="A226" s="14"/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5.75">
      <c r="A227" s="14"/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1:11" ht="15.75">
      <c r="A228" s="14"/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1:11" ht="15.75">
      <c r="A229" s="14"/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ht="15.75">
      <c r="A230" s="14"/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1:11" ht="15.75">
      <c r="A231" s="14"/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1:11" ht="15.75">
      <c r="A232" s="14"/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1:11" ht="15.75">
      <c r="A233" s="14"/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ht="15.75">
      <c r="A234" s="14"/>
      <c r="B234" s="16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ht="15.75">
      <c r="A235" s="14"/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1:11" ht="15.75">
      <c r="A236" s="14"/>
      <c r="B236" s="16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1:11" ht="15.75">
      <c r="A237" s="14"/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ht="15.75">
      <c r="A238" s="14"/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1:11" ht="15.75">
      <c r="A239" s="14"/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ht="15.75">
      <c r="A240" s="14"/>
      <c r="B240" s="16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1:11" ht="15.75">
      <c r="A241" s="14"/>
      <c r="B241" s="16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1:11" ht="15.75">
      <c r="A242" s="14"/>
      <c r="B242" s="16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1:11" ht="15.75">
      <c r="A243" s="14"/>
      <c r="B243" s="16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1:11" ht="15.75">
      <c r="A244" s="14"/>
      <c r="B244" s="16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1:11" ht="15.75">
      <c r="A245" s="14"/>
      <c r="B245" s="16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1:11" ht="15.75">
      <c r="A246" s="14"/>
      <c r="B246" s="16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1:11" ht="15.75">
      <c r="A247" s="14"/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1:11" ht="15.75">
      <c r="A248" s="14"/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1:11" ht="15.75">
      <c r="A249" s="14"/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ht="15.75">
      <c r="A250" s="14"/>
      <c r="B250" s="16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1:11" ht="15.75">
      <c r="A251" s="14"/>
      <c r="B251" s="16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1:11" ht="15.75">
      <c r="A252" s="14"/>
      <c r="B252" s="16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1:11" ht="15.75">
      <c r="A253" s="14"/>
      <c r="B253" s="16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1:11" ht="15.75">
      <c r="A254" s="14"/>
      <c r="B254" s="16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ht="15.75">
      <c r="A255" s="14"/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1:11" ht="15.75">
      <c r="A256" s="14"/>
      <c r="B256" s="16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1:11" ht="15.75">
      <c r="A257" s="14"/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ht="15.75">
      <c r="A258" s="14"/>
      <c r="B258" s="16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1:11" ht="15.75">
      <c r="A259" s="14"/>
      <c r="B259" s="16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1:11" ht="15.75">
      <c r="A260" s="14"/>
      <c r="B260" s="16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1:11" ht="15.75">
      <c r="A261" s="14"/>
      <c r="B261" s="16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1:11" ht="15.75">
      <c r="A262" s="14"/>
      <c r="B262" s="16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1:11" ht="15.75">
      <c r="A263" s="14"/>
      <c r="B263" s="16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ht="15.75">
      <c r="A264" s="14"/>
      <c r="B264" s="16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1:11" ht="15.75">
      <c r="A265" s="14"/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1:11" ht="15.75">
      <c r="A266" s="14"/>
      <c r="B266" s="16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2:11" ht="15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2:11" ht="15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2:11" ht="15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2:11" ht="15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2:11" ht="15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2:11" ht="15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2:11" ht="15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2:11" ht="15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2:11" ht="15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2:11" ht="15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2:11" ht="15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2:11" ht="15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2:11" ht="15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2:11" ht="15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2:11" ht="15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2:11" ht="15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2:11" ht="15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2:11" ht="15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2:11" ht="15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2:11" ht="15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2:11" ht="15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2:11" ht="15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2:11" ht="15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2:11" ht="15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2:11" ht="15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2:11" ht="15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2:11" ht="15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2:11" ht="15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2:11" ht="15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2:11" ht="15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2:11" ht="15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2:11" ht="15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2:11" ht="15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2:11" ht="15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2:11" ht="15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2:11" ht="15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2:11" ht="15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2:11" ht="15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2:11" ht="15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2:11" ht="15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2:11" ht="15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2:11" ht="15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2:11" ht="15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2:11" ht="15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2:11" ht="15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2:11" ht="15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2:11" ht="15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2:11" ht="15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2:11" ht="15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2:11" ht="15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2:11" ht="15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2:11" ht="15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2:11" ht="15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2:11" ht="15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2:11" ht="15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2:11" ht="15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2:11" ht="15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2:11" ht="15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2:11" ht="15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2:11" ht="15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2:11" ht="15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2:11" ht="15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2:11" ht="15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2:11" ht="15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2:11" ht="15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2:11" ht="15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2:11" ht="15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2:11" ht="15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2:11" ht="15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2:11" ht="15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2:11" ht="15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2:11" ht="15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</sheetData>
  <mergeCells count="3">
    <mergeCell ref="G151:I151"/>
    <mergeCell ref="G36:I36"/>
    <mergeCell ref="K36:M36"/>
  </mergeCells>
  <printOptions/>
  <pageMargins left="0.25" right="0.35" top="1" bottom="0.5" header="0.5" footer="0.5"/>
  <pageSetup horizontalDpi="300" verticalDpi="300" orientation="portrait" paperSize="9" scale="90" r:id="rId1"/>
  <rowBreaks count="3" manualBreakCount="3">
    <brk id="53" max="12" man="1"/>
    <brk id="99" max="255" man="1"/>
    <brk id="1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Jenny</cp:lastModifiedBy>
  <cp:lastPrinted>2002-11-06T08:53:39Z</cp:lastPrinted>
  <dcterms:created xsi:type="dcterms:W3CDTF">2002-08-26T09:40:51Z</dcterms:created>
  <dcterms:modified xsi:type="dcterms:W3CDTF">2002-11-06T08:59:58Z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