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income" sheetId="1" r:id="rId1"/>
    <sheet name="bs" sheetId="2" r:id="rId2"/>
    <sheet name="equity" sheetId="3" r:id="rId3"/>
    <sheet name="cf" sheetId="4" r:id="rId4"/>
  </sheets>
  <definedNames>
    <definedName name="_xlnm.Print_Area" localSheetId="3">'cf'!$A$1:$D$61</definedName>
    <definedName name="_xlnm.Print_Area" localSheetId="0">'income'!$A$1:$G$48</definedName>
  </definedNames>
  <calcPr fullCalcOnLoad="1"/>
</workbook>
</file>

<file path=xl/sharedStrings.xml><?xml version="1.0" encoding="utf-8"?>
<sst xmlns="http://schemas.openxmlformats.org/spreadsheetml/2006/main" count="309" uniqueCount="201">
  <si>
    <t>METRO KAJANG HOLDINGS BERHAD</t>
  </si>
  <si>
    <t>(Incorporated in Malaysia)</t>
  </si>
  <si>
    <t>30 September 2002.</t>
  </si>
  <si>
    <t>UNAUDITED CONDENSED CONSOLIDATED INCOME STATEMENT</t>
  </si>
  <si>
    <t xml:space="preserve"> INDIVIDUAL QUARTER</t>
  </si>
  <si>
    <t xml:space="preserve">      CUMULATIVE QUARTER</t>
  </si>
  <si>
    <t>CURRENT</t>
  </si>
  <si>
    <t>PRECEDING YEAR</t>
  </si>
  <si>
    <t xml:space="preserve">CURRENT </t>
  </si>
  <si>
    <t>YEAR</t>
  </si>
  <si>
    <t>CORRESPONDING</t>
  </si>
  <si>
    <t>QUARTER</t>
  </si>
  <si>
    <t>TO DATE</t>
  </si>
  <si>
    <t>PERIOD</t>
  </si>
  <si>
    <t>30.09.2002</t>
  </si>
  <si>
    <t>30.09.2001</t>
  </si>
  <si>
    <t>RM'000</t>
  </si>
  <si>
    <t>1. (a)</t>
  </si>
  <si>
    <t>Revenue</t>
  </si>
  <si>
    <t xml:space="preserve">    (b)</t>
  </si>
  <si>
    <t>Cost of sales</t>
  </si>
  <si>
    <t>2. (a)</t>
  </si>
  <si>
    <t>Gross Profit</t>
  </si>
  <si>
    <t>Other operating income</t>
  </si>
  <si>
    <t>3. (a)</t>
  </si>
  <si>
    <t>Operating profit</t>
  </si>
  <si>
    <t>Interest expense</t>
  </si>
  <si>
    <t>4. (a)</t>
  </si>
  <si>
    <t>Profit before tax</t>
  </si>
  <si>
    <t>Tax expenses</t>
  </si>
  <si>
    <t>5. (a)</t>
  </si>
  <si>
    <t>6.</t>
  </si>
  <si>
    <t>Basic Earnings per Ordinary Share (Sen)</t>
  </si>
  <si>
    <t>Diluted Earning per Ordinary Share (Sen)</t>
  </si>
  <si>
    <t>Administrative and other expenses</t>
  </si>
  <si>
    <t>Minority interest</t>
  </si>
  <si>
    <t>N/A</t>
  </si>
  <si>
    <t>The Board of Directors is please to announce the unaudited results of the Group for the fourth quarter and financial year ended</t>
  </si>
  <si>
    <t>(Company No. 50948-T)</t>
  </si>
  <si>
    <t>CONDENSED CONSOLIDATED STATEMENT OF CHANGES IN EQUITY</t>
  </si>
  <si>
    <t>Share</t>
  </si>
  <si>
    <t>Capital</t>
  </si>
  <si>
    <t>Total</t>
  </si>
  <si>
    <t>Retained</t>
  </si>
  <si>
    <t>Profits</t>
  </si>
  <si>
    <t>Premium</t>
  </si>
  <si>
    <t>Foreign</t>
  </si>
  <si>
    <t>Exchange</t>
  </si>
  <si>
    <t>Translation</t>
  </si>
  <si>
    <t>Reserve</t>
  </si>
  <si>
    <t>Property</t>
  </si>
  <si>
    <t>Revaluation</t>
  </si>
  <si>
    <t>Reserve on</t>
  </si>
  <si>
    <t>Consolidation</t>
  </si>
  <si>
    <t>Shareholders'</t>
  </si>
  <si>
    <t>Equity</t>
  </si>
  <si>
    <t>At 1.10.00</t>
  </si>
  <si>
    <t>As previously reported</t>
  </si>
  <si>
    <t>Prior year adjustments</t>
  </si>
  <si>
    <t>As restated</t>
  </si>
  <si>
    <t>-</t>
  </si>
  <si>
    <t>Foreign translation differrence from</t>
  </si>
  <si>
    <t xml:space="preserve"> foreign subsidiary company</t>
  </si>
  <si>
    <t>Net gains not recognised in the income statement</t>
  </si>
  <si>
    <t>Net profit for the year</t>
  </si>
  <si>
    <t>Tax exempt dividend of 3% per share for 30 September 2000</t>
  </si>
  <si>
    <t>At 30.09.2001</t>
  </si>
  <si>
    <t>Tax exempt dividend of 3.5% per share for 30 September 2001</t>
  </si>
  <si>
    <t>Foreign translation difference from foreign subsidiary company</t>
  </si>
  <si>
    <t>Net Profit for the year</t>
  </si>
  <si>
    <t>CASH FLOWS FROM OPERATING ACTIVITIES</t>
  </si>
  <si>
    <t>Adjustment for :-</t>
  </si>
  <si>
    <t>Allowance for diminution in value of quoted investments</t>
  </si>
  <si>
    <t>Allowance for doubtful debts</t>
  </si>
  <si>
    <t>Amortisation of goodwill on consolidation</t>
  </si>
  <si>
    <t>Amortisation of leasehold land</t>
  </si>
  <si>
    <t>Bad debts written off</t>
  </si>
  <si>
    <t>Dividend revenue</t>
  </si>
  <si>
    <t>Inventories written off</t>
  </si>
  <si>
    <t>Impairment loss on property, plant and equipment</t>
  </si>
  <si>
    <t>Pre-acquisition losses</t>
  </si>
  <si>
    <t>Preliminary expenses written off</t>
  </si>
  <si>
    <t>Property, plant and equipment written off</t>
  </si>
  <si>
    <t>Interest and financial charges</t>
  </si>
  <si>
    <t>Landowner's share of profits</t>
  </si>
  <si>
    <t>(Gain)/Loss on disposal of subsidiary companies</t>
  </si>
  <si>
    <t>Minority interests' share of (loss)/profits</t>
  </si>
  <si>
    <t>Shares in results of associated company</t>
  </si>
  <si>
    <t>Development expenditure - overprovision</t>
  </si>
  <si>
    <t>Development expenditure - written off</t>
  </si>
  <si>
    <t>Pre-operating expenses written off</t>
  </si>
  <si>
    <t>Write down of inventories</t>
  </si>
  <si>
    <t>Allowance for doubtful debts no longer required</t>
  </si>
  <si>
    <t xml:space="preserve">Loss/(Gain) on disposal of property, plant and equipment </t>
  </si>
  <si>
    <t>Unrealised gain on foreign exchange</t>
  </si>
  <si>
    <t>Interest revenue</t>
  </si>
  <si>
    <t>Operating Profit/(Loss) Before Working Capital Changes</t>
  </si>
  <si>
    <t>Decrease/(Increase) in trade and other receivables</t>
  </si>
  <si>
    <t>Decrease in inventories</t>
  </si>
  <si>
    <t xml:space="preserve">  construction contracts</t>
  </si>
  <si>
    <t>(Decrease)/Increase in trade and other payables</t>
  </si>
  <si>
    <t>Increase in property development expenditure</t>
  </si>
  <si>
    <t>(Increase )/Decrease in development properties</t>
  </si>
  <si>
    <t>Cash Generated Form/(Used In) Operations</t>
  </si>
  <si>
    <t>Dividend received</t>
  </si>
  <si>
    <t>Interest paid</t>
  </si>
  <si>
    <t>Income tax paid</t>
  </si>
  <si>
    <t>Interest received</t>
  </si>
  <si>
    <t xml:space="preserve">Net Cash (Used In)/Generated From Operating Activities </t>
  </si>
  <si>
    <t xml:space="preserve">  Carried Down </t>
  </si>
  <si>
    <t xml:space="preserve">  Brought Down </t>
  </si>
  <si>
    <t>CASH FLOWS FROM INVESTMENT ACTIVITIES</t>
  </si>
  <si>
    <t>Advance to associated company</t>
  </si>
  <si>
    <t xml:space="preserve">Capital work-in-progress incurred </t>
  </si>
  <si>
    <t>Proceeds from disposal of property, plant and equipment</t>
  </si>
  <si>
    <t>Disposal of subsidiary companies, net of cash disposed</t>
  </si>
  <si>
    <t>Purchase of property, plant and equipment</t>
  </si>
  <si>
    <t>Repayment from associate company</t>
  </si>
  <si>
    <t>Investment in other investment</t>
  </si>
  <si>
    <t>Additional investments in subsidiary companies</t>
  </si>
  <si>
    <t>Net Cash Used In Investing Activities</t>
  </si>
  <si>
    <t>Deferred expenditure incurred</t>
  </si>
  <si>
    <t>Proceeds form bank borrowings</t>
  </si>
  <si>
    <t>Repayment of bank borrowings</t>
  </si>
  <si>
    <t>Dividends paid</t>
  </si>
  <si>
    <t>Net Cash Generated From/(Used In) Financing Activities</t>
  </si>
  <si>
    <t>Exchange difference</t>
  </si>
  <si>
    <t xml:space="preserve">NET INCREASE/(DECREASE) IN CASH AND CASH </t>
  </si>
  <si>
    <t xml:space="preserve">  EQUIVALENTS</t>
  </si>
  <si>
    <t>CASH AND CASH EQUIVALENTS AT BEGINNING OF THE</t>
  </si>
  <si>
    <t xml:space="preserve">  YEAR</t>
  </si>
  <si>
    <t>CASH AND CASH EQUIVALENTS AT END OF THE YEAR</t>
  </si>
  <si>
    <t>The condensed Cash Flow Statement should be read in conjunction with the Annual Financial</t>
  </si>
  <si>
    <t>Profit Before Taxation But After Minority Interest</t>
  </si>
  <si>
    <t>Deposits written off</t>
  </si>
  <si>
    <t>Depreciation of property, plant and equipment</t>
  </si>
  <si>
    <t>Decrease/(Increase) in net amount due from/to customers for</t>
  </si>
  <si>
    <t>CASH FLOWS FROM FINANCING ACTIVITIES</t>
  </si>
  <si>
    <t>Payments to hire purchase and lease creditors</t>
  </si>
  <si>
    <t>AS AT</t>
  </si>
  <si>
    <t>END OF</t>
  </si>
  <si>
    <t>PRECEDING</t>
  </si>
  <si>
    <t>FINANCIAL</t>
  </si>
  <si>
    <t>YEAR END</t>
  </si>
  <si>
    <t>NON-CURRENT ASSETS</t>
  </si>
  <si>
    <t>Property, plant and equipment</t>
  </si>
  <si>
    <t>Investment properties</t>
  </si>
  <si>
    <t>Amout owing by associated company</t>
  </si>
  <si>
    <t>Other investments</t>
  </si>
  <si>
    <t>Property development expenditure</t>
  </si>
  <si>
    <t>Loans and advances</t>
  </si>
  <si>
    <t>Land held for joint development</t>
  </si>
  <si>
    <t>Deferred expenditure</t>
  </si>
  <si>
    <t>Goodwill on consolidation</t>
  </si>
  <si>
    <t>CURRENT ASSETS</t>
  </si>
  <si>
    <t xml:space="preserve">     Development properties</t>
  </si>
  <si>
    <t xml:space="preserve">     Inventories</t>
  </si>
  <si>
    <t xml:space="preserve">          </t>
  </si>
  <si>
    <t xml:space="preserve">     Amount due from customers for construction contracts</t>
  </si>
  <si>
    <t xml:space="preserve">     Receivables, deposits and prepayments</t>
  </si>
  <si>
    <t xml:space="preserve">     Cash and bank balances</t>
  </si>
  <si>
    <t>CURRENT LIABILITIES</t>
  </si>
  <si>
    <r>
      <t xml:space="preserve">     </t>
    </r>
    <r>
      <rPr>
        <sz val="10"/>
        <rFont val="Arial"/>
        <family val="2"/>
      </rPr>
      <t>Trade Payables</t>
    </r>
  </si>
  <si>
    <t xml:space="preserve">     Amount owing to landowner</t>
  </si>
  <si>
    <t xml:space="preserve">     Other Payables and accruals</t>
  </si>
  <si>
    <t xml:space="preserve">     Amount due to customers for construction contracts</t>
  </si>
  <si>
    <t xml:space="preserve">     Short term borrowings</t>
  </si>
  <si>
    <t xml:space="preserve">     Lease obligations and hire purchase creditors</t>
  </si>
  <si>
    <t xml:space="preserve">     Taxation</t>
  </si>
  <si>
    <t xml:space="preserve">     Proposed dividend</t>
  </si>
  <si>
    <t>NET CURRENT ASSETS/(LIABILITIES)</t>
  </si>
  <si>
    <t>CAPITAL AND RESERVES</t>
  </si>
  <si>
    <t>Share capital</t>
  </si>
  <si>
    <t>Share premium</t>
  </si>
  <si>
    <t>Property revaluation reserve</t>
  </si>
  <si>
    <t xml:space="preserve">Foreign exchange translation reserve </t>
  </si>
  <si>
    <t>Reserve on consolidation</t>
  </si>
  <si>
    <t>Retained profit</t>
  </si>
  <si>
    <t>Shareholders' equity</t>
  </si>
  <si>
    <t>MINORITY INTERESTS</t>
  </si>
  <si>
    <t>NON-CURRENT LIABILITIES</t>
  </si>
  <si>
    <t>Long term borrowings</t>
  </si>
  <si>
    <t>Deferred taxation</t>
  </si>
  <si>
    <t>Net tangible assets per share (sen)</t>
  </si>
  <si>
    <t>The condensed Cosolidated Balance Sheet should be read in conjunction with the Annual Financial Statement for the</t>
  </si>
  <si>
    <t xml:space="preserve">    (c)</t>
  </si>
  <si>
    <t>Cash and cash equivalents included in the cash flow statements comprises the following :-</t>
  </si>
  <si>
    <t>Bank overdrafts</t>
  </si>
  <si>
    <t>Cash and bank balances</t>
  </si>
  <si>
    <t>Statement for the year ended 30 September 2001.</t>
  </si>
  <si>
    <t>The condensed Consolidated Statement of Changes in Equity should be read in conjunction with the Annual Financial Statements for the year ended 30 September 2001.</t>
  </si>
  <si>
    <t>year ended 30 September 2001.</t>
  </si>
  <si>
    <t>30 September 2001.</t>
  </si>
  <si>
    <t>UNAUDITED CONDENSED CONSOLIDATED  BALANCE SHEET AS AT 30 SEPTEMBER 2002</t>
  </si>
  <si>
    <t>Net profit after tax</t>
  </si>
  <si>
    <t>Profit after tax and minority interest</t>
  </si>
  <si>
    <t>The condensed Consolidated Income Statement should be read in conjunction with the Annual Financial Statement for the year ended</t>
  </si>
  <si>
    <t>CONDENSED CONSOLIDATED CASH FLOW STATEMENT FOR THE YEAR ENDED 30 SEPTEMBER 2002</t>
  </si>
  <si>
    <t>12</t>
  </si>
  <si>
    <t>(4)</t>
  </si>
  <si>
    <t>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</si>
</sst>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_);_(* \(#,##0.0\);_(* &quot;-&quot;??_);_(@_)"/>
    <numFmt numFmtId="167" formatCode="_(* #,##0.0000_);_(* \(#,##0.0000\);_(* &quot;-&quot;??_);_(@_)"/>
  </numFmts>
  <fonts count="4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64" fontId="0" fillId="0" borderId="0" xfId="15" applyNumberFormat="1" applyAlignment="1">
      <alignment/>
    </xf>
    <xf numFmtId="0" fontId="0" fillId="0" borderId="0" xfId="0" applyAlignment="1" quotePrefix="1">
      <alignment/>
    </xf>
    <xf numFmtId="164" fontId="0" fillId="0" borderId="0" xfId="15" applyNumberFormat="1" applyFont="1" applyAlignment="1">
      <alignment/>
    </xf>
    <xf numFmtId="164" fontId="0" fillId="0" borderId="0" xfId="15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0" fillId="0" borderId="1" xfId="15" applyNumberFormat="1" applyBorder="1" applyAlignment="1">
      <alignment/>
    </xf>
    <xf numFmtId="164" fontId="0" fillId="0" borderId="0" xfId="15" applyNumberFormat="1" applyAlignment="1">
      <alignment horizontal="center"/>
    </xf>
    <xf numFmtId="164" fontId="0" fillId="0" borderId="2" xfId="15" applyNumberForma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4" xfId="15" applyNumberFormat="1" applyBorder="1" applyAlignment="1">
      <alignment/>
    </xf>
    <xf numFmtId="164" fontId="0" fillId="0" borderId="5" xfId="15" applyNumberFormat="1" applyFont="1" applyBorder="1" applyAlignment="1">
      <alignment horizontal="center"/>
    </xf>
    <xf numFmtId="164" fontId="0" fillId="0" borderId="0" xfId="15" applyNumberFormat="1" applyFont="1" applyBorder="1" applyAlignment="1">
      <alignment horizontal="center"/>
    </xf>
    <xf numFmtId="164" fontId="0" fillId="0" borderId="0" xfId="15" applyNumberFormat="1" applyBorder="1" applyAlignment="1">
      <alignment/>
    </xf>
    <xf numFmtId="164" fontId="0" fillId="0" borderId="6" xfId="15" applyNumberFormat="1" applyBorder="1" applyAlignment="1">
      <alignment/>
    </xf>
    <xf numFmtId="164" fontId="0" fillId="0" borderId="5" xfId="15" applyNumberFormat="1" applyBorder="1" applyAlignment="1">
      <alignment/>
    </xf>
    <xf numFmtId="164" fontId="0" fillId="0" borderId="1" xfId="15" applyNumberFormat="1" applyFont="1" applyBorder="1" applyAlignment="1">
      <alignment horizontal="center"/>
    </xf>
    <xf numFmtId="164" fontId="0" fillId="0" borderId="7" xfId="15" applyNumberFormat="1" applyBorder="1" applyAlignment="1">
      <alignment/>
    </xf>
    <xf numFmtId="164" fontId="0" fillId="0" borderId="8" xfId="15" applyNumberFormat="1" applyBorder="1" applyAlignment="1">
      <alignment/>
    </xf>
    <xf numFmtId="164" fontId="0" fillId="0" borderId="9" xfId="15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0" xfId="15" applyNumberFormat="1" applyBorder="1" applyAlignment="1">
      <alignment/>
    </xf>
    <xf numFmtId="164" fontId="0" fillId="0" borderId="11" xfId="15" applyNumberFormat="1" applyBorder="1" applyAlignment="1">
      <alignment/>
    </xf>
    <xf numFmtId="164" fontId="0" fillId="0" borderId="12" xfId="15" applyNumberFormat="1" applyBorder="1" applyAlignment="1">
      <alignment/>
    </xf>
    <xf numFmtId="164" fontId="0" fillId="0" borderId="13" xfId="15" applyNumberFormat="1" applyBorder="1" applyAlignment="1">
      <alignment/>
    </xf>
    <xf numFmtId="164" fontId="2" fillId="0" borderId="0" xfId="15" applyNumberFormat="1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15" applyNumberFormat="1" applyAlignment="1">
      <alignment/>
    </xf>
    <xf numFmtId="164" fontId="0" fillId="0" borderId="10" xfId="15" applyNumberFormat="1" applyFont="1" applyBorder="1" applyAlignment="1">
      <alignment/>
    </xf>
    <xf numFmtId="164" fontId="0" fillId="0" borderId="10" xfId="15" applyNumberFormat="1" applyBorder="1" applyAlignment="1">
      <alignment/>
    </xf>
    <xf numFmtId="164" fontId="0" fillId="0" borderId="11" xfId="15" applyNumberFormat="1" applyBorder="1" applyAlignment="1">
      <alignment/>
    </xf>
    <xf numFmtId="164" fontId="0" fillId="0" borderId="11" xfId="15" applyNumberFormat="1" applyFont="1" applyBorder="1" applyAlignment="1" quotePrefix="1">
      <alignment/>
    </xf>
    <xf numFmtId="164" fontId="0" fillId="0" borderId="6" xfId="15" applyNumberFormat="1" applyBorder="1" applyAlignment="1">
      <alignment/>
    </xf>
    <xf numFmtId="0" fontId="0" fillId="0" borderId="6" xfId="0" applyBorder="1" applyAlignment="1">
      <alignment/>
    </xf>
    <xf numFmtId="164" fontId="0" fillId="0" borderId="11" xfId="15" applyNumberFormat="1" applyFont="1" applyBorder="1" applyAlignment="1">
      <alignment/>
    </xf>
    <xf numFmtId="164" fontId="0" fillId="0" borderId="12" xfId="15" applyNumberFormat="1" applyFont="1" applyBorder="1" applyAlignment="1">
      <alignment/>
    </xf>
    <xf numFmtId="164" fontId="0" fillId="0" borderId="12" xfId="15" applyNumberFormat="1" applyBorder="1" applyAlignment="1">
      <alignment/>
    </xf>
    <xf numFmtId="164" fontId="0" fillId="0" borderId="14" xfId="15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15" applyNumberFormat="1" applyBorder="1" applyAlignment="1">
      <alignment/>
    </xf>
    <xf numFmtId="164" fontId="0" fillId="0" borderId="1" xfId="15" applyNumberFormat="1" applyBorder="1" applyAlignment="1">
      <alignment/>
    </xf>
    <xf numFmtId="0" fontId="0" fillId="0" borderId="0" xfId="0" applyFont="1" applyAlignment="1">
      <alignment/>
    </xf>
    <xf numFmtId="164" fontId="0" fillId="0" borderId="9" xfId="15" applyNumberFormat="1" applyBorder="1" applyAlignment="1">
      <alignment/>
    </xf>
    <xf numFmtId="164" fontId="0" fillId="0" borderId="0" xfId="15" applyNumberFormat="1" applyFont="1" applyAlignment="1">
      <alignment/>
    </xf>
    <xf numFmtId="164" fontId="0" fillId="0" borderId="0" xfId="15" applyNumberFormat="1" applyFont="1" applyBorder="1" applyAlignment="1">
      <alignment/>
    </xf>
    <xf numFmtId="164" fontId="0" fillId="0" borderId="1" xfId="15" applyNumberFormat="1" applyFont="1" applyBorder="1" applyAlignment="1">
      <alignment/>
    </xf>
    <xf numFmtId="164" fontId="0" fillId="0" borderId="13" xfId="15" applyNumberFormat="1" applyBorder="1" applyAlignment="1">
      <alignment/>
    </xf>
    <xf numFmtId="164" fontId="1" fillId="0" borderId="0" xfId="15" applyNumberFormat="1" applyFont="1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0" xfId="15" applyNumberFormat="1" applyFont="1" applyBorder="1" applyAlignment="1">
      <alignment horizontal="right"/>
    </xf>
    <xf numFmtId="37" fontId="1" fillId="0" borderId="0" xfId="15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164" fontId="2" fillId="0" borderId="0" xfId="15" applyNumberFormat="1" applyFont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43" fontId="2" fillId="0" borderId="0" xfId="15" applyNumberFormat="1" applyFont="1" applyAlignment="1">
      <alignment/>
    </xf>
    <xf numFmtId="164" fontId="0" fillId="0" borderId="0" xfId="15" applyNumberFormat="1" applyFont="1" applyAlignment="1">
      <alignment horizontal="right"/>
    </xf>
    <xf numFmtId="164" fontId="0" fillId="0" borderId="0" xfId="15" applyNumberFormat="1" applyAlignment="1">
      <alignment horizontal="right"/>
    </xf>
    <xf numFmtId="164" fontId="0" fillId="0" borderId="3" xfId="15" applyNumberFormat="1" applyBorder="1" applyAlignment="1">
      <alignment horizontal="center"/>
    </xf>
    <xf numFmtId="164" fontId="0" fillId="0" borderId="0" xfId="15" applyNumberFormat="1" applyBorder="1" applyAlignment="1">
      <alignment horizontal="center"/>
    </xf>
    <xf numFmtId="164" fontId="0" fillId="0" borderId="1" xfId="15" applyNumberFormat="1" applyBorder="1" applyAlignment="1">
      <alignment horizontal="center"/>
    </xf>
    <xf numFmtId="164" fontId="0" fillId="0" borderId="0" xfId="15" applyNumberFormat="1" applyFont="1" applyBorder="1" applyAlignment="1" quotePrefix="1">
      <alignment horizontal="center"/>
    </xf>
    <xf numFmtId="164" fontId="0" fillId="0" borderId="0" xfId="15" applyNumberFormat="1" applyFont="1" applyAlignment="1" quotePrefix="1">
      <alignment horizontal="center"/>
    </xf>
    <xf numFmtId="164" fontId="0" fillId="0" borderId="9" xfId="15" applyNumberFormat="1" applyFont="1" applyBorder="1" applyAlignment="1" quotePrefix="1">
      <alignment horizontal="center"/>
    </xf>
    <xf numFmtId="164" fontId="3" fillId="0" borderId="0" xfId="15" applyNumberFormat="1" applyFont="1" applyAlignment="1">
      <alignment/>
    </xf>
    <xf numFmtId="164" fontId="3" fillId="0" borderId="0" xfId="15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51">
      <selection activeCell="A51" sqref="A51"/>
    </sheetView>
  </sheetViews>
  <sheetFormatPr defaultColWidth="9.140625" defaultRowHeight="12.75"/>
  <cols>
    <col min="1" max="1" width="9.00390625" style="0" customWidth="1"/>
    <col min="2" max="2" width="37.8515625" style="0" customWidth="1"/>
    <col min="3" max="3" width="15.421875" style="0" customWidth="1"/>
    <col min="4" max="4" width="17.00390625" style="0" customWidth="1"/>
    <col min="5" max="5" width="4.421875" style="0" customWidth="1"/>
    <col min="6" max="6" width="15.421875" style="0" customWidth="1"/>
    <col min="7" max="7" width="16.28125" style="0" customWidth="1"/>
  </cols>
  <sheetData>
    <row r="1" spans="1:6" ht="12.75">
      <c r="A1" s="72" t="s">
        <v>0</v>
      </c>
      <c r="B1" s="72"/>
      <c r="C1" s="72"/>
      <c r="D1" s="72"/>
      <c r="E1" s="72"/>
      <c r="F1" s="72"/>
    </row>
    <row r="2" spans="1:6" ht="12.75">
      <c r="A2" s="72" t="s">
        <v>1</v>
      </c>
      <c r="B2" s="72"/>
      <c r="C2" s="72"/>
      <c r="D2" s="72"/>
      <c r="E2" s="72"/>
      <c r="F2" s="72"/>
    </row>
    <row r="3" spans="1:6" ht="12.75">
      <c r="A3" s="72" t="s">
        <v>38</v>
      </c>
      <c r="B3" s="72"/>
      <c r="C3" s="72"/>
      <c r="D3" s="72"/>
      <c r="E3" s="72"/>
      <c r="F3" s="72"/>
    </row>
    <row r="5" ht="12.75">
      <c r="A5" t="s">
        <v>37</v>
      </c>
    </row>
    <row r="6" ht="12.75">
      <c r="A6" t="s">
        <v>2</v>
      </c>
    </row>
    <row r="8" ht="12.75">
      <c r="A8" s="9" t="s">
        <v>3</v>
      </c>
    </row>
    <row r="10" spans="3:7" ht="12.75">
      <c r="C10" s="71" t="s">
        <v>4</v>
      </c>
      <c r="D10" s="71"/>
      <c r="E10" s="2"/>
      <c r="F10" s="71" t="s">
        <v>5</v>
      </c>
      <c r="G10" s="71"/>
    </row>
    <row r="11" spans="3:7" ht="12.75">
      <c r="C11" s="2" t="s">
        <v>6</v>
      </c>
      <c r="D11" s="2" t="s">
        <v>7</v>
      </c>
      <c r="E11" s="2"/>
      <c r="F11" s="2" t="s">
        <v>8</v>
      </c>
      <c r="G11" s="2" t="s">
        <v>7</v>
      </c>
    </row>
    <row r="12" spans="3:7" ht="12.75">
      <c r="C12" s="2" t="s">
        <v>9</v>
      </c>
      <c r="D12" s="2" t="s">
        <v>10</v>
      </c>
      <c r="E12" s="2"/>
      <c r="F12" s="2" t="s">
        <v>9</v>
      </c>
      <c r="G12" s="2" t="s">
        <v>10</v>
      </c>
    </row>
    <row r="13" spans="3:7" ht="12.75">
      <c r="C13" s="2" t="s">
        <v>11</v>
      </c>
      <c r="D13" s="2" t="s">
        <v>11</v>
      </c>
      <c r="E13" s="2"/>
      <c r="F13" s="2" t="s">
        <v>12</v>
      </c>
      <c r="G13" s="2" t="s">
        <v>13</v>
      </c>
    </row>
    <row r="14" spans="3:7" ht="12.75">
      <c r="C14" s="2" t="s">
        <v>14</v>
      </c>
      <c r="D14" s="2" t="s">
        <v>15</v>
      </c>
      <c r="E14" s="2"/>
      <c r="F14" s="3" t="s">
        <v>14</v>
      </c>
      <c r="G14" s="2" t="s">
        <v>15</v>
      </c>
    </row>
    <row r="15" spans="3:7" ht="12.75">
      <c r="C15" s="2" t="s">
        <v>16</v>
      </c>
      <c r="D15" s="2" t="s">
        <v>16</v>
      </c>
      <c r="E15" s="2"/>
      <c r="F15" s="2" t="s">
        <v>16</v>
      </c>
      <c r="G15" s="2" t="s">
        <v>16</v>
      </c>
    </row>
    <row r="17" spans="1:7" ht="12.75">
      <c r="A17" t="s">
        <v>17</v>
      </c>
      <c r="B17" s="9" t="s">
        <v>18</v>
      </c>
      <c r="C17" s="55">
        <f>+F17-149765</f>
        <v>52648</v>
      </c>
      <c r="D17" s="56">
        <f>+G17-71172</f>
        <v>43169</v>
      </c>
      <c r="E17" s="57"/>
      <c r="F17" s="57">
        <v>202413</v>
      </c>
      <c r="G17" s="57">
        <v>114341</v>
      </c>
    </row>
    <row r="18" spans="3:7" ht="12.75">
      <c r="C18" s="4"/>
      <c r="D18" s="4"/>
      <c r="E18" s="4"/>
      <c r="F18" s="4"/>
      <c r="G18" s="4"/>
    </row>
    <row r="19" spans="1:7" ht="12.75">
      <c r="A19" t="s">
        <v>19</v>
      </c>
      <c r="B19" t="s">
        <v>20</v>
      </c>
      <c r="C19" s="4">
        <v>-37435</v>
      </c>
      <c r="D19" s="4">
        <v>-30755</v>
      </c>
      <c r="E19" s="4"/>
      <c r="F19" s="4">
        <v>-132715</v>
      </c>
      <c r="G19" s="4">
        <v>-77021</v>
      </c>
    </row>
    <row r="20" spans="3:7" ht="12.75">
      <c r="C20" s="4"/>
      <c r="D20" s="4"/>
      <c r="E20" s="4"/>
      <c r="F20" s="4"/>
      <c r="G20" s="4"/>
    </row>
    <row r="21" spans="1:7" ht="12.75">
      <c r="A21" t="s">
        <v>21</v>
      </c>
      <c r="B21" t="s">
        <v>22</v>
      </c>
      <c r="C21" s="4">
        <f>+C17+C19</f>
        <v>15213</v>
      </c>
      <c r="D21" s="4">
        <f>+D17+D19</f>
        <v>12414</v>
      </c>
      <c r="E21" s="4"/>
      <c r="F21" s="4">
        <f>+F17+F19</f>
        <v>69698</v>
      </c>
      <c r="G21" s="4">
        <f>+G17+G19</f>
        <v>37320</v>
      </c>
    </row>
    <row r="22" spans="3:7" ht="12.75">
      <c r="C22" s="4"/>
      <c r="D22" s="4"/>
      <c r="E22" s="4"/>
      <c r="F22" s="4"/>
      <c r="G22" s="4"/>
    </row>
    <row r="23" spans="1:7" ht="12.75">
      <c r="A23" t="s">
        <v>19</v>
      </c>
      <c r="B23" t="s">
        <v>23</v>
      </c>
      <c r="C23" s="4">
        <v>1753</v>
      </c>
      <c r="D23" s="4">
        <v>1378</v>
      </c>
      <c r="E23" s="4"/>
      <c r="F23" s="4">
        <f>2817</f>
        <v>2817</v>
      </c>
      <c r="G23" s="4">
        <f>2389</f>
        <v>2389</v>
      </c>
    </row>
    <row r="24" spans="3:7" ht="12.75">
      <c r="C24" s="4"/>
      <c r="D24" s="4"/>
      <c r="E24" s="4"/>
      <c r="F24" s="4"/>
      <c r="G24" s="4"/>
    </row>
    <row r="25" spans="1:7" ht="12.75">
      <c r="A25" t="s">
        <v>185</v>
      </c>
      <c r="B25" t="s">
        <v>34</v>
      </c>
      <c r="C25" s="4">
        <v>-4856</v>
      </c>
      <c r="D25" s="4">
        <v>-5944</v>
      </c>
      <c r="E25" s="4"/>
      <c r="F25" s="4">
        <v>-24521</v>
      </c>
      <c r="G25" s="4">
        <v>-19799</v>
      </c>
    </row>
    <row r="26" spans="3:7" ht="12.75">
      <c r="C26" s="4"/>
      <c r="D26" s="4"/>
      <c r="E26" s="4"/>
      <c r="F26" s="4"/>
      <c r="G26" s="4"/>
    </row>
    <row r="27" spans="1:7" ht="12.75">
      <c r="A27" s="45" t="s">
        <v>24</v>
      </c>
      <c r="B27" s="9" t="s">
        <v>25</v>
      </c>
      <c r="C27" s="57">
        <f>+C21+C23+C25</f>
        <v>12110</v>
      </c>
      <c r="D27" s="57">
        <f>+D21+D23+D25</f>
        <v>7848</v>
      </c>
      <c r="E27" s="57"/>
      <c r="F27" s="57">
        <f>+F21+F23+F25</f>
        <v>47994</v>
      </c>
      <c r="G27" s="57">
        <f>+G21+G23+G25</f>
        <v>19910</v>
      </c>
    </row>
    <row r="28" spans="3:7" ht="12.75">
      <c r="C28" s="4"/>
      <c r="D28" s="4"/>
      <c r="E28" s="4"/>
      <c r="F28" s="4"/>
      <c r="G28" s="4"/>
    </row>
    <row r="29" spans="1:7" ht="12.75">
      <c r="A29" t="s">
        <v>19</v>
      </c>
      <c r="B29" s="9" t="s">
        <v>26</v>
      </c>
      <c r="C29" s="69">
        <v>-428</v>
      </c>
      <c r="D29" s="70">
        <v>-776</v>
      </c>
      <c r="E29" s="57"/>
      <c r="F29" s="57">
        <v>-2087</v>
      </c>
      <c r="G29" s="57">
        <v>-2725</v>
      </c>
    </row>
    <row r="30" spans="3:7" ht="12.75">
      <c r="C30" s="4"/>
      <c r="D30" s="4"/>
      <c r="E30" s="4"/>
      <c r="F30" s="4"/>
      <c r="G30" s="4"/>
    </row>
    <row r="31" spans="1:7" ht="12.75">
      <c r="A31" t="s">
        <v>27</v>
      </c>
      <c r="B31" s="9" t="s">
        <v>28</v>
      </c>
      <c r="C31" s="57">
        <f>+C27+C29</f>
        <v>11682</v>
      </c>
      <c r="D31" s="57">
        <f>+D27+D29</f>
        <v>7072</v>
      </c>
      <c r="E31" s="57"/>
      <c r="F31" s="57">
        <f>+F27+F29</f>
        <v>45907</v>
      </c>
      <c r="G31" s="57">
        <f>+G27+G29</f>
        <v>17185</v>
      </c>
    </row>
    <row r="32" spans="3:7" ht="12.75">
      <c r="C32" s="4"/>
      <c r="D32" s="4"/>
      <c r="E32" s="4"/>
      <c r="F32" s="4"/>
      <c r="G32" s="4"/>
    </row>
    <row r="33" spans="1:7" ht="12.75">
      <c r="A33" t="s">
        <v>19</v>
      </c>
      <c r="B33" t="s">
        <v>29</v>
      </c>
      <c r="C33" s="51">
        <f>+F33+10476</f>
        <v>-5268</v>
      </c>
      <c r="D33" s="54">
        <f>+G33+4320</f>
        <v>-2991</v>
      </c>
      <c r="E33" s="4"/>
      <c r="F33" s="4">
        <v>-15744</v>
      </c>
      <c r="G33" s="4">
        <v>-7311</v>
      </c>
    </row>
    <row r="34" spans="3:7" ht="12.75">
      <c r="C34" s="4"/>
      <c r="D34" s="4"/>
      <c r="E34" s="4"/>
      <c r="F34" s="4"/>
      <c r="G34" s="4"/>
    </row>
    <row r="35" spans="1:7" ht="12.75">
      <c r="A35" t="s">
        <v>30</v>
      </c>
      <c r="B35" t="s">
        <v>194</v>
      </c>
      <c r="C35" s="4">
        <f>+C31+C33</f>
        <v>6414</v>
      </c>
      <c r="D35" s="4">
        <f>+D31+D33</f>
        <v>4081</v>
      </c>
      <c r="E35" s="4"/>
      <c r="F35" s="4">
        <f>+F31+F33</f>
        <v>30163</v>
      </c>
      <c r="G35" s="4">
        <f>+G31+G33</f>
        <v>9874</v>
      </c>
    </row>
    <row r="36" spans="3:7" ht="12.75">
      <c r="C36" s="4"/>
      <c r="D36" s="4"/>
      <c r="E36" s="4"/>
      <c r="F36" s="4"/>
      <c r="G36" s="4"/>
    </row>
    <row r="37" spans="1:7" ht="12.75">
      <c r="A37" t="s">
        <v>19</v>
      </c>
      <c r="B37" t="s">
        <v>35</v>
      </c>
      <c r="C37" s="52">
        <v>4</v>
      </c>
      <c r="D37" s="53">
        <v>-128</v>
      </c>
      <c r="E37" s="4"/>
      <c r="F37" s="4">
        <v>3</v>
      </c>
      <c r="G37" s="4">
        <f>-73+59</f>
        <v>-14</v>
      </c>
    </row>
    <row r="38" spans="3:7" ht="12.75">
      <c r="C38" s="6"/>
      <c r="D38" s="6"/>
      <c r="E38" s="4"/>
      <c r="F38" s="4"/>
      <c r="G38" s="4"/>
    </row>
    <row r="39" spans="1:7" ht="12.75">
      <c r="A39" t="s">
        <v>185</v>
      </c>
      <c r="B39" s="9" t="s">
        <v>195</v>
      </c>
      <c r="C39" s="57">
        <f>+C35+C37</f>
        <v>6418</v>
      </c>
      <c r="D39" s="57">
        <f>+D35+D37</f>
        <v>3953</v>
      </c>
      <c r="E39" s="57"/>
      <c r="F39" s="57">
        <f>+F35+F37</f>
        <v>30166</v>
      </c>
      <c r="G39" s="57">
        <f>+G35+G37</f>
        <v>9860</v>
      </c>
    </row>
    <row r="40" spans="3:7" ht="12.75">
      <c r="C40" s="4"/>
      <c r="D40" s="4"/>
      <c r="E40" s="4"/>
      <c r="F40" s="4"/>
      <c r="G40" s="4"/>
    </row>
    <row r="41" spans="1:7" ht="12.75">
      <c r="A41" s="5" t="s">
        <v>31</v>
      </c>
      <c r="B41" s="9" t="s">
        <v>32</v>
      </c>
      <c r="C41" s="58">
        <v>6.76</v>
      </c>
      <c r="D41" s="59">
        <v>4.2</v>
      </c>
      <c r="E41" s="57"/>
      <c r="F41" s="9">
        <v>31.75</v>
      </c>
      <c r="G41" s="60">
        <v>10.38</v>
      </c>
    </row>
    <row r="42" spans="3:7" ht="12.75">
      <c r="C42" s="4"/>
      <c r="D42" s="4"/>
      <c r="E42" s="4"/>
      <c r="F42" s="4"/>
      <c r="G42" s="4"/>
    </row>
    <row r="43" spans="2:7" ht="12.75">
      <c r="B43" t="s">
        <v>33</v>
      </c>
      <c r="C43" s="61" t="s">
        <v>36</v>
      </c>
      <c r="D43" s="61" t="s">
        <v>36</v>
      </c>
      <c r="E43" s="62"/>
      <c r="F43" s="61" t="s">
        <v>36</v>
      </c>
      <c r="G43" s="61" t="s">
        <v>36</v>
      </c>
    </row>
    <row r="44" spans="3:7" ht="12.75">
      <c r="C44" s="4"/>
      <c r="D44" s="4"/>
      <c r="E44" s="4"/>
      <c r="F44" s="4"/>
      <c r="G44" s="4"/>
    </row>
    <row r="45" spans="3:7" ht="12.75">
      <c r="C45" s="4"/>
      <c r="D45" s="4"/>
      <c r="E45" s="4"/>
      <c r="F45" s="4"/>
      <c r="G45" s="4"/>
    </row>
    <row r="46" spans="3:7" ht="12.75">
      <c r="C46" s="4"/>
      <c r="D46" s="4"/>
      <c r="E46" s="4"/>
      <c r="F46" s="4"/>
      <c r="G46" s="4"/>
    </row>
    <row r="47" spans="1:7" ht="12.75">
      <c r="A47" t="s">
        <v>196</v>
      </c>
      <c r="C47" s="4"/>
      <c r="D47" s="4"/>
      <c r="E47" s="4"/>
      <c r="F47" s="4"/>
      <c r="G47" s="4"/>
    </row>
    <row r="48" spans="1:7" ht="12.75">
      <c r="A48" t="s">
        <v>192</v>
      </c>
      <c r="C48" s="4"/>
      <c r="D48" s="4"/>
      <c r="E48" s="4"/>
      <c r="F48" s="4"/>
      <c r="G48" s="4"/>
    </row>
    <row r="49" spans="3:7" ht="12.75">
      <c r="C49" s="4"/>
      <c r="D49" s="4"/>
      <c r="E49" s="4"/>
      <c r="F49" s="4"/>
      <c r="G49" s="4"/>
    </row>
    <row r="50" spans="3:7" ht="12.75">
      <c r="C50" s="4"/>
      <c r="D50" s="4"/>
      <c r="E50" s="4"/>
      <c r="F50" s="4"/>
      <c r="G50" s="4"/>
    </row>
  </sheetData>
  <mergeCells count="5">
    <mergeCell ref="C10:D10"/>
    <mergeCell ref="F10:G10"/>
    <mergeCell ref="A1:F1"/>
    <mergeCell ref="A2:F2"/>
    <mergeCell ref="A3:F3"/>
  </mergeCells>
  <printOptions/>
  <pageMargins left="0.75" right="0.75" top="1" bottom="1" header="0.5" footer="0.5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workbookViewId="0" topLeftCell="A70">
      <selection activeCell="A1" sqref="A1:G83"/>
    </sheetView>
  </sheetViews>
  <sheetFormatPr defaultColWidth="9.140625" defaultRowHeight="12.75"/>
  <cols>
    <col min="1" max="1" width="5.7109375" style="0" customWidth="1"/>
    <col min="2" max="2" width="46.7109375" style="0" customWidth="1"/>
    <col min="4" max="4" width="15.7109375" style="0" customWidth="1"/>
    <col min="5" max="5" width="4.7109375" style="0" customWidth="1"/>
    <col min="6" max="6" width="15.140625" style="0" customWidth="1"/>
  </cols>
  <sheetData>
    <row r="1" spans="1:7" ht="12.75">
      <c r="A1" s="72" t="s">
        <v>0</v>
      </c>
      <c r="B1" s="72"/>
      <c r="C1" s="72"/>
      <c r="D1" s="72"/>
      <c r="E1" s="72"/>
      <c r="F1" s="72"/>
      <c r="G1" s="72"/>
    </row>
    <row r="2" spans="1:7" ht="12.75">
      <c r="A2" s="72" t="s">
        <v>1</v>
      </c>
      <c r="B2" s="72"/>
      <c r="C2" s="72"/>
      <c r="D2" s="72"/>
      <c r="E2" s="72"/>
      <c r="F2" s="72"/>
      <c r="G2" s="72"/>
    </row>
    <row r="3" spans="1:7" ht="12.75">
      <c r="A3" s="72" t="s">
        <v>38</v>
      </c>
      <c r="B3" s="72"/>
      <c r="C3" s="72"/>
      <c r="D3" s="72"/>
      <c r="E3" s="72"/>
      <c r="F3" s="72"/>
      <c r="G3" s="72"/>
    </row>
    <row r="5" spans="1:7" ht="12.75">
      <c r="A5" s="72" t="s">
        <v>193</v>
      </c>
      <c r="B5" s="72"/>
      <c r="C5" s="72"/>
      <c r="D5" s="72"/>
      <c r="E5" s="72"/>
      <c r="F5" s="72"/>
      <c r="G5" s="72"/>
    </row>
    <row r="7" spans="4:6" ht="12.75">
      <c r="D7" s="2" t="s">
        <v>139</v>
      </c>
      <c r="F7" s="2" t="s">
        <v>139</v>
      </c>
    </row>
    <row r="8" spans="4:6" ht="12.75">
      <c r="D8" s="2" t="s">
        <v>140</v>
      </c>
      <c r="F8" s="2" t="s">
        <v>141</v>
      </c>
    </row>
    <row r="9" spans="4:6" ht="12.75">
      <c r="D9" s="2" t="s">
        <v>6</v>
      </c>
      <c r="F9" s="2" t="s">
        <v>142</v>
      </c>
    </row>
    <row r="10" spans="4:6" ht="12.75">
      <c r="D10" s="2" t="s">
        <v>11</v>
      </c>
      <c r="F10" s="2" t="s">
        <v>143</v>
      </c>
    </row>
    <row r="11" spans="4:6" ht="12.75">
      <c r="D11" s="2" t="s">
        <v>14</v>
      </c>
      <c r="F11" s="2" t="s">
        <v>15</v>
      </c>
    </row>
    <row r="12" spans="4:6" ht="12.75">
      <c r="D12" s="2" t="s">
        <v>16</v>
      </c>
      <c r="F12" s="2" t="s">
        <v>16</v>
      </c>
    </row>
    <row r="13" ht="12.75">
      <c r="B13" s="9" t="s">
        <v>144</v>
      </c>
    </row>
    <row r="15" spans="1:6" ht="12.75">
      <c r="A15" s="30">
        <v>1</v>
      </c>
      <c r="B15" t="s">
        <v>145</v>
      </c>
      <c r="D15" s="31">
        <v>63152</v>
      </c>
      <c r="E15" s="31"/>
      <c r="F15" s="31">
        <v>66172</v>
      </c>
    </row>
    <row r="16" spans="1:6" ht="12.75">
      <c r="A16" s="30">
        <v>2</v>
      </c>
      <c r="B16" t="s">
        <v>146</v>
      </c>
      <c r="D16" s="31">
        <v>87700</v>
      </c>
      <c r="E16" s="31"/>
      <c r="F16" s="31">
        <v>87700</v>
      </c>
    </row>
    <row r="17" spans="1:7" ht="12.75">
      <c r="A17" s="30">
        <v>3</v>
      </c>
      <c r="B17" t="s">
        <v>147</v>
      </c>
      <c r="D17" s="31">
        <v>61</v>
      </c>
      <c r="E17" s="31"/>
      <c r="F17" s="31">
        <v>61</v>
      </c>
      <c r="G17" s="31"/>
    </row>
    <row r="18" spans="1:6" ht="12.75">
      <c r="A18" s="30">
        <v>4</v>
      </c>
      <c r="B18" t="s">
        <v>148</v>
      </c>
      <c r="D18" s="31">
        <v>1267</v>
      </c>
      <c r="E18" s="31"/>
      <c r="F18" s="31">
        <v>2709</v>
      </c>
    </row>
    <row r="19" spans="1:6" ht="12.75">
      <c r="A19" s="30">
        <v>5</v>
      </c>
      <c r="B19" t="s">
        <v>149</v>
      </c>
      <c r="D19" s="31">
        <v>83678</v>
      </c>
      <c r="E19" s="31"/>
      <c r="F19" s="31">
        <v>37320</v>
      </c>
    </row>
    <row r="20" spans="1:6" ht="12.75">
      <c r="A20" s="30">
        <v>6</v>
      </c>
      <c r="B20" t="s">
        <v>150</v>
      </c>
      <c r="D20" s="31">
        <v>1026</v>
      </c>
      <c r="E20" s="31"/>
      <c r="F20" s="31">
        <v>1957</v>
      </c>
    </row>
    <row r="21" spans="1:6" ht="12.75">
      <c r="A21" s="30">
        <v>7</v>
      </c>
      <c r="B21" t="s">
        <v>151</v>
      </c>
      <c r="D21" s="31">
        <v>6680</v>
      </c>
      <c r="E21" s="31"/>
      <c r="F21" s="31">
        <v>3109</v>
      </c>
    </row>
    <row r="22" spans="1:6" ht="12.75">
      <c r="A22" s="30">
        <v>8</v>
      </c>
      <c r="B22" t="s">
        <v>152</v>
      </c>
      <c r="D22" s="31">
        <v>475</v>
      </c>
      <c r="E22" s="31"/>
      <c r="F22" s="31">
        <v>349</v>
      </c>
    </row>
    <row r="23" spans="1:6" ht="12.75">
      <c r="A23" s="30">
        <v>9</v>
      </c>
      <c r="B23" t="s">
        <v>153</v>
      </c>
      <c r="D23" s="31"/>
      <c r="E23" s="31"/>
      <c r="F23" s="31">
        <v>17</v>
      </c>
    </row>
    <row r="24" spans="1:6" ht="12.75">
      <c r="A24" s="30"/>
      <c r="D24" s="31"/>
      <c r="E24" s="31"/>
      <c r="F24" s="31"/>
    </row>
    <row r="25" spans="1:6" ht="12.75">
      <c r="A25" s="30"/>
      <c r="D25" s="31"/>
      <c r="E25" s="31"/>
      <c r="F25" s="31"/>
    </row>
    <row r="26" spans="1:6" ht="12.75">
      <c r="A26" s="30">
        <v>10</v>
      </c>
      <c r="B26" s="9" t="s">
        <v>154</v>
      </c>
      <c r="D26" s="31"/>
      <c r="E26" s="31"/>
      <c r="F26" s="31"/>
    </row>
    <row r="27" spans="1:6" ht="12.75">
      <c r="A27" s="30"/>
      <c r="D27" s="31"/>
      <c r="E27" s="31"/>
      <c r="F27" s="31"/>
    </row>
    <row r="28" spans="1:6" ht="12.75">
      <c r="A28" s="30"/>
      <c r="B28" t="s">
        <v>155</v>
      </c>
      <c r="D28" s="32">
        <v>119347</v>
      </c>
      <c r="E28" s="31"/>
      <c r="F28" s="33">
        <v>94127</v>
      </c>
    </row>
    <row r="29" spans="1:6" ht="12.75">
      <c r="A29" s="30"/>
      <c r="B29" t="s">
        <v>156</v>
      </c>
      <c r="D29" s="34">
        <v>4744</v>
      </c>
      <c r="E29" s="31"/>
      <c r="F29" s="34">
        <v>7069</v>
      </c>
    </row>
    <row r="30" spans="1:6" ht="12.75">
      <c r="A30" s="30" t="s">
        <v>157</v>
      </c>
      <c r="B30" t="s">
        <v>158</v>
      </c>
      <c r="D30" s="34">
        <v>431</v>
      </c>
      <c r="E30" s="31"/>
      <c r="F30" s="34">
        <v>570</v>
      </c>
    </row>
    <row r="31" spans="1:6" ht="12.75">
      <c r="A31" s="30"/>
      <c r="B31" t="s">
        <v>159</v>
      </c>
      <c r="D31" s="35">
        <v>29054</v>
      </c>
      <c r="E31" s="34"/>
      <c r="F31" s="36">
        <v>55672</v>
      </c>
    </row>
    <row r="32" spans="1:6" ht="12.75">
      <c r="A32" s="30"/>
      <c r="B32" t="s">
        <v>160</v>
      </c>
      <c r="C32" s="37"/>
      <c r="D32" s="38">
        <v>28343</v>
      </c>
      <c r="E32" s="34"/>
      <c r="F32" s="34">
        <v>35394</v>
      </c>
    </row>
    <row r="33" spans="1:6" ht="12.75">
      <c r="A33" s="30"/>
      <c r="D33" s="39"/>
      <c r="E33" s="31"/>
      <c r="F33" s="40"/>
    </row>
    <row r="34" spans="1:6" ht="12.75">
      <c r="A34" s="30"/>
      <c r="D34" s="41">
        <f>SUM(D28:D32)</f>
        <v>181919</v>
      </c>
      <c r="E34" s="31"/>
      <c r="F34" s="41">
        <f>SUM(F28:F32)</f>
        <v>192832</v>
      </c>
    </row>
    <row r="35" spans="1:6" ht="12.75">
      <c r="A35" s="30"/>
      <c r="C35" s="42"/>
      <c r="D35" s="43"/>
      <c r="E35" s="43"/>
      <c r="F35" s="43"/>
    </row>
    <row r="36" spans="1:6" ht="12.75">
      <c r="A36" s="30">
        <v>11</v>
      </c>
      <c r="B36" s="9" t="s">
        <v>161</v>
      </c>
      <c r="C36" s="42"/>
      <c r="D36" s="43"/>
      <c r="E36" s="43"/>
      <c r="F36" s="43"/>
    </row>
    <row r="37" spans="1:6" ht="12.75">
      <c r="A37" s="30"/>
      <c r="B37" s="9"/>
      <c r="C37" s="42"/>
      <c r="D37" s="44"/>
      <c r="E37" s="43"/>
      <c r="F37" s="44"/>
    </row>
    <row r="38" spans="1:6" ht="12.75">
      <c r="A38" s="30"/>
      <c r="B38" s="9" t="s">
        <v>162</v>
      </c>
      <c r="C38" s="42"/>
      <c r="D38" s="33">
        <v>-23997</v>
      </c>
      <c r="E38" s="43"/>
      <c r="F38" s="33">
        <f>-31817+1</f>
        <v>-31816</v>
      </c>
    </row>
    <row r="39" spans="1:6" ht="12.75">
      <c r="A39" s="30"/>
      <c r="B39" s="45" t="s">
        <v>163</v>
      </c>
      <c r="C39" s="42"/>
      <c r="D39" s="34">
        <v>-2441</v>
      </c>
      <c r="E39" s="43"/>
      <c r="F39" s="34">
        <v>-2451</v>
      </c>
    </row>
    <row r="40" spans="1:6" ht="12.75">
      <c r="A40" s="30"/>
      <c r="B40" t="s">
        <v>164</v>
      </c>
      <c r="C40" s="42"/>
      <c r="D40" s="34">
        <f>-6455-2913-3199</f>
        <v>-12567</v>
      </c>
      <c r="E40" s="31"/>
      <c r="F40" s="34">
        <f>-3404-4085-2916</f>
        <v>-10405</v>
      </c>
    </row>
    <row r="41" spans="1:6" ht="12.75">
      <c r="A41" s="30"/>
      <c r="B41" t="s">
        <v>165</v>
      </c>
      <c r="D41" s="34">
        <v>-776</v>
      </c>
      <c r="E41" s="31"/>
      <c r="F41" s="34">
        <v>-2</v>
      </c>
    </row>
    <row r="42" spans="1:6" ht="12.75">
      <c r="A42" s="30"/>
      <c r="B42" t="s">
        <v>166</v>
      </c>
      <c r="D42" s="34">
        <v>-27669</v>
      </c>
      <c r="E42" s="31"/>
      <c r="F42" s="34">
        <v>-28434</v>
      </c>
    </row>
    <row r="43" spans="1:6" ht="12.75">
      <c r="A43" s="30"/>
      <c r="B43" t="s">
        <v>167</v>
      </c>
      <c r="D43" s="34">
        <v>-415</v>
      </c>
      <c r="E43" s="31"/>
      <c r="F43" s="34">
        <v>-649</v>
      </c>
    </row>
    <row r="44" spans="1:6" ht="12.75">
      <c r="A44" s="30"/>
      <c r="B44" t="s">
        <v>168</v>
      </c>
      <c r="D44" s="34">
        <v>-5975</v>
      </c>
      <c r="E44" s="34"/>
      <c r="F44" s="34">
        <v>-7902</v>
      </c>
    </row>
    <row r="45" spans="1:6" ht="12.75">
      <c r="A45" s="30"/>
      <c r="B45" t="s">
        <v>169</v>
      </c>
      <c r="C45" s="37"/>
      <c r="D45" s="34">
        <v>0</v>
      </c>
      <c r="E45" s="34"/>
      <c r="F45" s="34">
        <v>0</v>
      </c>
    </row>
    <row r="46" spans="1:6" ht="12.75">
      <c r="A46" s="30"/>
      <c r="D46" s="40"/>
      <c r="E46" s="31"/>
      <c r="F46" s="40"/>
    </row>
    <row r="47" spans="1:6" ht="12.75">
      <c r="A47" s="30"/>
      <c r="D47" s="40">
        <f>SUM(D36:D45)</f>
        <v>-73840</v>
      </c>
      <c r="E47" s="31"/>
      <c r="F47" s="40">
        <f>SUM(F38:F45)</f>
        <v>-81659</v>
      </c>
    </row>
    <row r="48" spans="1:6" ht="12.75">
      <c r="A48" s="30"/>
      <c r="D48" s="31"/>
      <c r="E48" s="31"/>
      <c r="F48" s="31"/>
    </row>
    <row r="49" spans="1:6" ht="12.75">
      <c r="A49" s="30">
        <v>12</v>
      </c>
      <c r="B49" s="9" t="s">
        <v>170</v>
      </c>
      <c r="D49" s="31">
        <f>+D34+D47</f>
        <v>108079</v>
      </c>
      <c r="E49" s="31"/>
      <c r="F49" s="31">
        <f>+F34+F47</f>
        <v>111173</v>
      </c>
    </row>
    <row r="50" spans="1:6" ht="12.75">
      <c r="A50" s="30"/>
      <c r="D50" s="31"/>
      <c r="E50" s="31"/>
      <c r="F50" s="31"/>
    </row>
    <row r="51" spans="1:6" ht="13.5" thickBot="1">
      <c r="A51" s="30"/>
      <c r="D51" s="46">
        <f>SUM(D13:D26)+D49</f>
        <v>352118</v>
      </c>
      <c r="E51" s="31"/>
      <c r="F51" s="46">
        <f>SUM(F13:F26)+F49</f>
        <v>310567</v>
      </c>
    </row>
    <row r="52" spans="1:6" ht="13.5" thickTop="1">
      <c r="A52" s="30"/>
      <c r="D52" s="31"/>
      <c r="E52" s="31"/>
      <c r="F52" s="31"/>
    </row>
    <row r="53" spans="1:6" ht="12.75">
      <c r="A53" s="30"/>
      <c r="B53" s="9" t="s">
        <v>171</v>
      </c>
      <c r="D53" s="31"/>
      <c r="E53" s="31"/>
      <c r="F53" s="31"/>
    </row>
    <row r="54" spans="1:6" ht="12.75">
      <c r="A54" s="30"/>
      <c r="D54" s="31"/>
      <c r="E54" s="31"/>
      <c r="F54" s="31"/>
    </row>
    <row r="55" spans="1:6" ht="12.75">
      <c r="A55" s="30">
        <v>13</v>
      </c>
      <c r="B55" t="s">
        <v>172</v>
      </c>
      <c r="D55" s="31">
        <v>95000</v>
      </c>
      <c r="E55" s="31"/>
      <c r="F55" s="31">
        <v>95000</v>
      </c>
    </row>
    <row r="56" spans="1:6" ht="12.75">
      <c r="A56" s="30"/>
      <c r="D56" s="31"/>
      <c r="E56" s="31"/>
      <c r="F56" s="31"/>
    </row>
    <row r="57" spans="1:6" ht="12.75">
      <c r="A57" s="30">
        <v>14</v>
      </c>
      <c r="B57" t="s">
        <v>173</v>
      </c>
      <c r="D57" s="47">
        <v>21940</v>
      </c>
      <c r="E57" s="31"/>
      <c r="F57" s="31">
        <v>21940</v>
      </c>
    </row>
    <row r="58" spans="1:6" ht="12.75">
      <c r="A58" s="30"/>
      <c r="D58" s="31"/>
      <c r="E58" s="31"/>
      <c r="F58" s="31"/>
    </row>
    <row r="59" spans="1:6" ht="12.75">
      <c r="A59" s="30">
        <v>15</v>
      </c>
      <c r="B59" t="s">
        <v>174</v>
      </c>
      <c r="D59" s="43">
        <v>37310</v>
      </c>
      <c r="E59" s="31"/>
      <c r="F59" s="31">
        <v>37310</v>
      </c>
    </row>
    <row r="60" spans="1:6" ht="12.75">
      <c r="A60" s="30"/>
      <c r="D60" s="43"/>
      <c r="E60" s="31"/>
      <c r="F60" s="31"/>
    </row>
    <row r="61" spans="1:6" ht="12.75">
      <c r="A61" s="30">
        <v>16</v>
      </c>
      <c r="B61" t="s">
        <v>175</v>
      </c>
      <c r="D61" s="43">
        <v>8</v>
      </c>
      <c r="E61" s="31"/>
      <c r="F61" s="47">
        <v>12</v>
      </c>
    </row>
    <row r="62" spans="1:6" ht="12.75">
      <c r="A62" s="30"/>
      <c r="D62" s="43"/>
      <c r="E62" s="31"/>
      <c r="F62" s="31"/>
    </row>
    <row r="63" spans="1:6" ht="12.75">
      <c r="A63" s="30">
        <v>17</v>
      </c>
      <c r="B63" t="s">
        <v>176</v>
      </c>
      <c r="D63" s="43">
        <v>6070</v>
      </c>
      <c r="E63" s="31"/>
      <c r="F63" s="31">
        <v>6070</v>
      </c>
    </row>
    <row r="64" spans="1:6" ht="12.75">
      <c r="A64" s="30"/>
      <c r="D64" s="43"/>
      <c r="E64" s="31"/>
      <c r="F64" s="43"/>
    </row>
    <row r="65" spans="1:6" ht="12.75">
      <c r="A65" s="30">
        <v>18</v>
      </c>
      <c r="B65" t="s">
        <v>177</v>
      </c>
      <c r="D65" s="48">
        <v>145710</v>
      </c>
      <c r="E65" s="31"/>
      <c r="F65" s="43">
        <v>118869</v>
      </c>
    </row>
    <row r="66" spans="1:6" ht="12.75">
      <c r="A66" s="30"/>
      <c r="D66" s="49"/>
      <c r="E66" s="31"/>
      <c r="F66" s="44"/>
    </row>
    <row r="67" spans="1:6" ht="12.75">
      <c r="A67" s="30"/>
      <c r="B67" t="s">
        <v>178</v>
      </c>
      <c r="D67" s="31">
        <f>SUM(D55:D65)</f>
        <v>306038</v>
      </c>
      <c r="E67" s="31"/>
      <c r="F67" s="31">
        <f>SUM(F55:F65)</f>
        <v>279201</v>
      </c>
    </row>
    <row r="68" spans="1:6" ht="12.75">
      <c r="A68" s="30"/>
      <c r="D68" s="31"/>
      <c r="E68" s="31"/>
      <c r="F68" s="31"/>
    </row>
    <row r="69" spans="1:6" ht="12.75">
      <c r="A69" s="30">
        <v>19</v>
      </c>
      <c r="B69" s="9" t="s">
        <v>179</v>
      </c>
      <c r="D69" s="31">
        <v>893</v>
      </c>
      <c r="E69" s="31"/>
      <c r="F69" s="31">
        <v>896</v>
      </c>
    </row>
    <row r="70" spans="1:6" ht="12.75">
      <c r="A70" s="30"/>
      <c r="D70" s="31"/>
      <c r="E70" s="31"/>
      <c r="F70" s="31"/>
    </row>
    <row r="71" spans="1:6" ht="12.75">
      <c r="A71" s="30"/>
      <c r="B71" s="9" t="s">
        <v>180</v>
      </c>
      <c r="D71" s="31"/>
      <c r="E71" s="31"/>
      <c r="F71" s="31"/>
    </row>
    <row r="72" spans="1:6" ht="12.75">
      <c r="A72" s="30"/>
      <c r="D72" s="31"/>
      <c r="E72" s="31"/>
      <c r="F72" s="31"/>
    </row>
    <row r="73" spans="1:6" ht="12.75">
      <c r="A73" s="30">
        <v>20</v>
      </c>
      <c r="B73" t="s">
        <v>181</v>
      </c>
      <c r="D73" s="47">
        <f>44423+386</f>
        <v>44809</v>
      </c>
      <c r="E73" s="31"/>
      <c r="F73" s="31">
        <f>523+29449</f>
        <v>29972</v>
      </c>
    </row>
    <row r="74" spans="1:6" ht="12.75">
      <c r="A74" s="30"/>
      <c r="D74" s="31"/>
      <c r="E74" s="31"/>
      <c r="F74" s="31"/>
    </row>
    <row r="75" spans="1:6" ht="12.75">
      <c r="A75" s="30">
        <v>21</v>
      </c>
      <c r="B75" t="s">
        <v>182</v>
      </c>
      <c r="D75" s="31">
        <v>378</v>
      </c>
      <c r="E75" s="31"/>
      <c r="F75" s="31">
        <v>498</v>
      </c>
    </row>
    <row r="76" spans="1:6" ht="12.75">
      <c r="A76" s="30"/>
      <c r="D76" s="31"/>
      <c r="E76" s="31"/>
      <c r="F76" s="31"/>
    </row>
    <row r="77" spans="1:6" ht="13.5" thickBot="1">
      <c r="A77" s="30"/>
      <c r="D77" s="46">
        <f>SUM(D67:D75)</f>
        <v>352118</v>
      </c>
      <c r="E77" s="31"/>
      <c r="F77" s="46">
        <f>SUM(F67:F75)</f>
        <v>310567</v>
      </c>
    </row>
    <row r="78" spans="1:6" ht="13.5" thickTop="1">
      <c r="A78" s="30"/>
      <c r="D78" s="31"/>
      <c r="E78" s="31"/>
      <c r="F78" s="31"/>
    </row>
    <row r="79" spans="1:6" ht="12.75">
      <c r="A79" s="30"/>
      <c r="D79" s="31"/>
      <c r="E79" s="31"/>
      <c r="F79" s="31"/>
    </row>
    <row r="80" spans="1:6" ht="13.5" thickBot="1">
      <c r="A80" s="30">
        <v>22</v>
      </c>
      <c r="B80" t="s">
        <v>183</v>
      </c>
      <c r="D80" s="50">
        <v>322</v>
      </c>
      <c r="E80" s="31"/>
      <c r="F80" s="50">
        <v>290</v>
      </c>
    </row>
    <row r="81" ht="13.5" thickTop="1">
      <c r="A81" s="30"/>
    </row>
    <row r="82" ht="12.75">
      <c r="A82" t="s">
        <v>184</v>
      </c>
    </row>
    <row r="83" ht="12.75">
      <c r="A83" t="s">
        <v>191</v>
      </c>
    </row>
  </sheetData>
  <mergeCells count="4">
    <mergeCell ref="A1:G1"/>
    <mergeCell ref="A2:G2"/>
    <mergeCell ref="A3:G3"/>
    <mergeCell ref="A5:G5"/>
  </mergeCells>
  <printOptions/>
  <pageMargins left="0.75" right="0.75" top="1" bottom="1" header="0.5" footer="0.5"/>
  <pageSetup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3"/>
  <sheetViews>
    <sheetView tabSelected="1" workbookViewId="0" topLeftCell="A1">
      <selection activeCell="A6" sqref="A6"/>
    </sheetView>
  </sheetViews>
  <sheetFormatPr defaultColWidth="9.140625" defaultRowHeight="12.75"/>
  <cols>
    <col min="1" max="1" width="52.8515625" style="0" customWidth="1"/>
    <col min="2" max="3" width="12.57421875" style="0" customWidth="1"/>
    <col min="4" max="4" width="12.421875" style="0" customWidth="1"/>
    <col min="5" max="7" width="12.57421875" style="0" customWidth="1"/>
    <col min="8" max="8" width="14.140625" style="0" customWidth="1"/>
  </cols>
  <sheetData>
    <row r="1" spans="1:8" ht="12.75">
      <c r="A1" s="72" t="s">
        <v>0</v>
      </c>
      <c r="B1" s="72"/>
      <c r="C1" s="72"/>
      <c r="D1" s="72"/>
      <c r="E1" s="72"/>
      <c r="F1" s="72"/>
      <c r="G1" s="72"/>
      <c r="H1" s="72"/>
    </row>
    <row r="2" spans="1:8" ht="12.75">
      <c r="A2" s="72" t="s">
        <v>1</v>
      </c>
      <c r="B2" s="72"/>
      <c r="C2" s="72"/>
      <c r="D2" s="72"/>
      <c r="E2" s="72"/>
      <c r="F2" s="72"/>
      <c r="G2" s="72"/>
      <c r="H2" s="72"/>
    </row>
    <row r="3" spans="1:8" ht="12.75">
      <c r="A3" s="72" t="s">
        <v>38</v>
      </c>
      <c r="B3" s="72"/>
      <c r="C3" s="72"/>
      <c r="D3" s="72"/>
      <c r="E3" s="72"/>
      <c r="F3" s="72"/>
      <c r="G3" s="72"/>
      <c r="H3" s="72"/>
    </row>
    <row r="5" ht="12.75">
      <c r="A5" s="9" t="s">
        <v>39</v>
      </c>
    </row>
    <row r="6" ht="12.75">
      <c r="A6" s="9"/>
    </row>
    <row r="7" spans="4:6" ht="12.75">
      <c r="D7" s="8" t="s">
        <v>46</v>
      </c>
      <c r="E7" s="8"/>
      <c r="F7" s="8"/>
    </row>
    <row r="8" spans="4:8" ht="12.75">
      <c r="D8" s="8" t="s">
        <v>47</v>
      </c>
      <c r="E8" s="8" t="s">
        <v>50</v>
      </c>
      <c r="F8" s="8"/>
      <c r="H8" s="8" t="s">
        <v>42</v>
      </c>
    </row>
    <row r="9" spans="2:8" ht="12.75">
      <c r="B9" s="8" t="s">
        <v>40</v>
      </c>
      <c r="C9" s="8" t="s">
        <v>40</v>
      </c>
      <c r="D9" s="8" t="s">
        <v>48</v>
      </c>
      <c r="E9" s="8" t="s">
        <v>51</v>
      </c>
      <c r="F9" s="8" t="s">
        <v>52</v>
      </c>
      <c r="G9" s="8" t="s">
        <v>43</v>
      </c>
      <c r="H9" s="8" t="s">
        <v>54</v>
      </c>
    </row>
    <row r="10" spans="2:8" ht="12.75">
      <c r="B10" s="8" t="s">
        <v>41</v>
      </c>
      <c r="C10" s="8" t="s">
        <v>45</v>
      </c>
      <c r="D10" s="8" t="s">
        <v>49</v>
      </c>
      <c r="E10" s="8" t="s">
        <v>49</v>
      </c>
      <c r="F10" s="8" t="s">
        <v>53</v>
      </c>
      <c r="G10" s="8" t="s">
        <v>44</v>
      </c>
      <c r="H10" s="8" t="s">
        <v>55</v>
      </c>
    </row>
    <row r="11" spans="2:8" ht="12.75">
      <c r="B11" s="8" t="s">
        <v>16</v>
      </c>
      <c r="C11" s="8" t="s">
        <v>16</v>
      </c>
      <c r="D11" s="8" t="s">
        <v>16</v>
      </c>
      <c r="E11" s="8" t="s">
        <v>16</v>
      </c>
      <c r="F11" s="8" t="s">
        <v>16</v>
      </c>
      <c r="G11" s="8" t="s">
        <v>16</v>
      </c>
      <c r="H11" s="8" t="s">
        <v>16</v>
      </c>
    </row>
    <row r="13" spans="1:9" ht="12.75">
      <c r="A13" t="s">
        <v>56</v>
      </c>
      <c r="B13" s="4"/>
      <c r="C13" s="4"/>
      <c r="D13" s="4"/>
      <c r="E13" s="4"/>
      <c r="F13" s="4"/>
      <c r="G13" s="4"/>
      <c r="H13" s="4"/>
      <c r="I13" s="4"/>
    </row>
    <row r="14" spans="2:9" ht="12.75">
      <c r="B14" s="4"/>
      <c r="C14" s="4"/>
      <c r="D14" s="4"/>
      <c r="E14" s="4"/>
      <c r="F14" s="4"/>
      <c r="G14" s="4"/>
      <c r="H14" s="4"/>
      <c r="I14" s="4"/>
    </row>
    <row r="15" spans="1:9" ht="12.75">
      <c r="A15" t="s">
        <v>57</v>
      </c>
      <c r="B15" s="4">
        <v>95000</v>
      </c>
      <c r="C15" s="4">
        <v>21940</v>
      </c>
      <c r="D15" s="7" t="s">
        <v>60</v>
      </c>
      <c r="E15" s="4">
        <v>37310</v>
      </c>
      <c r="F15" s="4">
        <v>5578</v>
      </c>
      <c r="G15" s="4">
        <v>109009</v>
      </c>
      <c r="H15" s="4">
        <f>SUM(B15:G15)</f>
        <v>268837</v>
      </c>
      <c r="I15" s="4"/>
    </row>
    <row r="16" spans="2:9" ht="12.75">
      <c r="B16" s="4"/>
      <c r="C16" s="4"/>
      <c r="D16" s="4"/>
      <c r="E16" s="4"/>
      <c r="F16" s="4"/>
      <c r="G16" s="4"/>
      <c r="H16" s="4"/>
      <c r="I16" s="4"/>
    </row>
    <row r="17" spans="1:9" ht="12.75">
      <c r="A17" t="s">
        <v>58</v>
      </c>
      <c r="B17" s="4"/>
      <c r="C17" s="4"/>
      <c r="D17" s="4"/>
      <c r="E17" s="4"/>
      <c r="F17" s="4"/>
      <c r="G17" s="4">
        <v>2850</v>
      </c>
      <c r="H17" s="4">
        <f>SUM(B17:G17)</f>
        <v>2850</v>
      </c>
      <c r="I17" s="4"/>
    </row>
    <row r="18" spans="2:9" ht="12.75">
      <c r="B18" s="10"/>
      <c r="C18" s="10"/>
      <c r="D18" s="10"/>
      <c r="E18" s="10"/>
      <c r="F18" s="10"/>
      <c r="G18" s="10"/>
      <c r="H18" s="10"/>
      <c r="I18" s="4"/>
    </row>
    <row r="19" spans="1:9" ht="12.75">
      <c r="A19" t="s">
        <v>59</v>
      </c>
      <c r="B19" s="4">
        <f>SUM(B14:B18)</f>
        <v>95000</v>
      </c>
      <c r="C19" s="4">
        <f aca="true" t="shared" si="0" ref="C19:H19">SUM(C14:C18)</f>
        <v>21940</v>
      </c>
      <c r="D19" s="7" t="s">
        <v>60</v>
      </c>
      <c r="E19" s="4">
        <f t="shared" si="0"/>
        <v>37310</v>
      </c>
      <c r="F19" s="4">
        <f t="shared" si="0"/>
        <v>5578</v>
      </c>
      <c r="G19" s="4">
        <f t="shared" si="0"/>
        <v>111859</v>
      </c>
      <c r="H19" s="4">
        <f t="shared" si="0"/>
        <v>271687</v>
      </c>
      <c r="I19" s="4"/>
    </row>
    <row r="20" spans="2:9" ht="12.75">
      <c r="B20" s="4"/>
      <c r="C20" s="4"/>
      <c r="D20" s="11"/>
      <c r="E20" s="4"/>
      <c r="F20" s="4"/>
      <c r="G20" s="4"/>
      <c r="H20" s="4"/>
      <c r="I20" s="4"/>
    </row>
    <row r="21" spans="1:9" ht="12.75">
      <c r="A21" t="s">
        <v>61</v>
      </c>
      <c r="B21" s="12"/>
      <c r="C21" s="13"/>
      <c r="D21" s="63"/>
      <c r="E21" s="13"/>
      <c r="F21" s="13"/>
      <c r="G21" s="13"/>
      <c r="H21" s="14"/>
      <c r="I21" s="4"/>
    </row>
    <row r="22" spans="1:9" ht="12.75">
      <c r="A22" t="s">
        <v>62</v>
      </c>
      <c r="B22" s="15" t="s">
        <v>60</v>
      </c>
      <c r="C22" s="16" t="s">
        <v>60</v>
      </c>
      <c r="D22" s="66" t="s">
        <v>198</v>
      </c>
      <c r="E22" s="16" t="s">
        <v>60</v>
      </c>
      <c r="F22" s="16" t="s">
        <v>60</v>
      </c>
      <c r="G22" s="16" t="s">
        <v>60</v>
      </c>
      <c r="H22" s="18">
        <f>SUM(B22:G22)</f>
        <v>0</v>
      </c>
      <c r="I22" s="4"/>
    </row>
    <row r="23" spans="2:9" ht="12.75">
      <c r="B23" s="19"/>
      <c r="C23" s="17"/>
      <c r="D23" s="64"/>
      <c r="E23" s="17"/>
      <c r="F23" s="17"/>
      <c r="G23" s="17"/>
      <c r="H23" s="18"/>
      <c r="I23" s="4"/>
    </row>
    <row r="24" spans="1:9" ht="12.75">
      <c r="A24" t="s">
        <v>119</v>
      </c>
      <c r="B24" s="15" t="s">
        <v>60</v>
      </c>
      <c r="C24" s="16" t="s">
        <v>60</v>
      </c>
      <c r="D24" s="16" t="s">
        <v>60</v>
      </c>
      <c r="E24" s="16" t="s">
        <v>60</v>
      </c>
      <c r="F24" s="17">
        <v>492</v>
      </c>
      <c r="G24" s="16" t="s">
        <v>60</v>
      </c>
      <c r="H24" s="18">
        <f>SUM(B24:G24)</f>
        <v>492</v>
      </c>
      <c r="I24" s="4"/>
    </row>
    <row r="25" spans="2:9" ht="6.75" customHeight="1">
      <c r="B25" s="22"/>
      <c r="C25" s="10"/>
      <c r="D25" s="65"/>
      <c r="E25" s="10"/>
      <c r="F25" s="10"/>
      <c r="G25" s="10"/>
      <c r="H25" s="21"/>
      <c r="I25" s="4"/>
    </row>
    <row r="26" spans="2:9" ht="12.75">
      <c r="B26" s="4"/>
      <c r="C26" s="4"/>
      <c r="D26" s="11"/>
      <c r="E26" s="4"/>
      <c r="F26" s="4"/>
      <c r="G26" s="4"/>
      <c r="H26" s="4"/>
      <c r="I26" s="4"/>
    </row>
    <row r="27" spans="1:9" ht="12.75">
      <c r="A27" t="s">
        <v>63</v>
      </c>
      <c r="B27" s="7" t="s">
        <v>60</v>
      </c>
      <c r="C27" s="7" t="s">
        <v>60</v>
      </c>
      <c r="D27" s="67" t="s">
        <v>198</v>
      </c>
      <c r="E27" s="7" t="s">
        <v>60</v>
      </c>
      <c r="F27" s="4">
        <v>492</v>
      </c>
      <c r="G27" s="7" t="s">
        <v>60</v>
      </c>
      <c r="H27" s="4">
        <f>+H22+H24</f>
        <v>492</v>
      </c>
      <c r="I27" s="4"/>
    </row>
    <row r="28" spans="2:9" ht="12.75">
      <c r="B28" s="11"/>
      <c r="C28" s="11"/>
      <c r="D28" s="11"/>
      <c r="E28" s="11"/>
      <c r="F28" s="4"/>
      <c r="G28" s="4"/>
      <c r="H28" s="4"/>
      <c r="I28" s="4"/>
    </row>
    <row r="29" spans="1:9" ht="12.75">
      <c r="A29" t="s">
        <v>64</v>
      </c>
      <c r="B29" s="7" t="s">
        <v>60</v>
      </c>
      <c r="C29" s="7" t="s">
        <v>60</v>
      </c>
      <c r="D29" s="7" t="s">
        <v>60</v>
      </c>
      <c r="E29" s="7" t="s">
        <v>60</v>
      </c>
      <c r="F29" s="7" t="s">
        <v>60</v>
      </c>
      <c r="G29" s="4">
        <v>9860</v>
      </c>
      <c r="H29" s="4">
        <f>SUM(B29:G29)</f>
        <v>9860</v>
      </c>
      <c r="I29" s="4"/>
    </row>
    <row r="30" spans="2:9" ht="12.75">
      <c r="B30" s="4"/>
      <c r="C30" s="4"/>
      <c r="D30" s="11"/>
      <c r="E30" s="4"/>
      <c r="F30" s="4"/>
      <c r="G30" s="4"/>
      <c r="H30" s="4"/>
      <c r="I30" s="4"/>
    </row>
    <row r="31" spans="1:9" ht="12.75">
      <c r="A31" t="s">
        <v>65</v>
      </c>
      <c r="B31" s="20" t="s">
        <v>60</v>
      </c>
      <c r="C31" s="20" t="s">
        <v>60</v>
      </c>
      <c r="D31" s="20" t="s">
        <v>60</v>
      </c>
      <c r="E31" s="20" t="s">
        <v>60</v>
      </c>
      <c r="F31" s="20" t="s">
        <v>60</v>
      </c>
      <c r="G31" s="10">
        <v>-2850</v>
      </c>
      <c r="H31" s="10">
        <f>SUM(B31:G31)</f>
        <v>-2850</v>
      </c>
      <c r="I31" s="4"/>
    </row>
    <row r="32" spans="2:9" ht="12.75">
      <c r="B32" s="4"/>
      <c r="C32" s="4"/>
      <c r="D32" s="11"/>
      <c r="E32" s="4"/>
      <c r="F32" s="4"/>
      <c r="G32" s="4"/>
      <c r="H32" s="4"/>
      <c r="I32" s="4"/>
    </row>
    <row r="33" spans="1:9" ht="12.75">
      <c r="A33" t="s">
        <v>66</v>
      </c>
      <c r="B33" s="4">
        <f>SUM(B19:B31)</f>
        <v>95000</v>
      </c>
      <c r="C33" s="4">
        <f>SUM(C19:C31)</f>
        <v>21940</v>
      </c>
      <c r="D33" s="67" t="s">
        <v>198</v>
      </c>
      <c r="E33" s="4">
        <f>SUM(E19:E31)</f>
        <v>37310</v>
      </c>
      <c r="F33" s="4">
        <f>+F19+F27</f>
        <v>6070</v>
      </c>
      <c r="G33" s="4">
        <f>+G19+G29+G31</f>
        <v>118869</v>
      </c>
      <c r="H33" s="4">
        <f>+H19+H27+H29+H31</f>
        <v>279189</v>
      </c>
      <c r="I33" s="4"/>
    </row>
    <row r="34" spans="2:9" ht="12.75">
      <c r="B34" s="4"/>
      <c r="C34" s="4"/>
      <c r="D34" s="11"/>
      <c r="E34" s="4"/>
      <c r="F34" s="4"/>
      <c r="G34" s="4"/>
      <c r="H34" s="4"/>
      <c r="I34" s="4"/>
    </row>
    <row r="35" spans="1:9" ht="12.75">
      <c r="A35" t="s">
        <v>67</v>
      </c>
      <c r="B35" s="7" t="s">
        <v>60</v>
      </c>
      <c r="C35" s="7" t="s">
        <v>60</v>
      </c>
      <c r="D35" s="7" t="s">
        <v>60</v>
      </c>
      <c r="E35" s="7" t="s">
        <v>60</v>
      </c>
      <c r="F35" s="7" t="s">
        <v>60</v>
      </c>
      <c r="G35" s="4">
        <v>-3325</v>
      </c>
      <c r="H35" s="4">
        <f>SUM(B35:G35)</f>
        <v>-3325</v>
      </c>
      <c r="I35" s="4"/>
    </row>
    <row r="36" spans="2:9" ht="12.75">
      <c r="B36" s="4"/>
      <c r="C36" s="4"/>
      <c r="D36" s="11"/>
      <c r="E36" s="4"/>
      <c r="F36" s="4"/>
      <c r="G36" s="4"/>
      <c r="H36" s="4"/>
      <c r="I36" s="4"/>
    </row>
    <row r="37" spans="1:9" ht="12.75">
      <c r="A37" t="s">
        <v>68</v>
      </c>
      <c r="B37" s="7" t="s">
        <v>60</v>
      </c>
      <c r="C37" s="7" t="s">
        <v>60</v>
      </c>
      <c r="D37" s="67" t="s">
        <v>199</v>
      </c>
      <c r="E37" s="7" t="s">
        <v>60</v>
      </c>
      <c r="F37" s="7" t="s">
        <v>60</v>
      </c>
      <c r="G37" s="7" t="s">
        <v>60</v>
      </c>
      <c r="H37" s="4">
        <f>SUM(B37:G37)</f>
        <v>0</v>
      </c>
      <c r="I37" s="4"/>
    </row>
    <row r="38" spans="2:9" ht="12.75">
      <c r="B38" s="4"/>
      <c r="C38" s="4"/>
      <c r="D38" s="11"/>
      <c r="E38" s="4"/>
      <c r="F38" s="4"/>
      <c r="G38" s="4"/>
      <c r="H38" s="4"/>
      <c r="I38" s="4"/>
    </row>
    <row r="39" spans="1:9" ht="12.75">
      <c r="A39" t="s">
        <v>69</v>
      </c>
      <c r="B39" s="7" t="s">
        <v>60</v>
      </c>
      <c r="C39" s="7" t="s">
        <v>60</v>
      </c>
      <c r="D39" s="7" t="s">
        <v>60</v>
      </c>
      <c r="E39" s="7" t="s">
        <v>60</v>
      </c>
      <c r="F39" s="7" t="s">
        <v>60</v>
      </c>
      <c r="G39" s="4">
        <v>30166</v>
      </c>
      <c r="H39" s="4">
        <f>SUM(B39:G39)</f>
        <v>30166</v>
      </c>
      <c r="I39" s="4"/>
    </row>
    <row r="40" spans="2:9" ht="12.75">
      <c r="B40" s="10"/>
      <c r="C40" s="10"/>
      <c r="D40" s="65"/>
      <c r="E40" s="10"/>
      <c r="F40" s="10"/>
      <c r="G40" s="10"/>
      <c r="H40" s="10"/>
      <c r="I40" s="4"/>
    </row>
    <row r="41" spans="2:9" ht="20.25" customHeight="1" thickBot="1">
      <c r="B41" s="23">
        <f>+B33</f>
        <v>95000</v>
      </c>
      <c r="C41" s="23">
        <f>+C33</f>
        <v>21940</v>
      </c>
      <c r="D41" s="68" t="s">
        <v>200</v>
      </c>
      <c r="E41" s="23">
        <f>+E33</f>
        <v>37310</v>
      </c>
      <c r="F41" s="23">
        <f>+F33</f>
        <v>6070</v>
      </c>
      <c r="G41" s="23">
        <f>+G33+G35+G39</f>
        <v>145710</v>
      </c>
      <c r="H41" s="23">
        <f>SUM(H33:H40)</f>
        <v>306030</v>
      </c>
      <c r="I41" s="4"/>
    </row>
    <row r="42" spans="2:9" ht="13.5" thickTop="1">
      <c r="B42" s="4"/>
      <c r="C42" s="4"/>
      <c r="D42" s="11"/>
      <c r="E42" s="4"/>
      <c r="F42" s="4"/>
      <c r="G42" s="4"/>
      <c r="H42" s="4"/>
      <c r="I42" s="4"/>
    </row>
    <row r="43" spans="2:9" ht="12.75">
      <c r="B43" s="4"/>
      <c r="C43" s="4"/>
      <c r="D43" s="11"/>
      <c r="E43" s="4"/>
      <c r="F43" s="4"/>
      <c r="G43" s="4"/>
      <c r="H43" s="4"/>
      <c r="I43" s="4"/>
    </row>
    <row r="44" spans="1:9" ht="12.75">
      <c r="A44" t="s">
        <v>190</v>
      </c>
      <c r="B44" s="4"/>
      <c r="C44" s="4"/>
      <c r="D44" s="11"/>
      <c r="E44" s="4"/>
      <c r="F44" s="4"/>
      <c r="G44" s="4"/>
      <c r="H44" s="4"/>
      <c r="I44" s="4"/>
    </row>
    <row r="45" spans="2:9" ht="12.75">
      <c r="B45" s="4"/>
      <c r="C45" s="4"/>
      <c r="D45" s="11"/>
      <c r="E45" s="4"/>
      <c r="F45" s="4"/>
      <c r="G45" s="4"/>
      <c r="H45" s="4"/>
      <c r="I45" s="4"/>
    </row>
    <row r="46" spans="2:9" ht="12.75">
      <c r="B46" s="4"/>
      <c r="C46" s="4"/>
      <c r="D46" s="11"/>
      <c r="E46" s="4"/>
      <c r="F46" s="4"/>
      <c r="G46" s="4"/>
      <c r="H46" s="4"/>
      <c r="I46" s="4"/>
    </row>
    <row r="47" spans="2:9" ht="12.75">
      <c r="B47" s="4"/>
      <c r="C47" s="4"/>
      <c r="D47" s="11"/>
      <c r="E47" s="4"/>
      <c r="F47" s="4"/>
      <c r="G47" s="4"/>
      <c r="H47" s="4"/>
      <c r="I47" s="4"/>
    </row>
    <row r="48" spans="2:9" ht="12.75">
      <c r="B48" s="4"/>
      <c r="C48" s="4"/>
      <c r="D48" s="11"/>
      <c r="E48" s="4"/>
      <c r="F48" s="4"/>
      <c r="G48" s="4"/>
      <c r="H48" s="4"/>
      <c r="I48" s="4"/>
    </row>
    <row r="49" spans="2:9" ht="12.75">
      <c r="B49" s="4"/>
      <c r="C49" s="4"/>
      <c r="D49" s="11"/>
      <c r="E49" s="4"/>
      <c r="F49" s="4"/>
      <c r="G49" s="4"/>
      <c r="H49" s="4"/>
      <c r="I49" s="4"/>
    </row>
    <row r="50" spans="2:9" ht="12.75">
      <c r="B50" s="4"/>
      <c r="C50" s="4"/>
      <c r="D50" s="11"/>
      <c r="E50" s="4"/>
      <c r="F50" s="4"/>
      <c r="G50" s="4"/>
      <c r="H50" s="4"/>
      <c r="I50" s="4"/>
    </row>
    <row r="51" spans="2:9" ht="12.75">
      <c r="B51" s="4"/>
      <c r="C51" s="4"/>
      <c r="D51" s="11"/>
      <c r="E51" s="4"/>
      <c r="F51" s="4"/>
      <c r="G51" s="4"/>
      <c r="H51" s="4"/>
      <c r="I51" s="4"/>
    </row>
    <row r="52" spans="2:9" ht="12.75">
      <c r="B52" s="4"/>
      <c r="C52" s="4"/>
      <c r="D52" s="11"/>
      <c r="E52" s="4"/>
      <c r="F52" s="4"/>
      <c r="G52" s="4"/>
      <c r="H52" s="4"/>
      <c r="I52" s="4"/>
    </row>
    <row r="53" spans="2:9" ht="12.75">
      <c r="B53" s="4"/>
      <c r="C53" s="4"/>
      <c r="D53" s="11"/>
      <c r="E53" s="4"/>
      <c r="F53" s="4"/>
      <c r="G53" s="4"/>
      <c r="H53" s="4"/>
      <c r="I53" s="4"/>
    </row>
    <row r="54" spans="2:9" ht="12.75">
      <c r="B54" s="4"/>
      <c r="C54" s="4"/>
      <c r="D54" s="11"/>
      <c r="E54" s="4"/>
      <c r="F54" s="4"/>
      <c r="G54" s="4"/>
      <c r="H54" s="4"/>
      <c r="I54" s="4"/>
    </row>
    <row r="55" spans="2:9" ht="12.75">
      <c r="B55" s="4"/>
      <c r="C55" s="4"/>
      <c r="D55" s="11"/>
      <c r="E55" s="4"/>
      <c r="F55" s="4"/>
      <c r="G55" s="4"/>
      <c r="H55" s="4"/>
      <c r="I55" s="4"/>
    </row>
    <row r="56" spans="2:9" ht="12.75">
      <c r="B56" s="4"/>
      <c r="C56" s="4"/>
      <c r="D56" s="11"/>
      <c r="E56" s="4"/>
      <c r="F56" s="4"/>
      <c r="G56" s="4"/>
      <c r="H56" s="4"/>
      <c r="I56" s="4"/>
    </row>
    <row r="57" spans="2:9" ht="12.75">
      <c r="B57" s="4"/>
      <c r="C57" s="4"/>
      <c r="D57" s="11"/>
      <c r="E57" s="4"/>
      <c r="F57" s="4"/>
      <c r="G57" s="4"/>
      <c r="H57" s="4"/>
      <c r="I57" s="4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2.75">
      <c r="D265" s="1"/>
    </row>
    <row r="266" ht="12.75">
      <c r="D266" s="1"/>
    </row>
    <row r="267" ht="12.75">
      <c r="D267" s="1"/>
    </row>
    <row r="268" ht="12.75">
      <c r="D268" s="1"/>
    </row>
    <row r="269" ht="12.75">
      <c r="D269" s="1"/>
    </row>
    <row r="270" ht="12.75">
      <c r="D270" s="1"/>
    </row>
    <row r="271" ht="12.75">
      <c r="D271" s="1"/>
    </row>
    <row r="272" ht="12.75">
      <c r="D272" s="1"/>
    </row>
    <row r="273" ht="12.75">
      <c r="D273" s="1"/>
    </row>
    <row r="274" ht="12.75">
      <c r="D274" s="1"/>
    </row>
    <row r="275" ht="12.75">
      <c r="D275" s="1"/>
    </row>
    <row r="276" ht="12.75">
      <c r="D276" s="1"/>
    </row>
    <row r="277" ht="12.75">
      <c r="D277" s="1"/>
    </row>
    <row r="278" ht="12.75">
      <c r="D278" s="1"/>
    </row>
    <row r="279" ht="12.75">
      <c r="D279" s="1"/>
    </row>
    <row r="280" ht="12.75">
      <c r="D280" s="1"/>
    </row>
    <row r="281" ht="12.75">
      <c r="D281" s="1"/>
    </row>
    <row r="282" ht="12.75">
      <c r="D282" s="1"/>
    </row>
    <row r="283" ht="12.75">
      <c r="D283" s="1"/>
    </row>
    <row r="284" ht="12.75">
      <c r="D284" s="1"/>
    </row>
    <row r="285" ht="12.75">
      <c r="D285" s="1"/>
    </row>
    <row r="286" ht="12.75">
      <c r="D286" s="1"/>
    </row>
    <row r="287" ht="12.75">
      <c r="D287" s="1"/>
    </row>
    <row r="288" ht="12.75">
      <c r="D288" s="1"/>
    </row>
    <row r="289" ht="12.75">
      <c r="D289" s="1"/>
    </row>
    <row r="290" ht="12.75">
      <c r="D290" s="1"/>
    </row>
    <row r="291" ht="12.75">
      <c r="D291" s="1"/>
    </row>
    <row r="292" ht="12.75">
      <c r="D292" s="1"/>
    </row>
    <row r="293" ht="12.75">
      <c r="D293" s="1"/>
    </row>
    <row r="294" ht="12.75">
      <c r="D294" s="1"/>
    </row>
    <row r="295" ht="12.75">
      <c r="D295" s="1"/>
    </row>
    <row r="296" ht="12.75">
      <c r="D296" s="1"/>
    </row>
    <row r="297" ht="12.75">
      <c r="D297" s="1"/>
    </row>
    <row r="298" ht="12.75">
      <c r="D298" s="1"/>
    </row>
    <row r="299" ht="12.75">
      <c r="D299" s="1"/>
    </row>
    <row r="300" ht="12.75">
      <c r="D300" s="1"/>
    </row>
    <row r="301" ht="12.75">
      <c r="D301" s="1"/>
    </row>
    <row r="302" ht="12.75">
      <c r="D302" s="1"/>
    </row>
    <row r="303" ht="12.75">
      <c r="D303" s="1"/>
    </row>
    <row r="304" ht="12.75">
      <c r="D304" s="1"/>
    </row>
    <row r="305" ht="12.75">
      <c r="D305" s="1"/>
    </row>
    <row r="306" ht="12.75">
      <c r="D306" s="1"/>
    </row>
    <row r="307" ht="12.75">
      <c r="D307" s="1"/>
    </row>
    <row r="308" ht="12.75">
      <c r="D308" s="1"/>
    </row>
    <row r="309" ht="12.75">
      <c r="D309" s="1"/>
    </row>
    <row r="310" ht="12.75">
      <c r="D310" s="1"/>
    </row>
    <row r="311" ht="12.75">
      <c r="D311" s="1"/>
    </row>
    <row r="312" ht="12.75">
      <c r="D312" s="1"/>
    </row>
    <row r="313" ht="12.75">
      <c r="D313" s="1"/>
    </row>
    <row r="314" ht="12.75">
      <c r="D314" s="1"/>
    </row>
    <row r="315" ht="12.75">
      <c r="D315" s="1"/>
    </row>
    <row r="316" ht="12.75">
      <c r="D316" s="1"/>
    </row>
    <row r="317" ht="12.75">
      <c r="D317" s="1"/>
    </row>
    <row r="318" ht="12.75">
      <c r="D318" s="1"/>
    </row>
    <row r="319" ht="12.75">
      <c r="D319" s="1"/>
    </row>
    <row r="320" ht="12.75">
      <c r="D320" s="1"/>
    </row>
    <row r="321" ht="12.75">
      <c r="D321" s="1"/>
    </row>
    <row r="322" ht="12.75">
      <c r="D322" s="1"/>
    </row>
    <row r="323" ht="12.75">
      <c r="D323" s="1"/>
    </row>
    <row r="324" ht="12.75">
      <c r="D324" s="1"/>
    </row>
    <row r="325" ht="12.75">
      <c r="D325" s="1"/>
    </row>
    <row r="326" ht="12.75">
      <c r="D326" s="1"/>
    </row>
    <row r="327" ht="12.75">
      <c r="D327" s="1"/>
    </row>
    <row r="328" ht="12.75">
      <c r="D328" s="1"/>
    </row>
    <row r="329" ht="12.75">
      <c r="D329" s="1"/>
    </row>
    <row r="330" ht="12.75">
      <c r="D330" s="1"/>
    </row>
    <row r="331" ht="12.75">
      <c r="D331" s="1"/>
    </row>
    <row r="332" ht="12.75">
      <c r="D332" s="1"/>
    </row>
    <row r="333" ht="12.75">
      <c r="D333" s="1"/>
    </row>
    <row r="334" ht="12.75">
      <c r="D334" s="1"/>
    </row>
    <row r="335" ht="12.75">
      <c r="D335" s="1"/>
    </row>
    <row r="336" ht="12.75">
      <c r="D336" s="1"/>
    </row>
    <row r="337" ht="12.75">
      <c r="D337" s="1"/>
    </row>
    <row r="338" ht="12.75">
      <c r="D338" s="1"/>
    </row>
    <row r="339" ht="12.75">
      <c r="D339" s="1"/>
    </row>
    <row r="340" ht="12.75">
      <c r="D340" s="1"/>
    </row>
    <row r="341" ht="12.75">
      <c r="D341" s="1"/>
    </row>
    <row r="342" ht="12.75">
      <c r="D342" s="1"/>
    </row>
    <row r="343" ht="12.75">
      <c r="D343" s="1"/>
    </row>
    <row r="344" ht="12.75">
      <c r="D344" s="1"/>
    </row>
    <row r="345" ht="12.75">
      <c r="D345" s="1"/>
    </row>
    <row r="346" ht="12.75">
      <c r="D346" s="1"/>
    </row>
    <row r="347" ht="12.75">
      <c r="D347" s="1"/>
    </row>
    <row r="348" ht="12.75">
      <c r="D348" s="1"/>
    </row>
    <row r="349" ht="12.75">
      <c r="D349" s="1"/>
    </row>
    <row r="350" ht="12.75">
      <c r="D350" s="1"/>
    </row>
    <row r="351" ht="12.75">
      <c r="D351" s="1"/>
    </row>
    <row r="352" ht="12.75">
      <c r="D352" s="1"/>
    </row>
    <row r="353" ht="12.75">
      <c r="D353" s="1"/>
    </row>
    <row r="354" ht="12.75">
      <c r="D354" s="1"/>
    </row>
    <row r="355" ht="12.75">
      <c r="D355" s="1"/>
    </row>
    <row r="356" ht="12.75">
      <c r="D356" s="1"/>
    </row>
    <row r="357" ht="12.75">
      <c r="D357" s="1"/>
    </row>
    <row r="358" ht="12.75">
      <c r="D358" s="1"/>
    </row>
    <row r="359" ht="12.75">
      <c r="D359" s="1"/>
    </row>
    <row r="360" ht="12.75">
      <c r="D360" s="1"/>
    </row>
    <row r="361" ht="12.75">
      <c r="D361" s="1"/>
    </row>
    <row r="362" ht="12.75">
      <c r="D362" s="1"/>
    </row>
    <row r="363" ht="12.75">
      <c r="D363" s="1"/>
    </row>
    <row r="364" ht="12.75">
      <c r="D364" s="1"/>
    </row>
    <row r="365" ht="12.75">
      <c r="D365" s="1"/>
    </row>
    <row r="366" ht="12.75">
      <c r="D366" s="1"/>
    </row>
    <row r="367" ht="12.75">
      <c r="D367" s="1"/>
    </row>
    <row r="368" ht="12.75">
      <c r="D368" s="1"/>
    </row>
    <row r="369" ht="12.75">
      <c r="D369" s="1"/>
    </row>
    <row r="370" ht="12.75">
      <c r="D370" s="1"/>
    </row>
    <row r="371" ht="12.75">
      <c r="D371" s="1"/>
    </row>
    <row r="372" ht="12.75">
      <c r="D372" s="1"/>
    </row>
    <row r="373" ht="12.75">
      <c r="D373" s="1"/>
    </row>
    <row r="374" ht="12.75">
      <c r="D374" s="1"/>
    </row>
    <row r="375" ht="12.75">
      <c r="D375" s="1"/>
    </row>
    <row r="376" ht="12.75">
      <c r="D376" s="1"/>
    </row>
    <row r="377" ht="12.75">
      <c r="D377" s="1"/>
    </row>
    <row r="378" ht="12.75">
      <c r="D378" s="1"/>
    </row>
    <row r="379" ht="12.75">
      <c r="D379" s="1"/>
    </row>
    <row r="380" ht="12.75">
      <c r="D380" s="1"/>
    </row>
    <row r="381" ht="12.75">
      <c r="D381" s="1"/>
    </row>
    <row r="382" ht="12.75">
      <c r="D382" s="1"/>
    </row>
    <row r="383" ht="12.75">
      <c r="D383" s="1"/>
    </row>
    <row r="384" ht="12.75">
      <c r="D384" s="1"/>
    </row>
    <row r="385" ht="12.75">
      <c r="D385" s="1"/>
    </row>
    <row r="386" ht="12.75">
      <c r="D386" s="1"/>
    </row>
    <row r="387" ht="12.75">
      <c r="D387" s="1"/>
    </row>
    <row r="388" ht="12.75">
      <c r="D388" s="1"/>
    </row>
    <row r="389" ht="12.75">
      <c r="D389" s="1"/>
    </row>
    <row r="390" ht="12.75">
      <c r="D390" s="1"/>
    </row>
    <row r="391" ht="12.75">
      <c r="D391" s="1"/>
    </row>
    <row r="392" ht="12.75">
      <c r="D392" s="1"/>
    </row>
    <row r="393" ht="12.75">
      <c r="D393" s="1"/>
    </row>
    <row r="394" ht="12.75">
      <c r="D394" s="1"/>
    </row>
    <row r="395" ht="12.75">
      <c r="D395" s="1"/>
    </row>
    <row r="396" ht="12.75">
      <c r="D396" s="1"/>
    </row>
    <row r="397" ht="12.75">
      <c r="D397" s="1"/>
    </row>
    <row r="398" ht="12.75">
      <c r="D398" s="1"/>
    </row>
    <row r="399" ht="12.75">
      <c r="D399" s="1"/>
    </row>
    <row r="400" ht="12.75">
      <c r="D400" s="1"/>
    </row>
    <row r="401" ht="12.75">
      <c r="D401" s="1"/>
    </row>
    <row r="402" ht="12.75">
      <c r="D402" s="1"/>
    </row>
    <row r="403" ht="12.75">
      <c r="D403" s="1"/>
    </row>
    <row r="404" ht="12.75">
      <c r="D404" s="1"/>
    </row>
    <row r="405" ht="12.75">
      <c r="D405" s="1"/>
    </row>
    <row r="406" ht="12.75">
      <c r="D406" s="1"/>
    </row>
    <row r="407" ht="12.75">
      <c r="D407" s="1"/>
    </row>
    <row r="408" ht="12.75">
      <c r="D408" s="1"/>
    </row>
    <row r="409" ht="12.75">
      <c r="D409" s="1"/>
    </row>
    <row r="410" ht="12.75">
      <c r="D410" s="1"/>
    </row>
    <row r="411" ht="12.75">
      <c r="D411" s="1"/>
    </row>
    <row r="412" ht="12.75">
      <c r="D412" s="1"/>
    </row>
    <row r="413" ht="12.75">
      <c r="D413" s="1"/>
    </row>
    <row r="414" ht="12.75">
      <c r="D414" s="1"/>
    </row>
    <row r="415" ht="12.75">
      <c r="D415" s="1"/>
    </row>
    <row r="416" ht="12.75">
      <c r="D416" s="1"/>
    </row>
    <row r="417" ht="12.75">
      <c r="D417" s="1"/>
    </row>
    <row r="418" ht="12.75">
      <c r="D418" s="1"/>
    </row>
    <row r="419" ht="12.75">
      <c r="D419" s="1"/>
    </row>
    <row r="420" ht="12.75">
      <c r="D420" s="1"/>
    </row>
    <row r="421" ht="12.75">
      <c r="D421" s="1"/>
    </row>
    <row r="422" ht="12.75">
      <c r="D422" s="1"/>
    </row>
    <row r="423" ht="12.75">
      <c r="D423" s="1"/>
    </row>
    <row r="424" ht="12.75">
      <c r="D424" s="1"/>
    </row>
    <row r="425" ht="12.75">
      <c r="D425" s="1"/>
    </row>
    <row r="426" ht="12.75">
      <c r="D426" s="1"/>
    </row>
    <row r="427" ht="12.75">
      <c r="D427" s="1"/>
    </row>
    <row r="428" ht="12.75">
      <c r="D428" s="1"/>
    </row>
    <row r="429" ht="12.75">
      <c r="D429" s="1"/>
    </row>
    <row r="430" ht="12.75">
      <c r="D430" s="1"/>
    </row>
    <row r="431" ht="12.75">
      <c r="D431" s="1"/>
    </row>
    <row r="432" ht="12.75">
      <c r="D432" s="1"/>
    </row>
    <row r="433" ht="12.75">
      <c r="D433" s="1"/>
    </row>
    <row r="434" ht="12.75">
      <c r="D434" s="1"/>
    </row>
    <row r="435" ht="12.75">
      <c r="D435" s="1"/>
    </row>
    <row r="436" ht="12.75">
      <c r="D436" s="1"/>
    </row>
    <row r="437" ht="12.75">
      <c r="D437" s="1"/>
    </row>
    <row r="438" ht="12.75">
      <c r="D438" s="1"/>
    </row>
    <row r="439" ht="12.75">
      <c r="D439" s="1"/>
    </row>
    <row r="440" ht="12.75">
      <c r="D440" s="1"/>
    </row>
    <row r="441" ht="12.75">
      <c r="D441" s="1"/>
    </row>
    <row r="442" ht="12.75">
      <c r="D442" s="1"/>
    </row>
    <row r="443" ht="12.75">
      <c r="D443" s="1"/>
    </row>
    <row r="444" ht="12.75">
      <c r="D444" s="1"/>
    </row>
    <row r="445" ht="12.75">
      <c r="D445" s="1"/>
    </row>
    <row r="446" ht="12.75">
      <c r="D446" s="1"/>
    </row>
    <row r="447" ht="12.75">
      <c r="D447" s="1"/>
    </row>
    <row r="448" ht="12.75">
      <c r="D448" s="1"/>
    </row>
    <row r="449" ht="12.75">
      <c r="D449" s="1"/>
    </row>
    <row r="450" ht="12.75">
      <c r="D450" s="1"/>
    </row>
    <row r="451" ht="12.75">
      <c r="D451" s="1"/>
    </row>
    <row r="452" ht="12.75">
      <c r="D452" s="1"/>
    </row>
    <row r="453" ht="12.75">
      <c r="D453" s="1"/>
    </row>
    <row r="454" ht="12.75">
      <c r="D454" s="1"/>
    </row>
    <row r="455" ht="12.75">
      <c r="D455" s="1"/>
    </row>
    <row r="456" ht="12.75">
      <c r="D456" s="1"/>
    </row>
    <row r="457" ht="12.75">
      <c r="D457" s="1"/>
    </row>
    <row r="458" ht="12.75">
      <c r="D458" s="1"/>
    </row>
    <row r="459" ht="12.75">
      <c r="D459" s="1"/>
    </row>
    <row r="460" ht="12.75">
      <c r="D460" s="1"/>
    </row>
    <row r="461" ht="12.75">
      <c r="D461" s="1"/>
    </row>
    <row r="462" ht="12.75">
      <c r="D462" s="1"/>
    </row>
    <row r="463" ht="12.75">
      <c r="D463" s="1"/>
    </row>
  </sheetData>
  <mergeCells count="3">
    <mergeCell ref="A1:H1"/>
    <mergeCell ref="A2:H2"/>
    <mergeCell ref="A3:H3"/>
  </mergeCells>
  <printOptions/>
  <pageMargins left="0.75" right="0.75" top="1" bottom="1" header="0.5" footer="0.5"/>
  <pageSetup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4"/>
  <sheetViews>
    <sheetView workbookViewId="0" topLeftCell="A1">
      <selection activeCell="A1" sqref="A1:D61"/>
    </sheetView>
  </sheetViews>
  <sheetFormatPr defaultColWidth="9.140625" defaultRowHeight="12.75"/>
  <cols>
    <col min="1" max="1" width="57.421875" style="0" customWidth="1"/>
    <col min="2" max="2" width="14.8515625" style="0" customWidth="1"/>
    <col min="3" max="3" width="4.00390625" style="0" customWidth="1"/>
    <col min="4" max="4" width="14.8515625" style="0" customWidth="1"/>
  </cols>
  <sheetData>
    <row r="1" spans="1:4" ht="12.75">
      <c r="A1" s="72" t="s">
        <v>0</v>
      </c>
      <c r="B1" s="72"/>
      <c r="C1" s="72"/>
      <c r="D1" s="72"/>
    </row>
    <row r="2" spans="1:4" ht="12.75">
      <c r="A2" s="72" t="s">
        <v>1</v>
      </c>
      <c r="B2" s="72"/>
      <c r="C2" s="72"/>
      <c r="D2" s="72"/>
    </row>
    <row r="3" spans="1:4" ht="12.75">
      <c r="A3" s="72" t="s">
        <v>38</v>
      </c>
      <c r="B3" s="72"/>
      <c r="C3" s="72"/>
      <c r="D3" s="72"/>
    </row>
    <row r="5" ht="12.75">
      <c r="A5" s="9" t="s">
        <v>197</v>
      </c>
    </row>
    <row r="6" ht="12.75">
      <c r="A6" s="9"/>
    </row>
    <row r="8" spans="2:4" ht="12.75">
      <c r="B8" s="8" t="s">
        <v>14</v>
      </c>
      <c r="C8" s="8"/>
      <c r="D8" s="8" t="s">
        <v>15</v>
      </c>
    </row>
    <row r="9" spans="2:4" ht="12.75">
      <c r="B9" s="8" t="s">
        <v>16</v>
      </c>
      <c r="C9" s="8"/>
      <c r="D9" s="8" t="s">
        <v>16</v>
      </c>
    </row>
    <row r="11" ht="12.75">
      <c r="A11" s="9" t="s">
        <v>70</v>
      </c>
    </row>
    <row r="12" spans="2:4" ht="12.75">
      <c r="B12" s="4"/>
      <c r="C12" s="4"/>
      <c r="D12" s="4"/>
    </row>
    <row r="13" spans="1:4" ht="12.75">
      <c r="A13" t="s">
        <v>133</v>
      </c>
      <c r="B13" s="4">
        <v>45909</v>
      </c>
      <c r="C13" s="4"/>
      <c r="D13" s="4">
        <v>17171</v>
      </c>
    </row>
    <row r="14" spans="2:4" ht="12.75">
      <c r="B14" s="4"/>
      <c r="C14" s="4"/>
      <c r="D14" s="4"/>
    </row>
    <row r="15" spans="1:4" ht="12.75">
      <c r="A15" t="s">
        <v>71</v>
      </c>
      <c r="B15" s="4"/>
      <c r="C15" s="4"/>
      <c r="D15" s="4"/>
    </row>
    <row r="16" spans="2:4" ht="12.75">
      <c r="B16" s="4"/>
      <c r="C16" s="4"/>
      <c r="D16" s="4"/>
    </row>
    <row r="17" spans="1:4" ht="12.75">
      <c r="A17" t="s">
        <v>72</v>
      </c>
      <c r="B17" s="4">
        <v>1765</v>
      </c>
      <c r="C17" s="4"/>
      <c r="D17" s="7" t="s">
        <v>60</v>
      </c>
    </row>
    <row r="18" spans="1:4" ht="12.75">
      <c r="A18" t="s">
        <v>73</v>
      </c>
      <c r="B18" s="4">
        <v>557</v>
      </c>
      <c r="C18" s="4"/>
      <c r="D18" s="4">
        <v>1736</v>
      </c>
    </row>
    <row r="19" spans="1:4" ht="12.75">
      <c r="A19" t="s">
        <v>74</v>
      </c>
      <c r="B19" s="4">
        <v>17</v>
      </c>
      <c r="C19" s="4"/>
      <c r="D19" s="4">
        <v>48</v>
      </c>
    </row>
    <row r="20" spans="1:4" ht="12.75">
      <c r="A20" t="s">
        <v>75</v>
      </c>
      <c r="B20" s="4">
        <v>35</v>
      </c>
      <c r="C20" s="4"/>
      <c r="D20" s="7" t="s">
        <v>60</v>
      </c>
    </row>
    <row r="21" spans="1:4" ht="12.75">
      <c r="A21" t="s">
        <v>76</v>
      </c>
      <c r="B21" s="4">
        <v>3753</v>
      </c>
      <c r="C21" s="4"/>
      <c r="D21" s="4">
        <v>3</v>
      </c>
    </row>
    <row r="22" spans="1:4" ht="12.75">
      <c r="A22" t="s">
        <v>134</v>
      </c>
      <c r="B22" s="4">
        <v>754</v>
      </c>
      <c r="C22" s="4"/>
      <c r="D22" s="7" t="s">
        <v>60</v>
      </c>
    </row>
    <row r="23" spans="1:4" ht="12.75">
      <c r="A23" t="s">
        <v>135</v>
      </c>
      <c r="B23" s="4">
        <v>2189</v>
      </c>
      <c r="C23" s="4"/>
      <c r="D23" s="4">
        <v>2703</v>
      </c>
    </row>
    <row r="24" spans="1:4" ht="12.75">
      <c r="A24" t="s">
        <v>77</v>
      </c>
      <c r="B24" s="7" t="s">
        <v>60</v>
      </c>
      <c r="C24" s="4"/>
      <c r="D24" s="4">
        <v>-14</v>
      </c>
    </row>
    <row r="25" spans="1:4" ht="12.75">
      <c r="A25" t="s">
        <v>78</v>
      </c>
      <c r="B25" s="4">
        <v>134</v>
      </c>
      <c r="C25" s="4"/>
      <c r="D25" s="4">
        <v>208</v>
      </c>
    </row>
    <row r="26" spans="1:4" ht="12.75">
      <c r="A26" t="s">
        <v>79</v>
      </c>
      <c r="B26" s="4">
        <v>72</v>
      </c>
      <c r="C26" s="4"/>
      <c r="D26" s="7" t="s">
        <v>60</v>
      </c>
    </row>
    <row r="27" spans="1:4" ht="12.75">
      <c r="A27" t="s">
        <v>80</v>
      </c>
      <c r="B27" s="7" t="s">
        <v>60</v>
      </c>
      <c r="C27" s="4"/>
      <c r="D27" s="4">
        <v>-59</v>
      </c>
    </row>
    <row r="28" spans="1:4" ht="12.75">
      <c r="A28" t="s">
        <v>81</v>
      </c>
      <c r="B28" s="7" t="s">
        <v>60</v>
      </c>
      <c r="C28" s="4"/>
      <c r="D28" s="4">
        <v>11</v>
      </c>
    </row>
    <row r="29" spans="1:4" ht="12.75">
      <c r="A29" t="s">
        <v>82</v>
      </c>
      <c r="B29" s="4">
        <v>433</v>
      </c>
      <c r="C29" s="4"/>
      <c r="D29" s="4">
        <v>36</v>
      </c>
    </row>
    <row r="30" spans="1:4" ht="12.75">
      <c r="A30" t="s">
        <v>83</v>
      </c>
      <c r="B30" s="4">
        <v>2087</v>
      </c>
      <c r="C30" s="4"/>
      <c r="D30" s="4">
        <v>2725</v>
      </c>
    </row>
    <row r="31" spans="1:4" ht="12.75">
      <c r="A31" t="s">
        <v>84</v>
      </c>
      <c r="B31" s="7" t="s">
        <v>60</v>
      </c>
      <c r="C31" s="4"/>
      <c r="D31" s="4">
        <v>672</v>
      </c>
    </row>
    <row r="32" spans="1:4" ht="12.75">
      <c r="A32" t="s">
        <v>85</v>
      </c>
      <c r="B32" s="4">
        <v>-388</v>
      </c>
      <c r="C32" s="4"/>
      <c r="D32" s="7" t="s">
        <v>60</v>
      </c>
    </row>
    <row r="33" spans="1:4" ht="12.75">
      <c r="A33" t="s">
        <v>86</v>
      </c>
      <c r="B33" s="4">
        <v>-3</v>
      </c>
      <c r="C33" s="4"/>
      <c r="D33" s="4">
        <v>73</v>
      </c>
    </row>
    <row r="34" spans="1:4" ht="12.75">
      <c r="A34" t="s">
        <v>87</v>
      </c>
      <c r="B34" s="7" t="s">
        <v>60</v>
      </c>
      <c r="C34" s="4"/>
      <c r="D34" s="4">
        <v>1</v>
      </c>
    </row>
    <row r="35" spans="1:4" ht="12.75">
      <c r="A35" t="s">
        <v>88</v>
      </c>
      <c r="B35" s="7" t="s">
        <v>60</v>
      </c>
      <c r="C35" s="4"/>
      <c r="D35" s="4">
        <v>-50</v>
      </c>
    </row>
    <row r="36" spans="1:4" ht="12.75">
      <c r="A36" t="s">
        <v>89</v>
      </c>
      <c r="B36" s="4">
        <v>1361</v>
      </c>
      <c r="C36" s="4"/>
      <c r="D36" s="4">
        <v>33</v>
      </c>
    </row>
    <row r="37" spans="1:4" ht="12.75">
      <c r="A37" t="s">
        <v>90</v>
      </c>
      <c r="B37" s="7" t="s">
        <v>60</v>
      </c>
      <c r="C37" s="4"/>
      <c r="D37" s="4">
        <v>361</v>
      </c>
    </row>
    <row r="38" spans="1:4" ht="12.75">
      <c r="A38" t="s">
        <v>91</v>
      </c>
      <c r="B38" s="7" t="s">
        <v>60</v>
      </c>
      <c r="C38" s="4"/>
      <c r="D38" s="4">
        <v>103</v>
      </c>
    </row>
    <row r="39" spans="1:4" ht="12.75">
      <c r="A39" t="s">
        <v>92</v>
      </c>
      <c r="B39" s="4">
        <v>-501</v>
      </c>
      <c r="C39" s="4"/>
      <c r="D39" s="4">
        <v>-699</v>
      </c>
    </row>
    <row r="40" spans="1:4" ht="12.75">
      <c r="A40" t="s">
        <v>93</v>
      </c>
      <c r="B40" s="4">
        <v>455</v>
      </c>
      <c r="C40" s="4"/>
      <c r="D40" s="4">
        <v>-167</v>
      </c>
    </row>
    <row r="41" spans="1:4" ht="12.75">
      <c r="A41" t="s">
        <v>94</v>
      </c>
      <c r="B41" s="7" t="s">
        <v>60</v>
      </c>
      <c r="C41" s="4"/>
      <c r="D41" s="4">
        <v>-1</v>
      </c>
    </row>
    <row r="42" spans="1:4" ht="12.75">
      <c r="A42" t="s">
        <v>95</v>
      </c>
      <c r="B42" s="17">
        <v>-1294</v>
      </c>
      <c r="C42" s="17"/>
      <c r="D42" s="17">
        <v>-1664</v>
      </c>
    </row>
    <row r="43" spans="2:4" ht="12.75">
      <c r="B43" s="10"/>
      <c r="C43" s="17"/>
      <c r="D43" s="10"/>
    </row>
    <row r="44" spans="1:4" ht="12.75">
      <c r="A44" t="s">
        <v>96</v>
      </c>
      <c r="B44" s="4">
        <f>SUM(B13:B43)</f>
        <v>57335</v>
      </c>
      <c r="C44" s="4"/>
      <c r="D44" s="4">
        <f>SUM(D13:D43)</f>
        <v>23230</v>
      </c>
    </row>
    <row r="45" spans="2:4" ht="12.75">
      <c r="B45" s="4"/>
      <c r="C45" s="4"/>
      <c r="D45" s="4"/>
    </row>
    <row r="46" spans="1:4" ht="12.75">
      <c r="A46" t="s">
        <v>97</v>
      </c>
      <c r="B46" s="4">
        <v>21758</v>
      </c>
      <c r="C46" s="4"/>
      <c r="D46" s="4">
        <v>-25247</v>
      </c>
    </row>
    <row r="47" spans="1:4" ht="12.75">
      <c r="A47" t="s">
        <v>98</v>
      </c>
      <c r="B47" s="4">
        <v>898</v>
      </c>
      <c r="C47" s="4"/>
      <c r="D47" s="4">
        <v>1022</v>
      </c>
    </row>
    <row r="48" spans="1:4" ht="12.75">
      <c r="A48" t="s">
        <v>136</v>
      </c>
      <c r="B48" s="4">
        <v>913</v>
      </c>
      <c r="C48" s="4"/>
      <c r="D48" s="4">
        <v>-302</v>
      </c>
    </row>
    <row r="49" spans="1:4" ht="12.75">
      <c r="A49" t="s">
        <v>99</v>
      </c>
      <c r="B49" s="4"/>
      <c r="C49" s="4"/>
      <c r="D49" s="4"/>
    </row>
    <row r="50" spans="1:4" ht="12.75">
      <c r="A50" t="s">
        <v>100</v>
      </c>
      <c r="B50" s="4">
        <v>-1573</v>
      </c>
      <c r="C50" s="4"/>
      <c r="D50" s="4">
        <v>14750</v>
      </c>
    </row>
    <row r="51" spans="1:4" ht="12.75">
      <c r="A51" t="s">
        <v>101</v>
      </c>
      <c r="B51" s="4">
        <v>-50178</v>
      </c>
      <c r="C51" s="4"/>
      <c r="D51" s="4">
        <v>-3664</v>
      </c>
    </row>
    <row r="52" spans="1:4" ht="12.75">
      <c r="A52" t="s">
        <v>102</v>
      </c>
      <c r="B52" s="4">
        <v>-25220</v>
      </c>
      <c r="C52" s="4"/>
      <c r="D52" s="4">
        <v>2443</v>
      </c>
    </row>
    <row r="53" spans="2:4" ht="12.75">
      <c r="B53" s="10"/>
      <c r="C53" s="17"/>
      <c r="D53" s="10"/>
    </row>
    <row r="54" spans="1:4" ht="12.75">
      <c r="A54" t="s">
        <v>103</v>
      </c>
      <c r="B54" s="24">
        <f>SUM(B44:B53)</f>
        <v>3933</v>
      </c>
      <c r="C54" s="24"/>
      <c r="D54" s="24">
        <f>SUM(D44:D53)</f>
        <v>12232</v>
      </c>
    </row>
    <row r="55" spans="2:4" ht="12.75">
      <c r="B55" s="4"/>
      <c r="C55" s="4"/>
      <c r="D55" s="4"/>
    </row>
    <row r="56" spans="1:4" ht="12.75">
      <c r="A56" t="s">
        <v>105</v>
      </c>
      <c r="B56" s="4">
        <v>-3198</v>
      </c>
      <c r="C56" s="4"/>
      <c r="D56" s="4">
        <v>-4171</v>
      </c>
    </row>
    <row r="57" spans="1:4" ht="12.75">
      <c r="A57" t="s">
        <v>106</v>
      </c>
      <c r="B57" s="4">
        <v>-17696</v>
      </c>
      <c r="C57" s="4"/>
      <c r="D57" s="4">
        <v>-8410</v>
      </c>
    </row>
    <row r="58" spans="1:4" ht="12.75">
      <c r="A58" t="s">
        <v>107</v>
      </c>
      <c r="B58" s="4">
        <v>1294</v>
      </c>
      <c r="C58" s="4"/>
      <c r="D58" s="4">
        <v>1664</v>
      </c>
    </row>
    <row r="59" spans="2:4" ht="12.75">
      <c r="B59" s="10"/>
      <c r="C59" s="17"/>
      <c r="D59" s="10"/>
    </row>
    <row r="60" spans="1:4" ht="12.75">
      <c r="A60" t="s">
        <v>108</v>
      </c>
      <c r="B60" s="4">
        <f>SUM(B54:B59)</f>
        <v>-15667</v>
      </c>
      <c r="C60" s="4"/>
      <c r="D60" s="4">
        <f>SUM(D54:D59)</f>
        <v>1315</v>
      </c>
    </row>
    <row r="61" spans="1:4" ht="12.75">
      <c r="A61" t="s">
        <v>109</v>
      </c>
      <c r="B61" s="4"/>
      <c r="C61" s="4"/>
      <c r="D61" s="4"/>
    </row>
    <row r="62" spans="2:4" ht="12.75">
      <c r="B62" s="4"/>
      <c r="C62" s="4"/>
      <c r="D62" s="4"/>
    </row>
    <row r="63" spans="2:4" ht="12.75">
      <c r="B63" s="29" t="s">
        <v>14</v>
      </c>
      <c r="C63" s="29"/>
      <c r="D63" s="29" t="s">
        <v>15</v>
      </c>
    </row>
    <row r="64" spans="2:4" ht="12.75">
      <c r="B64" s="29" t="s">
        <v>16</v>
      </c>
      <c r="C64" s="29"/>
      <c r="D64" s="29" t="s">
        <v>16</v>
      </c>
    </row>
    <row r="65" spans="2:4" ht="12.75">
      <c r="B65" s="4"/>
      <c r="C65" s="4"/>
      <c r="D65" s="4"/>
    </row>
    <row r="66" spans="1:4" ht="12.75">
      <c r="A66" t="s">
        <v>108</v>
      </c>
      <c r="B66" s="4">
        <f>+B60</f>
        <v>-15667</v>
      </c>
      <c r="C66" s="4"/>
      <c r="D66" s="4">
        <f>+D60</f>
        <v>1315</v>
      </c>
    </row>
    <row r="67" spans="1:4" ht="12.75">
      <c r="A67" t="s">
        <v>110</v>
      </c>
      <c r="B67" s="4"/>
      <c r="C67" s="4"/>
      <c r="D67" s="4"/>
    </row>
    <row r="68" spans="2:4" ht="12.75">
      <c r="B68" s="4"/>
      <c r="C68" s="4"/>
      <c r="D68" s="4"/>
    </row>
    <row r="69" spans="2:4" ht="12.75">
      <c r="B69" s="4"/>
      <c r="C69" s="4"/>
      <c r="D69" s="4"/>
    </row>
    <row r="70" spans="1:4" ht="12.75">
      <c r="A70" s="9" t="s">
        <v>111</v>
      </c>
      <c r="B70" s="4"/>
      <c r="C70" s="4"/>
      <c r="D70" s="4"/>
    </row>
    <row r="71" spans="1:4" ht="12.75">
      <c r="A71" s="9"/>
      <c r="B71" s="4"/>
      <c r="C71" s="4"/>
      <c r="D71" s="4"/>
    </row>
    <row r="72" spans="2:4" ht="6.75" customHeight="1">
      <c r="B72" s="25"/>
      <c r="C72" s="4"/>
      <c r="D72" s="25"/>
    </row>
    <row r="73" spans="1:4" ht="12.75">
      <c r="A73" t="s">
        <v>112</v>
      </c>
      <c r="B73" s="26">
        <v>-1</v>
      </c>
      <c r="C73" s="4"/>
      <c r="D73" s="26">
        <v>-19</v>
      </c>
    </row>
    <row r="74" spans="1:4" ht="12.75">
      <c r="A74" t="s">
        <v>113</v>
      </c>
      <c r="B74" s="26"/>
      <c r="C74" s="4"/>
      <c r="D74" s="26">
        <v>-3201</v>
      </c>
    </row>
    <row r="75" spans="1:4" ht="12.75">
      <c r="A75" t="s">
        <v>104</v>
      </c>
      <c r="B75" s="26"/>
      <c r="C75" s="4"/>
      <c r="D75" s="26">
        <v>14</v>
      </c>
    </row>
    <row r="76" spans="1:4" ht="12.75">
      <c r="A76" t="s">
        <v>114</v>
      </c>
      <c r="B76" s="26">
        <v>1359</v>
      </c>
      <c r="C76" s="4"/>
      <c r="D76" s="26">
        <v>677</v>
      </c>
    </row>
    <row r="77" spans="1:4" ht="12.75">
      <c r="A77" t="s">
        <v>115</v>
      </c>
      <c r="B77" s="26">
        <v>259</v>
      </c>
      <c r="C77" s="4"/>
      <c r="D77" s="26"/>
    </row>
    <row r="78" spans="1:4" ht="12.75">
      <c r="A78" t="s">
        <v>116</v>
      </c>
      <c r="B78" s="26">
        <v>-2760</v>
      </c>
      <c r="C78" s="4"/>
      <c r="D78" s="26">
        <v>-1932</v>
      </c>
    </row>
    <row r="79" spans="1:4" ht="12.75">
      <c r="A79" t="s">
        <v>117</v>
      </c>
      <c r="B79" s="26">
        <v>1</v>
      </c>
      <c r="C79" s="4"/>
      <c r="D79" s="26"/>
    </row>
    <row r="80" spans="1:4" ht="12.75">
      <c r="A80" t="s">
        <v>118</v>
      </c>
      <c r="B80" s="26">
        <v>-324</v>
      </c>
      <c r="C80" s="4"/>
      <c r="D80" s="26">
        <v>-14</v>
      </c>
    </row>
    <row r="81" spans="1:4" ht="12.75">
      <c r="A81" t="s">
        <v>119</v>
      </c>
      <c r="B81" s="26"/>
      <c r="C81" s="4"/>
      <c r="D81" s="26">
        <v>-1202</v>
      </c>
    </row>
    <row r="82" spans="2:4" ht="8.25" customHeight="1">
      <c r="B82" s="27"/>
      <c r="C82" s="4"/>
      <c r="D82" s="27"/>
    </row>
    <row r="83" spans="2:4" ht="12.75">
      <c r="B83" s="10"/>
      <c r="C83" s="17"/>
      <c r="D83" s="10"/>
    </row>
    <row r="84" spans="1:4" ht="12.75">
      <c r="A84" t="s">
        <v>120</v>
      </c>
      <c r="B84" s="4">
        <f>SUM(B72:B83)</f>
        <v>-1466</v>
      </c>
      <c r="C84" s="4"/>
      <c r="D84" s="4">
        <f>SUM(D72:D83)</f>
        <v>-5677</v>
      </c>
    </row>
    <row r="85" spans="2:4" ht="12.75">
      <c r="B85" s="4"/>
      <c r="C85" s="4"/>
      <c r="D85" s="4"/>
    </row>
    <row r="86" spans="2:4" ht="12.75">
      <c r="B86" s="4"/>
      <c r="C86" s="4"/>
      <c r="D86" s="4"/>
    </row>
    <row r="87" spans="1:4" ht="12.75">
      <c r="A87" s="9" t="s">
        <v>137</v>
      </c>
      <c r="B87" s="4"/>
      <c r="C87" s="4"/>
      <c r="D87" s="4"/>
    </row>
    <row r="88" spans="2:4" ht="14.25" customHeight="1">
      <c r="B88" s="4"/>
      <c r="C88" s="4"/>
      <c r="D88" s="4"/>
    </row>
    <row r="89" spans="2:4" ht="6.75" customHeight="1">
      <c r="B89" s="25"/>
      <c r="C89" s="17"/>
      <c r="D89" s="25"/>
    </row>
    <row r="90" spans="1:4" ht="12.75">
      <c r="A90" t="s">
        <v>121</v>
      </c>
      <c r="B90" s="26">
        <v>-126</v>
      </c>
      <c r="C90" s="17"/>
      <c r="D90" s="26">
        <v>-258</v>
      </c>
    </row>
    <row r="91" spans="1:4" ht="12.75">
      <c r="A91" t="s">
        <v>122</v>
      </c>
      <c r="B91" s="26">
        <v>22789</v>
      </c>
      <c r="C91" s="17"/>
      <c r="D91" s="26">
        <v>4432</v>
      </c>
    </row>
    <row r="92" spans="1:4" ht="12.75">
      <c r="A92" t="s">
        <v>123</v>
      </c>
      <c r="B92" s="26">
        <v>-1214</v>
      </c>
      <c r="C92" s="17"/>
      <c r="D92" s="26">
        <v>-11576</v>
      </c>
    </row>
    <row r="93" spans="1:4" ht="12.75">
      <c r="A93" t="s">
        <v>138</v>
      </c>
      <c r="B93" s="26">
        <v>-671</v>
      </c>
      <c r="C93" s="17"/>
      <c r="D93" s="26">
        <v>-798</v>
      </c>
    </row>
    <row r="94" spans="1:4" ht="12.75">
      <c r="A94" t="s">
        <v>124</v>
      </c>
      <c r="B94" s="26">
        <v>-3325</v>
      </c>
      <c r="C94" s="17"/>
      <c r="D94" s="26">
        <v>-2850</v>
      </c>
    </row>
    <row r="95" spans="2:4" ht="7.5" customHeight="1">
      <c r="B95" s="27"/>
      <c r="C95" s="17"/>
      <c r="D95" s="27"/>
    </row>
    <row r="96" spans="2:4" ht="12.75">
      <c r="B96" s="4"/>
      <c r="C96" s="4"/>
      <c r="D96" s="4"/>
    </row>
    <row r="97" spans="1:4" ht="12.75">
      <c r="A97" t="s">
        <v>125</v>
      </c>
      <c r="B97" s="10">
        <f>SUM(B88:B96)</f>
        <v>17453</v>
      </c>
      <c r="C97" s="4"/>
      <c r="D97" s="10">
        <f>SUM(D88:D96)</f>
        <v>-11050</v>
      </c>
    </row>
    <row r="98" spans="2:4" ht="12.75">
      <c r="B98" s="4"/>
      <c r="C98" s="4"/>
      <c r="D98" s="4"/>
    </row>
    <row r="99" spans="2:4" ht="12.75">
      <c r="B99" s="4">
        <f>+B66+B84+B97</f>
        <v>320</v>
      </c>
      <c r="C99" s="4"/>
      <c r="D99" s="4">
        <f>+D66+D84+D97</f>
        <v>-15412</v>
      </c>
    </row>
    <row r="100" spans="2:4" ht="12.75">
      <c r="B100" s="4"/>
      <c r="C100" s="4"/>
      <c r="D100" s="4"/>
    </row>
    <row r="101" spans="1:4" ht="12.75">
      <c r="A101" t="s">
        <v>126</v>
      </c>
      <c r="B101" s="10">
        <v>-4</v>
      </c>
      <c r="C101" s="4"/>
      <c r="D101" s="10">
        <v>12</v>
      </c>
    </row>
    <row r="102" spans="2:4" ht="12.75">
      <c r="B102" s="4"/>
      <c r="C102" s="4"/>
      <c r="D102" s="4"/>
    </row>
    <row r="103" spans="1:4" ht="12.75">
      <c r="A103" t="s">
        <v>127</v>
      </c>
      <c r="B103" s="4">
        <f>+B99+B101</f>
        <v>316</v>
      </c>
      <c r="C103" s="4"/>
      <c r="D103" s="4">
        <f>+D99+D101</f>
        <v>-15400</v>
      </c>
    </row>
    <row r="104" spans="1:4" ht="12.75">
      <c r="A104" t="s">
        <v>128</v>
      </c>
      <c r="B104" s="4"/>
      <c r="C104" s="4"/>
      <c r="D104" s="4"/>
    </row>
    <row r="105" spans="2:4" ht="12.75">
      <c r="B105" s="4"/>
      <c r="C105" s="4"/>
      <c r="D105" s="4"/>
    </row>
    <row r="106" spans="1:4" ht="12.75">
      <c r="A106" t="s">
        <v>129</v>
      </c>
      <c r="B106" s="4">
        <v>21130</v>
      </c>
      <c r="C106" s="4"/>
      <c r="D106" s="4">
        <v>36530</v>
      </c>
    </row>
    <row r="107" spans="1:4" ht="12.75">
      <c r="A107" t="s">
        <v>130</v>
      </c>
      <c r="B107" s="4"/>
      <c r="C107" s="4"/>
      <c r="D107" s="4"/>
    </row>
    <row r="108" spans="2:4" ht="12.75">
      <c r="B108" s="4"/>
      <c r="C108" s="4"/>
      <c r="D108" s="4"/>
    </row>
    <row r="109" spans="1:4" ht="13.5" thickBot="1">
      <c r="A109" t="s">
        <v>131</v>
      </c>
      <c r="B109" s="28">
        <f>+B103+B106</f>
        <v>21446</v>
      </c>
      <c r="C109" s="4"/>
      <c r="D109" s="28">
        <f>+D103+D106</f>
        <v>21130</v>
      </c>
    </row>
    <row r="110" spans="2:4" ht="13.5" thickTop="1">
      <c r="B110" s="4"/>
      <c r="C110" s="4"/>
      <c r="D110" s="4"/>
    </row>
    <row r="111" spans="2:4" ht="12.75">
      <c r="B111" s="4"/>
      <c r="C111" s="4"/>
      <c r="D111" s="4"/>
    </row>
    <row r="112" spans="1:4" ht="12.75">
      <c r="A112" s="9"/>
      <c r="B112" s="4"/>
      <c r="C112" s="4"/>
      <c r="D112" s="4"/>
    </row>
    <row r="113" spans="2:4" ht="12.75">
      <c r="B113" s="4"/>
      <c r="C113" s="4"/>
      <c r="D113" s="4"/>
    </row>
    <row r="114" spans="1:4" ht="12.75">
      <c r="A114" t="s">
        <v>186</v>
      </c>
      <c r="B114" s="4"/>
      <c r="C114" s="4"/>
      <c r="D114" s="4"/>
    </row>
    <row r="115" spans="2:4" ht="12.75">
      <c r="B115" s="4"/>
      <c r="C115" s="4"/>
      <c r="D115" s="4"/>
    </row>
    <row r="116" spans="1:4" ht="12.75">
      <c r="A116" t="s">
        <v>188</v>
      </c>
      <c r="B116" s="4">
        <v>28343</v>
      </c>
      <c r="C116" s="4"/>
      <c r="D116" s="4">
        <v>35394</v>
      </c>
    </row>
    <row r="117" spans="1:4" ht="12.75">
      <c r="A117" t="s">
        <v>187</v>
      </c>
      <c r="B117" s="4">
        <v>-6897</v>
      </c>
      <c r="C117" s="4"/>
      <c r="D117" s="4">
        <v>-14264</v>
      </c>
    </row>
    <row r="118" spans="2:4" ht="12.75">
      <c r="B118" s="10"/>
      <c r="C118" s="4"/>
      <c r="D118" s="4"/>
    </row>
    <row r="119" spans="2:4" ht="13.5" thickBot="1">
      <c r="B119" s="23">
        <f>SUM(B115:B118)</f>
        <v>21446</v>
      </c>
      <c r="C119" s="4"/>
      <c r="D119" s="23">
        <f>SUM(D115:D118)</f>
        <v>21130</v>
      </c>
    </row>
    <row r="120" spans="2:4" ht="13.5" thickTop="1">
      <c r="B120" s="4"/>
      <c r="C120" s="4"/>
      <c r="D120" s="4"/>
    </row>
    <row r="121" spans="2:4" ht="12.75">
      <c r="B121" s="4"/>
      <c r="C121" s="4"/>
      <c r="D121" s="4"/>
    </row>
    <row r="122" spans="1:4" ht="12.75">
      <c r="A122" t="s">
        <v>132</v>
      </c>
      <c r="B122" s="4"/>
      <c r="C122" s="4"/>
      <c r="D122" s="4"/>
    </row>
    <row r="123" spans="1:4" ht="12.75">
      <c r="A123" t="s">
        <v>189</v>
      </c>
      <c r="B123" s="4"/>
      <c r="C123" s="4"/>
      <c r="D123" s="4"/>
    </row>
    <row r="124" spans="2:4" ht="12.75">
      <c r="B124" s="4"/>
      <c r="C124" s="4"/>
      <c r="D124" s="4"/>
    </row>
    <row r="125" spans="2:4" ht="12.75">
      <c r="B125" s="4"/>
      <c r="C125" s="4"/>
      <c r="D125" s="4"/>
    </row>
    <row r="126" spans="2:4" ht="12.75">
      <c r="B126" s="4"/>
      <c r="C126" s="4"/>
      <c r="D126" s="4"/>
    </row>
    <row r="127" spans="2:4" ht="12.75">
      <c r="B127" s="4"/>
      <c r="C127" s="4"/>
      <c r="D127" s="4"/>
    </row>
    <row r="128" spans="2:4" ht="12.75">
      <c r="B128" s="4"/>
      <c r="C128" s="4"/>
      <c r="D128" s="4"/>
    </row>
    <row r="129" spans="2:4" ht="12.75">
      <c r="B129" s="4"/>
      <c r="C129" s="4"/>
      <c r="D129" s="4"/>
    </row>
    <row r="130" spans="2:4" ht="12.75">
      <c r="B130" s="4"/>
      <c r="C130" s="4"/>
      <c r="D130" s="4"/>
    </row>
    <row r="131" spans="2:4" ht="12.75">
      <c r="B131" s="4"/>
      <c r="C131" s="4"/>
      <c r="D131" s="4"/>
    </row>
    <row r="132" spans="2:4" ht="12.75">
      <c r="B132" s="4"/>
      <c r="C132" s="4"/>
      <c r="D132" s="4"/>
    </row>
    <row r="133" spans="2:4" ht="12.75">
      <c r="B133" s="4"/>
      <c r="C133" s="4"/>
      <c r="D133" s="4"/>
    </row>
    <row r="134" spans="2:4" ht="12.75">
      <c r="B134" s="4"/>
      <c r="C134" s="4"/>
      <c r="D134" s="4"/>
    </row>
    <row r="135" spans="2:4" ht="12.75">
      <c r="B135" s="4"/>
      <c r="C135" s="4"/>
      <c r="D135" s="4"/>
    </row>
    <row r="136" spans="2:4" ht="12.75">
      <c r="B136" s="4"/>
      <c r="C136" s="4"/>
      <c r="D136" s="4"/>
    </row>
    <row r="137" spans="2:4" ht="12.75">
      <c r="B137" s="4"/>
      <c r="C137" s="4"/>
      <c r="D137" s="4"/>
    </row>
    <row r="138" spans="2:4" ht="12.75">
      <c r="B138" s="4"/>
      <c r="C138" s="4"/>
      <c r="D138" s="4"/>
    </row>
    <row r="139" spans="2:4" ht="12.75">
      <c r="B139" s="4"/>
      <c r="C139" s="4"/>
      <c r="D139" s="4"/>
    </row>
    <row r="140" spans="2:4" ht="12.75">
      <c r="B140" s="4"/>
      <c r="C140" s="4"/>
      <c r="D140" s="4"/>
    </row>
    <row r="141" spans="2:4" ht="12.75">
      <c r="B141" s="4"/>
      <c r="C141" s="4"/>
      <c r="D141" s="4"/>
    </row>
    <row r="142" spans="2:4" ht="12.75">
      <c r="B142" s="4"/>
      <c r="C142" s="4"/>
      <c r="D142" s="4"/>
    </row>
    <row r="143" spans="2:4" ht="12.75">
      <c r="B143" s="4"/>
      <c r="C143" s="4"/>
      <c r="D143" s="4"/>
    </row>
    <row r="144" spans="2:4" ht="12.75">
      <c r="B144" s="4"/>
      <c r="C144" s="4"/>
      <c r="D144" s="4"/>
    </row>
    <row r="145" spans="2:4" ht="12.75">
      <c r="B145" s="4"/>
      <c r="C145" s="4"/>
      <c r="D145" s="4"/>
    </row>
    <row r="146" spans="2:4" ht="12.75">
      <c r="B146" s="4"/>
      <c r="C146" s="4"/>
      <c r="D146" s="4"/>
    </row>
    <row r="147" spans="2:4" ht="12.75">
      <c r="B147" s="4"/>
      <c r="C147" s="4"/>
      <c r="D147" s="4"/>
    </row>
    <row r="148" spans="2:4" ht="12.75">
      <c r="B148" s="4"/>
      <c r="C148" s="4"/>
      <c r="D148" s="4"/>
    </row>
    <row r="149" spans="2:4" ht="12.75">
      <c r="B149" s="4"/>
      <c r="C149" s="4"/>
      <c r="D149" s="4"/>
    </row>
    <row r="150" spans="2:4" ht="12.75">
      <c r="B150" s="4"/>
      <c r="C150" s="4"/>
      <c r="D150" s="4"/>
    </row>
    <row r="151" spans="2:4" ht="12.75">
      <c r="B151" s="4"/>
      <c r="C151" s="4"/>
      <c r="D151" s="4"/>
    </row>
    <row r="152" spans="2:4" ht="12.75">
      <c r="B152" s="4"/>
      <c r="C152" s="4"/>
      <c r="D152" s="4"/>
    </row>
    <row r="153" spans="2:4" ht="12.75">
      <c r="B153" s="4"/>
      <c r="C153" s="4"/>
      <c r="D153" s="4"/>
    </row>
    <row r="154" spans="2:4" ht="12.75">
      <c r="B154" s="4"/>
      <c r="C154" s="4"/>
      <c r="D154" s="4"/>
    </row>
    <row r="155" spans="2:4" ht="12.75">
      <c r="B155" s="4"/>
      <c r="C155" s="4"/>
      <c r="D155" s="4"/>
    </row>
    <row r="156" spans="2:4" ht="12.75">
      <c r="B156" s="4"/>
      <c r="C156" s="4"/>
      <c r="D156" s="4"/>
    </row>
    <row r="157" spans="2:4" ht="12.75">
      <c r="B157" s="4"/>
      <c r="C157" s="4"/>
      <c r="D157" s="4"/>
    </row>
    <row r="158" spans="2:4" ht="12.75">
      <c r="B158" s="4"/>
      <c r="C158" s="4"/>
      <c r="D158" s="4"/>
    </row>
    <row r="159" spans="2:4" ht="12.75">
      <c r="B159" s="4"/>
      <c r="C159" s="4"/>
      <c r="D159" s="4"/>
    </row>
    <row r="160" spans="2:4" ht="12.75">
      <c r="B160" s="4"/>
      <c r="C160" s="4"/>
      <c r="D160" s="4"/>
    </row>
    <row r="161" spans="2:4" ht="12.75">
      <c r="B161" s="4"/>
      <c r="C161" s="4"/>
      <c r="D161" s="4"/>
    </row>
    <row r="162" spans="2:4" ht="12.75">
      <c r="B162" s="4"/>
      <c r="C162" s="4"/>
      <c r="D162" s="4"/>
    </row>
    <row r="163" spans="2:4" ht="12.75">
      <c r="B163" s="4"/>
      <c r="C163" s="4"/>
      <c r="D163" s="4"/>
    </row>
    <row r="164" spans="2:4" ht="12.75">
      <c r="B164" s="4"/>
      <c r="C164" s="4"/>
      <c r="D164" s="4"/>
    </row>
  </sheetData>
  <mergeCells count="3">
    <mergeCell ref="A1:D1"/>
    <mergeCell ref="A2:D2"/>
    <mergeCell ref="A3:D3"/>
  </mergeCells>
  <printOptions/>
  <pageMargins left="0.75" right="0.75" top="1" bottom="1" header="0.5" footer="0.5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 Kajang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Yen</dc:creator>
  <cp:keywords/>
  <dc:description/>
  <cp:lastModifiedBy>Corporate Affair</cp:lastModifiedBy>
  <cp:lastPrinted>2002-11-28T09:01:00Z</cp:lastPrinted>
  <dcterms:created xsi:type="dcterms:W3CDTF">2002-11-28T01:27:17Z</dcterms:created>
  <dcterms:modified xsi:type="dcterms:W3CDTF">2002-11-28T09:34:02Z</dcterms:modified>
  <cp:category/>
  <cp:version/>
  <cp:contentType/>
  <cp:contentStatus/>
</cp:coreProperties>
</file>