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activeTab="1"/>
  </bookViews>
  <sheets>
    <sheet name="p&amp;l" sheetId="1" r:id="rId1"/>
    <sheet name="b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<sst xmlns="http://schemas.openxmlformats.org/spreadsheetml/2006/main" count="189" uniqueCount="132">
  <si>
    <t>METRO KAJANG HOLDINGS BERHAD</t>
  </si>
  <si>
    <t>(Incorporated in Malaysia)</t>
  </si>
  <si>
    <t>UNAUDITED  CONSOLIDATED INCOME STATEMENT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</si>
  <si>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</si>
  <si>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</si>
  <si>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</si>
  <si>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</si>
  <si>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</si>
  <si>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</si>
  <si>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</si>
  <si>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</si>
  <si>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</si>
  <si>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</si>
  <si>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>Investment income</t>
  </si>
  <si>
    <t>NIL</t>
  </si>
  <si>
    <t>minority interests and extraordinary items</t>
  </si>
  <si>
    <t xml:space="preserve">    (b)</t>
  </si>
  <si>
    <t xml:space="preserve">    (c)</t>
  </si>
  <si>
    <t>Depreciation and amortisation</t>
  </si>
  <si>
    <t xml:space="preserve">    (d)</t>
  </si>
  <si>
    <t>Exceptional items</t>
  </si>
  <si>
    <t xml:space="preserve">    (e) </t>
  </si>
  <si>
    <t>extraordinary items</t>
  </si>
  <si>
    <t xml:space="preserve">     (f)</t>
  </si>
  <si>
    <t xml:space="preserve">     (g)</t>
  </si>
  <si>
    <t>interests and extraordinary items</t>
  </si>
  <si>
    <t xml:space="preserve">     (h)</t>
  </si>
  <si>
    <t xml:space="preserve">     (i)</t>
  </si>
  <si>
    <t xml:space="preserve">     before deducting minority interests</t>
  </si>
  <si>
    <t>attributable to members of the company</t>
  </si>
  <si>
    <t xml:space="preserve">     (k)</t>
  </si>
  <si>
    <t>(i)    Extraordinary items</t>
  </si>
  <si>
    <t>(ii)   Less minority interests</t>
  </si>
  <si>
    <t>(iii)  Extraordinary items attributable to</t>
  </si>
  <si>
    <t>3   (a)</t>
  </si>
  <si>
    <t>deducting any provision for preference</t>
  </si>
  <si>
    <t>dividends, if any:-</t>
  </si>
  <si>
    <t xml:space="preserve">      ordinary shares) (sen)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</si>
  <si>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</si>
  <si>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</si>
  <si>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</si>
  <si>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</si>
  <si>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</si>
  <si>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</si>
  <si>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</si>
  <si>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 xml:space="preserve">     Taxation</t>
  </si>
  <si>
    <t>NET CURRENT ASSETS/(LIABILITIES)</t>
  </si>
  <si>
    <t>Net tangible assets per share (sen)</t>
  </si>
  <si>
    <t>Revenue</t>
  </si>
  <si>
    <t>(Company No. 50948-T)</t>
  </si>
  <si>
    <t>Dividend per share (sen)</t>
  </si>
  <si>
    <t>Dividend Description</t>
  </si>
  <si>
    <t>5</t>
  </si>
  <si>
    <t>Net tangible assets per share (RM)</t>
  </si>
  <si>
    <t xml:space="preserve"> INDIVIDUAL QUARTER</t>
  </si>
  <si>
    <t>CURRENT YEAR QUARTER</t>
  </si>
  <si>
    <t xml:space="preserve">               AS AT END OF </t>
  </si>
  <si>
    <t xml:space="preserve">          FINANCIAL YEAR END</t>
  </si>
  <si>
    <t xml:space="preserve">             AS AT PRECEDING </t>
  </si>
  <si>
    <t>N/A</t>
  </si>
  <si>
    <t>Note : N/A = Not Applicable.</t>
  </si>
  <si>
    <t xml:space="preserve">     (b)</t>
  </si>
  <si>
    <t>1  (a)</t>
  </si>
  <si>
    <t>2  (a)</t>
  </si>
  <si>
    <t>(ii)  Fully diluted (based on 95,000,000</t>
  </si>
  <si>
    <t>(i)   Basic (based on 95,000,000</t>
  </si>
  <si>
    <t xml:space="preserve">       members of the company</t>
  </si>
  <si>
    <t>4.  (a)</t>
  </si>
  <si>
    <t>NON-CURRENT ASSETS</t>
  </si>
  <si>
    <t xml:space="preserve">     Stocks 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</si>
  <si>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</si>
  <si>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</si>
  <si>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</si>
  <si>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</si>
  <si>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</si>
  <si>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</si>
  <si>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</si>
  <si>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Debtors, deposits and prepayments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</si>
  <si>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</si>
  <si>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</si>
  <si>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</si>
  <si>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</si>
  <si>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</si>
  <si>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 xml:space="preserve">     Proposed dividend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</si>
  <si>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</si>
  <si>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</si>
  <si>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</si>
  <si>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</si>
  <si>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</si>
  <si>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</si>
  <si>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</si>
  <si>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</si>
  <si>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(ii) Add/(Less) minority interests</t>
  </si>
  <si>
    <t xml:space="preserve">                 30.09.2001</t>
  </si>
  <si>
    <t>30.09.2001</t>
  </si>
  <si>
    <t>Property, plant and equipment</t>
  </si>
  <si>
    <t>Land held for joint development</t>
  </si>
  <si>
    <t>Deferred expenditure</t>
  </si>
  <si>
    <t>Amout owing by associated company</t>
  </si>
  <si>
    <t>Pre -acquisition losses</t>
  </si>
  <si>
    <t>(j)</t>
  </si>
  <si>
    <t>(l)</t>
  </si>
  <si>
    <t>(m)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</si>
  <si>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</si>
  <si>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</si>
  <si>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</si>
  <si>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</si>
  <si>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</si>
  <si>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</si>
  <si>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minority interests and</t>
  </si>
  <si>
    <t>Share of profits and losses of</t>
  </si>
  <si>
    <t>associated companies</t>
  </si>
  <si>
    <t>Income tax</t>
  </si>
  <si>
    <t>(i) Profit/(loss) after income tax</t>
  </si>
  <si>
    <t>Net Profit/(loss) from ordinary activities</t>
  </si>
  <si>
    <t xml:space="preserve">Net Profit/(loss) attributable  </t>
  </si>
  <si>
    <t>to members of the company</t>
  </si>
  <si>
    <t>Earnings per share based on 2(m) above after</t>
  </si>
  <si>
    <r>
      <t xml:space="preserve">     </t>
    </r>
    <r>
      <rPr>
        <sz val="10"/>
        <rFont val="Arial"/>
        <family val="2"/>
      </rPr>
      <t>Trade Creditors</t>
    </r>
  </si>
  <si>
    <t xml:space="preserve">     Other Creditors and accruals</t>
  </si>
  <si>
    <t>Deferred taxation</t>
  </si>
  <si>
    <t>Reserve on consolidation</t>
  </si>
  <si>
    <t>Property revaluation reserve</t>
  </si>
  <si>
    <t xml:space="preserve">Foreign exchange translation reserve </t>
  </si>
  <si>
    <t xml:space="preserve">     Amount owing to landowner</t>
  </si>
  <si>
    <t xml:space="preserve">Profit/(Loss) before income tax, minority </t>
  </si>
  <si>
    <t>The Board of Directors is pleased to announce the unaudited consolidated results of the Group for the third quarter ended 30 June 2002.</t>
  </si>
  <si>
    <t>30.06.2001</t>
  </si>
  <si>
    <t xml:space="preserve">                 30.06.2002</t>
  </si>
  <si>
    <t>30.06.2002</t>
  </si>
  <si>
    <t>UNAUDITED CONSOLIDATED  BALANCE SHEET AS AT 30 JUNE 2002</t>
  </si>
  <si>
    <t>Capital Work-In-Progress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</si>
</sst>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4" fontId="2" fillId="0" borderId="0" xfId="15" applyNumberFormat="1" applyFont="1" applyAlignment="1">
      <alignment/>
    </xf>
    <xf numFmtId="43" fontId="2" fillId="0" borderId="1" xfId="15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3" fontId="2" fillId="0" borderId="1" xfId="15" applyNumberFormat="1" applyFont="1" applyBorder="1" applyAlignment="1">
      <alignment horizontal="right"/>
    </xf>
    <xf numFmtId="4" fontId="2" fillId="0" borderId="0" xfId="15" applyNumberFormat="1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15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4" fontId="2" fillId="0" borderId="0" xfId="15" applyNumberFormat="1" applyFont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15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 horizontal="left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37" fontId="2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8" xfId="15" applyNumberFormat="1" applyBorder="1" applyAlignment="1">
      <alignment/>
    </xf>
    <xf numFmtId="0" fontId="2" fillId="0" borderId="0" xfId="0" applyFont="1" applyAlignment="1" quotePrefix="1">
      <alignment horizontal="center"/>
    </xf>
    <xf numFmtId="164" fontId="0" fillId="0" borderId="5" xfId="15" applyNumberFormat="1" applyFont="1" applyBorder="1" applyAlignment="1" quotePrefix="1">
      <alignment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4" fontId="2" fillId="0" borderId="2" xfId="15" applyNumberFormat="1" applyFont="1" applyBorder="1" applyAlignment="1">
      <alignment horizontal="right"/>
    </xf>
    <xf numFmtId="37" fontId="2" fillId="0" borderId="2" xfId="15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68">
      <selection activeCell="A89" sqref="A89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11.8515625" style="0" customWidth="1"/>
    <col min="4" max="4" width="16.8515625" style="0" customWidth="1"/>
    <col min="5" max="5" width="5.7109375" style="0" customWidth="1"/>
    <col min="6" max="6" width="10.8515625" style="0" customWidth="1"/>
    <col min="7" max="7" width="17.00390625" style="0" customWidth="1"/>
  </cols>
  <sheetData>
    <row r="1" spans="1:7" ht="12.75">
      <c r="A1" s="74" t="s">
        <v>0</v>
      </c>
      <c r="B1" s="74"/>
      <c r="C1" s="74"/>
      <c r="D1" s="74"/>
      <c r="E1" s="74"/>
      <c r="F1" s="74"/>
      <c r="G1" s="74"/>
    </row>
    <row r="2" spans="1:7" ht="12.75">
      <c r="A2" s="3"/>
      <c r="B2" s="74" t="s">
        <v>1</v>
      </c>
      <c r="C2" s="74"/>
      <c r="D2" s="74"/>
      <c r="E2" s="74"/>
      <c r="F2" s="74"/>
      <c r="G2" s="74"/>
    </row>
    <row r="3" spans="1:7" ht="12.75">
      <c r="A3" s="3"/>
      <c r="B3" s="74" t="s">
        <v>49</v>
      </c>
      <c r="C3" s="74"/>
      <c r="D3" s="74"/>
      <c r="E3" s="74"/>
      <c r="F3" s="74"/>
      <c r="G3" s="74"/>
    </row>
    <row r="5" spans="1:7" ht="12.75">
      <c r="A5" s="5"/>
      <c r="B5" s="5" t="s">
        <v>126</v>
      </c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6" t="s">
        <v>2</v>
      </c>
      <c r="C8" s="5"/>
      <c r="D8" s="5"/>
      <c r="E8" s="5"/>
      <c r="F8" s="5"/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5"/>
      <c r="B10" s="5"/>
      <c r="C10" s="75" t="s">
        <v>54</v>
      </c>
      <c r="D10" s="75"/>
      <c r="E10" s="7"/>
      <c r="F10" s="75" t="s">
        <v>3</v>
      </c>
      <c r="G10" s="75"/>
    </row>
    <row r="11" spans="1:7" ht="12.75">
      <c r="A11" s="5"/>
      <c r="B11" s="5"/>
      <c r="C11" s="7" t="s">
        <v>4</v>
      </c>
      <c r="D11" s="7" t="s">
        <v>5</v>
      </c>
      <c r="E11" s="7"/>
      <c r="F11" s="7" t="s">
        <v>6</v>
      </c>
      <c r="G11" s="7" t="s">
        <v>5</v>
      </c>
    </row>
    <row r="12" spans="1:7" ht="12.75">
      <c r="A12" s="5"/>
      <c r="B12" s="5"/>
      <c r="C12" s="7" t="s">
        <v>7</v>
      </c>
      <c r="D12" s="7" t="s">
        <v>8</v>
      </c>
      <c r="E12" s="7"/>
      <c r="F12" s="7" t="s">
        <v>7</v>
      </c>
      <c r="G12" s="7" t="s">
        <v>8</v>
      </c>
    </row>
    <row r="13" spans="1:7" ht="12.75">
      <c r="A13" s="5"/>
      <c r="B13" s="5"/>
      <c r="C13" s="7" t="s">
        <v>9</v>
      </c>
      <c r="D13" s="7" t="s">
        <v>9</v>
      </c>
      <c r="E13" s="7"/>
      <c r="F13" s="7" t="s">
        <v>10</v>
      </c>
      <c r="G13" s="7" t="s">
        <v>11</v>
      </c>
    </row>
    <row r="14" spans="1:7" ht="12.75">
      <c r="A14" s="5"/>
      <c r="B14" s="5"/>
      <c r="C14" s="7" t="s">
        <v>129</v>
      </c>
      <c r="D14" s="7" t="s">
        <v>127</v>
      </c>
      <c r="E14" s="7"/>
      <c r="F14" s="65" t="s">
        <v>129</v>
      </c>
      <c r="G14" s="7" t="s">
        <v>127</v>
      </c>
    </row>
    <row r="15" spans="1:7" ht="12.75">
      <c r="A15" s="5"/>
      <c r="B15" s="5"/>
      <c r="C15" s="7" t="s">
        <v>12</v>
      </c>
      <c r="D15" s="7" t="s">
        <v>12</v>
      </c>
      <c r="E15" s="7"/>
      <c r="F15" s="7" t="s">
        <v>12</v>
      </c>
      <c r="G15" s="7" t="s">
        <v>12</v>
      </c>
    </row>
    <row r="16" spans="1:7" ht="12.75">
      <c r="A16" s="5"/>
      <c r="B16" s="5"/>
      <c r="C16" s="5"/>
      <c r="D16" s="5"/>
      <c r="E16" s="5"/>
      <c r="F16" s="5"/>
      <c r="G16" s="5"/>
    </row>
    <row r="17" spans="1:7" ht="13.5" thickBot="1">
      <c r="A17" s="5" t="s">
        <v>62</v>
      </c>
      <c r="B17" s="5" t="s">
        <v>48</v>
      </c>
      <c r="C17" s="8">
        <v>38752</v>
      </c>
      <c r="D17" s="9">
        <v>26320</v>
      </c>
      <c r="E17" s="7"/>
      <c r="F17" s="10">
        <v>149765</v>
      </c>
      <c r="G17" s="11">
        <v>71172</v>
      </c>
    </row>
    <row r="18" spans="1:7" ht="13.5" thickTop="1">
      <c r="A18" s="5"/>
      <c r="B18" s="5"/>
      <c r="C18" s="5"/>
      <c r="D18" s="7"/>
      <c r="E18" s="5"/>
      <c r="F18" s="12"/>
      <c r="G18" s="13"/>
    </row>
    <row r="19" spans="1:7" ht="13.5" thickBot="1">
      <c r="A19" s="5" t="s">
        <v>16</v>
      </c>
      <c r="B19" s="5" t="s">
        <v>13</v>
      </c>
      <c r="C19" s="14" t="s">
        <v>14</v>
      </c>
      <c r="D19" s="15" t="s">
        <v>14</v>
      </c>
      <c r="E19" s="7"/>
      <c r="F19" s="16" t="s">
        <v>14</v>
      </c>
      <c r="G19" s="17" t="s">
        <v>14</v>
      </c>
    </row>
    <row r="20" spans="1:7" ht="13.5" thickTop="1">
      <c r="A20" s="5"/>
      <c r="B20" s="5"/>
      <c r="C20" s="5"/>
      <c r="D20" s="7"/>
      <c r="E20" s="5"/>
      <c r="F20" s="12"/>
      <c r="G20" s="18"/>
    </row>
    <row r="21" spans="1:7" ht="13.5" thickBot="1">
      <c r="A21" s="5" t="s">
        <v>17</v>
      </c>
      <c r="B21" s="5" t="s">
        <v>103</v>
      </c>
      <c r="C21" s="8">
        <v>390</v>
      </c>
      <c r="D21" s="19">
        <v>319</v>
      </c>
      <c r="E21" s="7"/>
      <c r="F21" s="20">
        <v>1064</v>
      </c>
      <c r="G21" s="11">
        <v>1011</v>
      </c>
    </row>
    <row r="22" spans="1:7" ht="13.5" thickTop="1">
      <c r="A22" s="5"/>
      <c r="B22" s="5"/>
      <c r="C22" s="5"/>
      <c r="D22" s="5"/>
      <c r="E22" s="5"/>
      <c r="F22" s="12"/>
      <c r="G22" s="18"/>
    </row>
    <row r="23" spans="1:7" ht="12.75">
      <c r="A23" s="5" t="s">
        <v>63</v>
      </c>
      <c r="B23" s="5" t="s">
        <v>104</v>
      </c>
      <c r="C23" s="5"/>
      <c r="D23" s="5"/>
      <c r="E23" s="5"/>
      <c r="F23" s="12"/>
      <c r="G23" s="18"/>
    </row>
    <row r="24" spans="1:7" ht="12.75">
      <c r="A24" s="5"/>
      <c r="B24" s="5" t="s">
        <v>105</v>
      </c>
      <c r="C24" s="5"/>
      <c r="D24" s="5"/>
      <c r="E24" s="5"/>
      <c r="F24" s="12"/>
      <c r="G24" s="18"/>
    </row>
    <row r="25" spans="1:7" ht="12.75">
      <c r="A25" s="5"/>
      <c r="B25" s="5" t="s">
        <v>106</v>
      </c>
      <c r="C25" s="5"/>
      <c r="D25" s="5"/>
      <c r="E25" s="5"/>
      <c r="F25" s="12"/>
      <c r="G25" s="18"/>
    </row>
    <row r="26" spans="1:7" ht="12.75">
      <c r="A26" s="5"/>
      <c r="B26" s="5" t="s">
        <v>15</v>
      </c>
      <c r="C26" s="21">
        <v>8237</v>
      </c>
      <c r="D26" s="22">
        <v>5147</v>
      </c>
      <c r="E26" s="5"/>
      <c r="F26" s="12">
        <v>37203</v>
      </c>
      <c r="G26" s="23">
        <v>13968</v>
      </c>
    </row>
    <row r="27" spans="1:7" ht="12.75">
      <c r="A27" s="5"/>
      <c r="B27" s="5"/>
      <c r="C27" s="5"/>
      <c r="D27" s="7"/>
      <c r="E27" s="5"/>
      <c r="F27" s="12"/>
      <c r="G27" s="18"/>
    </row>
    <row r="28" spans="1:7" ht="12.75">
      <c r="A28" s="5" t="s">
        <v>16</v>
      </c>
      <c r="B28" s="5" t="s">
        <v>107</v>
      </c>
      <c r="C28" s="12">
        <v>-411</v>
      </c>
      <c r="D28" s="24">
        <v>-591</v>
      </c>
      <c r="E28" s="5"/>
      <c r="F28" s="12">
        <v>-1659</v>
      </c>
      <c r="G28" s="22">
        <v>-1949</v>
      </c>
    </row>
    <row r="29" spans="1:7" ht="12.75">
      <c r="A29" s="5"/>
      <c r="B29" s="5"/>
      <c r="C29" s="12"/>
      <c r="D29" s="7"/>
      <c r="E29" s="5"/>
      <c r="F29" s="12"/>
      <c r="G29" s="18"/>
    </row>
    <row r="30" spans="1:7" ht="12.75">
      <c r="A30" s="5" t="s">
        <v>17</v>
      </c>
      <c r="B30" s="5" t="s">
        <v>18</v>
      </c>
      <c r="C30" s="12">
        <v>-471</v>
      </c>
      <c r="D30" s="24">
        <v>-518</v>
      </c>
      <c r="E30" s="5"/>
      <c r="F30" s="12">
        <v>-1743</v>
      </c>
      <c r="G30" s="22">
        <v>-1906</v>
      </c>
    </row>
    <row r="31" spans="1:7" ht="12.75">
      <c r="A31" s="5"/>
      <c r="B31" s="5"/>
      <c r="C31" s="12"/>
      <c r="D31" s="7"/>
      <c r="E31" s="5"/>
      <c r="F31" s="12"/>
      <c r="G31" s="18"/>
    </row>
    <row r="32" spans="1:7" ht="12.75">
      <c r="A32" s="5" t="s">
        <v>19</v>
      </c>
      <c r="B32" s="5" t="s">
        <v>20</v>
      </c>
      <c r="C32" s="25">
        <v>424</v>
      </c>
      <c r="D32" s="25" t="s">
        <v>14</v>
      </c>
      <c r="E32" s="5"/>
      <c r="F32" s="25">
        <v>424</v>
      </c>
      <c r="G32" s="25" t="s">
        <v>14</v>
      </c>
    </row>
    <row r="33" spans="1:7" ht="12.75">
      <c r="A33" s="5"/>
      <c r="B33" s="5"/>
      <c r="C33" s="12"/>
      <c r="D33" s="26"/>
      <c r="E33" s="5"/>
      <c r="F33" s="12"/>
      <c r="G33" s="13"/>
    </row>
    <row r="34" spans="1:7" ht="12.75">
      <c r="A34" s="5" t="s">
        <v>21</v>
      </c>
      <c r="B34" s="5" t="s">
        <v>108</v>
      </c>
      <c r="C34" s="12"/>
      <c r="D34" s="26"/>
      <c r="E34" s="5"/>
      <c r="F34" s="12"/>
      <c r="G34" s="13"/>
    </row>
    <row r="35" spans="1:7" ht="12.75">
      <c r="A35" s="5"/>
      <c r="B35" s="5" t="s">
        <v>109</v>
      </c>
      <c r="C35" s="12"/>
      <c r="D35" s="26"/>
      <c r="E35" s="5"/>
      <c r="F35" s="12"/>
      <c r="G35" s="18"/>
    </row>
    <row r="36" spans="1:7" ht="12.75">
      <c r="A36" s="5"/>
      <c r="B36" s="5" t="s">
        <v>22</v>
      </c>
      <c r="C36" s="27">
        <v>7779</v>
      </c>
      <c r="D36" s="28">
        <v>4038</v>
      </c>
      <c r="E36" s="5"/>
      <c r="F36" s="27">
        <v>34225</v>
      </c>
      <c r="G36" s="29">
        <v>10113</v>
      </c>
    </row>
    <row r="37" spans="1:7" ht="12.75">
      <c r="A37" s="5"/>
      <c r="B37" s="5"/>
      <c r="C37" s="12"/>
      <c r="D37" s="26"/>
      <c r="E37" s="5"/>
      <c r="F37" s="12"/>
      <c r="G37" s="13"/>
    </row>
    <row r="38" spans="1:7" ht="12.75">
      <c r="A38" s="5" t="s">
        <v>23</v>
      </c>
      <c r="B38" s="5" t="s">
        <v>110</v>
      </c>
      <c r="C38" s="12"/>
      <c r="D38" s="26"/>
      <c r="E38" s="5"/>
      <c r="F38" s="12"/>
      <c r="G38" s="13"/>
    </row>
    <row r="39" spans="1:7" ht="12.75">
      <c r="A39" s="5"/>
      <c r="B39" s="5" t="s">
        <v>111</v>
      </c>
      <c r="C39" s="25" t="s">
        <v>14</v>
      </c>
      <c r="D39" s="30" t="s">
        <v>14</v>
      </c>
      <c r="E39" s="5"/>
      <c r="F39" s="25" t="s">
        <v>14</v>
      </c>
      <c r="G39" s="25" t="s">
        <v>14</v>
      </c>
    </row>
    <row r="40" spans="1:7" ht="12.75">
      <c r="A40" s="5"/>
      <c r="B40" s="5"/>
      <c r="C40" s="5"/>
      <c r="D40" s="7"/>
      <c r="E40" s="5"/>
      <c r="F40" s="12"/>
      <c r="G40" s="18"/>
    </row>
    <row r="41" spans="1:7" ht="12.75">
      <c r="A41" s="5" t="s">
        <v>24</v>
      </c>
      <c r="B41" s="5" t="s">
        <v>125</v>
      </c>
      <c r="C41" s="5"/>
      <c r="D41" s="7"/>
      <c r="E41" s="5"/>
      <c r="F41" s="12"/>
      <c r="G41" s="18"/>
    </row>
    <row r="42" spans="1:7" ht="12.75">
      <c r="A42" s="5"/>
      <c r="B42" s="5" t="s">
        <v>25</v>
      </c>
      <c r="C42" s="21">
        <f>+C36</f>
        <v>7779</v>
      </c>
      <c r="D42" s="31">
        <v>4038</v>
      </c>
      <c r="E42" s="5"/>
      <c r="F42" s="12">
        <f>+F36</f>
        <v>34225</v>
      </c>
      <c r="G42" s="23">
        <v>10113</v>
      </c>
    </row>
    <row r="43" spans="1:7" ht="12.75">
      <c r="A43" s="5"/>
      <c r="B43" s="5"/>
      <c r="C43" s="5"/>
      <c r="D43" s="7"/>
      <c r="E43" s="5"/>
      <c r="F43" s="12"/>
      <c r="G43" s="18"/>
    </row>
    <row r="44" spans="1:7" ht="12.75">
      <c r="A44" s="5" t="s">
        <v>26</v>
      </c>
      <c r="B44" s="5" t="s">
        <v>112</v>
      </c>
      <c r="C44" s="32">
        <v>-1613</v>
      </c>
      <c r="D44" s="70">
        <v>-1882</v>
      </c>
      <c r="E44" s="5"/>
      <c r="F44" s="32">
        <v>-10476</v>
      </c>
      <c r="G44" s="58">
        <v>-4320</v>
      </c>
    </row>
    <row r="45" spans="1:7" ht="12.75">
      <c r="A45" s="5"/>
      <c r="B45" s="5"/>
      <c r="C45" s="5"/>
      <c r="D45" s="7"/>
      <c r="E45" s="5"/>
      <c r="F45" s="12"/>
      <c r="G45" s="18"/>
    </row>
    <row r="46" spans="1:7" ht="12.75">
      <c r="A46" s="5" t="s">
        <v>27</v>
      </c>
      <c r="B46" s="5" t="s">
        <v>113</v>
      </c>
      <c r="C46" s="5"/>
      <c r="D46" s="7"/>
      <c r="E46" s="5"/>
      <c r="F46" s="12"/>
      <c r="G46" s="18"/>
    </row>
    <row r="47" spans="1:7" ht="12.75">
      <c r="A47" s="5"/>
      <c r="B47" s="5" t="s">
        <v>28</v>
      </c>
      <c r="C47" s="21">
        <f>+C42+C44</f>
        <v>6166</v>
      </c>
      <c r="D47" s="31">
        <v>2156</v>
      </c>
      <c r="E47" s="5"/>
      <c r="F47" s="12">
        <f>+F42+F44</f>
        <v>23749</v>
      </c>
      <c r="G47" s="33">
        <v>5793</v>
      </c>
    </row>
    <row r="48" spans="1:7" ht="12.75">
      <c r="A48" s="5"/>
      <c r="B48" s="5"/>
      <c r="C48" s="5"/>
      <c r="D48" s="7"/>
      <c r="E48" s="5"/>
      <c r="F48" s="12"/>
      <c r="G48" s="18"/>
    </row>
    <row r="49" spans="1:7" ht="12.75">
      <c r="A49" s="5"/>
      <c r="B49" s="5" t="s">
        <v>92</v>
      </c>
      <c r="C49" s="27">
        <v>0</v>
      </c>
      <c r="D49" s="67">
        <v>19</v>
      </c>
      <c r="E49" s="5"/>
      <c r="F49" s="27">
        <v>-1</v>
      </c>
      <c r="G49" s="68">
        <v>55</v>
      </c>
    </row>
    <row r="50" spans="1:7" ht="12.75">
      <c r="A50" s="5"/>
      <c r="B50" s="5"/>
      <c r="C50" s="27"/>
      <c r="D50" s="67"/>
      <c r="E50" s="5"/>
      <c r="F50" s="27"/>
      <c r="G50" s="68"/>
    </row>
    <row r="51" spans="1:7" ht="12.75">
      <c r="A51" s="7" t="s">
        <v>100</v>
      </c>
      <c r="B51" s="5" t="s">
        <v>99</v>
      </c>
      <c r="C51" s="71" t="s">
        <v>14</v>
      </c>
      <c r="D51" s="25" t="s">
        <v>14</v>
      </c>
      <c r="E51" s="5"/>
      <c r="F51" s="25" t="s">
        <v>14</v>
      </c>
      <c r="G51" s="69" t="s">
        <v>14</v>
      </c>
    </row>
    <row r="52" spans="1:7" ht="12.75">
      <c r="A52" s="5"/>
      <c r="B52" s="5"/>
      <c r="C52" s="5"/>
      <c r="D52" s="7"/>
      <c r="E52" s="5"/>
      <c r="F52" s="12"/>
      <c r="G52" s="13"/>
    </row>
    <row r="53" spans="1:7" ht="12.75">
      <c r="A53" s="5" t="s">
        <v>30</v>
      </c>
      <c r="B53" s="5" t="s">
        <v>114</v>
      </c>
      <c r="C53" s="5"/>
      <c r="D53" s="7"/>
      <c r="E53" s="5"/>
      <c r="F53" s="12"/>
      <c r="G53" s="13"/>
    </row>
    <row r="54" spans="1:7" ht="12.75">
      <c r="A54" s="5"/>
      <c r="B54" s="5" t="s">
        <v>29</v>
      </c>
      <c r="C54" s="21">
        <f>+C47+C49</f>
        <v>6166</v>
      </c>
      <c r="D54" s="24">
        <v>2175</v>
      </c>
      <c r="E54" s="5"/>
      <c r="F54" s="12">
        <f>+F47+F49</f>
        <v>23748</v>
      </c>
      <c r="G54" s="23">
        <v>5848</v>
      </c>
    </row>
    <row r="55" spans="1:7" ht="12.75">
      <c r="A55" s="5"/>
      <c r="B55" s="5"/>
      <c r="C55" s="21"/>
      <c r="D55" s="24"/>
      <c r="E55" s="5"/>
      <c r="F55" s="12"/>
      <c r="G55" s="23"/>
    </row>
    <row r="56" spans="1:7" ht="12.75">
      <c r="A56" s="7" t="s">
        <v>101</v>
      </c>
      <c r="B56" s="5" t="s">
        <v>31</v>
      </c>
      <c r="C56" s="26" t="s">
        <v>14</v>
      </c>
      <c r="D56" s="26" t="s">
        <v>14</v>
      </c>
      <c r="E56" s="5"/>
      <c r="F56" s="24" t="s">
        <v>14</v>
      </c>
      <c r="G56" s="34" t="s">
        <v>14</v>
      </c>
    </row>
    <row r="57" spans="1:7" ht="12.75">
      <c r="A57" s="5"/>
      <c r="B57" s="5" t="s">
        <v>32</v>
      </c>
      <c r="C57" s="26" t="s">
        <v>14</v>
      </c>
      <c r="D57" s="26" t="s">
        <v>14</v>
      </c>
      <c r="E57" s="5"/>
      <c r="F57" s="24" t="s">
        <v>14</v>
      </c>
      <c r="G57" s="34" t="s">
        <v>14</v>
      </c>
    </row>
    <row r="58" spans="1:7" ht="12.75">
      <c r="A58" s="5"/>
      <c r="B58" s="5" t="s">
        <v>33</v>
      </c>
      <c r="C58" s="26" t="s">
        <v>14</v>
      </c>
      <c r="D58" s="26" t="s">
        <v>14</v>
      </c>
      <c r="E58" s="5"/>
      <c r="F58" s="24" t="s">
        <v>14</v>
      </c>
      <c r="G58" s="34" t="s">
        <v>14</v>
      </c>
    </row>
    <row r="59" spans="1:7" ht="12.75">
      <c r="A59" s="5"/>
      <c r="B59" s="5" t="s">
        <v>66</v>
      </c>
      <c r="C59" s="5"/>
      <c r="D59" s="7"/>
      <c r="E59" s="5"/>
      <c r="F59" s="12"/>
      <c r="G59" s="18"/>
    </row>
    <row r="60" spans="1:7" ht="12.75">
      <c r="A60" s="5"/>
      <c r="B60" s="5"/>
      <c r="C60" s="5"/>
      <c r="D60" s="7"/>
      <c r="E60" s="5"/>
      <c r="F60" s="12"/>
      <c r="G60" s="18"/>
    </row>
    <row r="61" spans="1:7" ht="12.75">
      <c r="A61" s="7" t="s">
        <v>102</v>
      </c>
      <c r="B61" s="5" t="s">
        <v>115</v>
      </c>
      <c r="C61" s="5"/>
      <c r="D61" s="7"/>
      <c r="E61" s="5"/>
      <c r="F61" s="12"/>
      <c r="G61" s="18"/>
    </row>
    <row r="62" spans="1:7" ht="13.5" thickBot="1">
      <c r="A62" s="5"/>
      <c r="B62" s="5" t="s">
        <v>116</v>
      </c>
      <c r="C62" s="35">
        <f>SUM(C54:C61)</f>
        <v>6166</v>
      </c>
      <c r="D62" s="36">
        <v>2175</v>
      </c>
      <c r="E62" s="5"/>
      <c r="F62" s="35">
        <f>SUM(F54:F61)</f>
        <v>23748</v>
      </c>
      <c r="G62" s="37">
        <v>5848</v>
      </c>
    </row>
    <row r="63" spans="1:7" ht="13.5" thickTop="1">
      <c r="A63" s="5"/>
      <c r="B63" s="5"/>
      <c r="C63" s="5"/>
      <c r="D63" s="26"/>
      <c r="E63" s="5"/>
      <c r="F63" s="5"/>
      <c r="G63" s="5"/>
    </row>
    <row r="64" spans="1:7" ht="12.75">
      <c r="A64" s="5"/>
      <c r="B64" s="5"/>
      <c r="C64" s="5"/>
      <c r="D64" s="26"/>
      <c r="E64" s="5"/>
      <c r="F64" s="5"/>
      <c r="G64" s="5"/>
    </row>
    <row r="65" spans="1:7" ht="12.75">
      <c r="A65" s="5" t="s">
        <v>34</v>
      </c>
      <c r="B65" s="5" t="s">
        <v>117</v>
      </c>
      <c r="C65" s="5"/>
      <c r="D65" s="26"/>
      <c r="E65" s="5"/>
      <c r="F65" s="5"/>
      <c r="G65" s="5"/>
    </row>
    <row r="66" spans="1:7" ht="12.75">
      <c r="A66" s="5"/>
      <c r="B66" s="5" t="s">
        <v>35</v>
      </c>
      <c r="C66" s="5"/>
      <c r="D66" s="26"/>
      <c r="E66" s="5"/>
      <c r="F66" s="5"/>
      <c r="G66" s="5"/>
    </row>
    <row r="67" spans="1:7" ht="12.75">
      <c r="A67" s="5"/>
      <c r="B67" s="5" t="s">
        <v>36</v>
      </c>
      <c r="C67" s="5"/>
      <c r="D67" s="26"/>
      <c r="E67" s="5"/>
      <c r="F67" s="5"/>
      <c r="G67" s="5"/>
    </row>
    <row r="68" spans="1:7" ht="12.75">
      <c r="A68" s="5"/>
      <c r="B68" s="5"/>
      <c r="C68" s="5"/>
      <c r="D68" s="26"/>
      <c r="E68" s="5"/>
      <c r="F68" s="5"/>
      <c r="G68" s="5"/>
    </row>
    <row r="69" spans="1:7" ht="12.75">
      <c r="A69" s="5"/>
      <c r="B69" s="5" t="s">
        <v>65</v>
      </c>
      <c r="C69" s="5"/>
      <c r="D69" s="26"/>
      <c r="E69" s="5"/>
      <c r="F69" s="5"/>
      <c r="G69" s="5"/>
    </row>
    <row r="70" spans="1:7" ht="12.75">
      <c r="A70" s="5"/>
      <c r="B70" s="5" t="s">
        <v>37</v>
      </c>
      <c r="C70" s="38">
        <f>6166/95000*100</f>
        <v>6.490526315789475</v>
      </c>
      <c r="D70" s="39">
        <v>2.29</v>
      </c>
      <c r="E70" s="5"/>
      <c r="F70" s="38">
        <f>23748/95000*100</f>
        <v>24.997894736842106</v>
      </c>
      <c r="G70" s="39">
        <v>6.16</v>
      </c>
    </row>
    <row r="71" spans="1:7" ht="12.75">
      <c r="A71" s="5"/>
      <c r="B71" s="5"/>
      <c r="C71" s="5"/>
      <c r="D71" s="26"/>
      <c r="E71" s="5"/>
      <c r="F71" s="5"/>
      <c r="G71" s="5"/>
    </row>
    <row r="72" spans="1:7" ht="12.75">
      <c r="A72" s="5"/>
      <c r="B72" s="5" t="s">
        <v>64</v>
      </c>
      <c r="C72" s="5"/>
      <c r="D72" s="26"/>
      <c r="E72" s="5"/>
      <c r="F72" s="5"/>
      <c r="G72" s="5"/>
    </row>
    <row r="73" spans="1:7" ht="12.75">
      <c r="A73" s="5"/>
      <c r="B73" s="5" t="s">
        <v>37</v>
      </c>
      <c r="C73" s="39" t="s">
        <v>59</v>
      </c>
      <c r="D73" s="39" t="s">
        <v>59</v>
      </c>
      <c r="E73" s="5"/>
      <c r="F73" s="39" t="s">
        <v>59</v>
      </c>
      <c r="G73" s="39" t="s">
        <v>59</v>
      </c>
    </row>
    <row r="74" spans="1:7" ht="12.75">
      <c r="A74" s="5"/>
      <c r="B74" s="5"/>
      <c r="C74" s="5"/>
      <c r="D74" s="26"/>
      <c r="E74" s="5"/>
      <c r="F74" s="5"/>
      <c r="G74" s="40"/>
    </row>
    <row r="75" spans="1:7" ht="12.75">
      <c r="A75" s="5" t="s">
        <v>67</v>
      </c>
      <c r="B75" s="5" t="s">
        <v>50</v>
      </c>
      <c r="C75" s="26" t="s">
        <v>14</v>
      </c>
      <c r="D75" s="26" t="s">
        <v>14</v>
      </c>
      <c r="E75" s="5"/>
      <c r="F75" s="26" t="s">
        <v>14</v>
      </c>
      <c r="G75" s="42" t="s">
        <v>14</v>
      </c>
    </row>
    <row r="76" spans="1:7" ht="12.75">
      <c r="A76" s="5" t="s">
        <v>61</v>
      </c>
      <c r="B76" s="5" t="s">
        <v>51</v>
      </c>
      <c r="C76" s="26" t="s">
        <v>59</v>
      </c>
      <c r="D76" s="26" t="s">
        <v>59</v>
      </c>
      <c r="E76" s="5"/>
      <c r="F76" s="26" t="s">
        <v>59</v>
      </c>
      <c r="G76" s="26" t="s">
        <v>59</v>
      </c>
    </row>
    <row r="77" spans="1:7" ht="12.75">
      <c r="A77" s="5"/>
      <c r="B77" s="5"/>
      <c r="C77" s="43"/>
      <c r="D77" s="26"/>
      <c r="E77" s="5"/>
      <c r="F77" s="5"/>
      <c r="G77" s="44"/>
    </row>
    <row r="78" spans="1:7" ht="12.75">
      <c r="A78" s="5"/>
      <c r="B78" s="5"/>
      <c r="C78" s="5"/>
      <c r="D78" s="26"/>
      <c r="E78" s="5"/>
      <c r="F78" s="5"/>
      <c r="G78" s="40"/>
    </row>
    <row r="79" spans="1:7" ht="12.75">
      <c r="A79" s="5"/>
      <c r="B79" s="5"/>
      <c r="C79" s="45" t="s">
        <v>56</v>
      </c>
      <c r="D79" s="26"/>
      <c r="E79" s="5"/>
      <c r="F79" s="5" t="s">
        <v>58</v>
      </c>
      <c r="G79" s="40"/>
    </row>
    <row r="80" spans="1:7" ht="12.75">
      <c r="A80" s="5"/>
      <c r="B80" s="5"/>
      <c r="C80" s="5" t="s">
        <v>55</v>
      </c>
      <c r="D80" s="26"/>
      <c r="E80" s="5"/>
      <c r="F80" s="5" t="s">
        <v>57</v>
      </c>
      <c r="G80" s="40"/>
    </row>
    <row r="81" spans="1:7" ht="12.75">
      <c r="A81" s="5"/>
      <c r="B81" s="5"/>
      <c r="C81" s="5" t="s">
        <v>128</v>
      </c>
      <c r="D81" s="26"/>
      <c r="E81" s="5"/>
      <c r="F81" s="5" t="s">
        <v>93</v>
      </c>
      <c r="G81" s="40"/>
    </row>
    <row r="82" spans="1:7" ht="12.75">
      <c r="A82" s="41" t="s">
        <v>52</v>
      </c>
      <c r="B82" s="5" t="s">
        <v>53</v>
      </c>
      <c r="C82" s="5"/>
      <c r="D82" s="46">
        <v>3.15</v>
      </c>
      <c r="E82" s="5"/>
      <c r="F82" s="5"/>
      <c r="G82" s="47">
        <v>2.9</v>
      </c>
    </row>
    <row r="83" spans="1:7" ht="12.75">
      <c r="A83" s="5"/>
      <c r="B83" s="5"/>
      <c r="C83" s="5"/>
      <c r="D83" s="26"/>
      <c r="E83" s="5"/>
      <c r="F83" s="5"/>
      <c r="G83" s="40"/>
    </row>
    <row r="84" ht="12.75">
      <c r="B84" t="s">
        <v>60</v>
      </c>
    </row>
  </sheetData>
  <mergeCells count="5">
    <mergeCell ref="A1:G1"/>
    <mergeCell ref="B2:G2"/>
    <mergeCell ref="B3:G3"/>
    <mergeCell ref="C10:D10"/>
    <mergeCell ref="F10:G10"/>
  </mergeCells>
  <printOptions/>
  <pageMargins left="0.75" right="0.75" top="0.71" bottom="0.68" header="0.5" footer="0.5"/>
  <pageSetup fitToHeight="1" fitToWidth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workbookViewId="0" topLeftCell="B35">
      <selection activeCell="D47" sqref="D47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2.28125" style="0" bestFit="1" customWidth="1"/>
  </cols>
  <sheetData>
    <row r="1" spans="1:7" ht="12.75">
      <c r="A1" s="74" t="s">
        <v>0</v>
      </c>
      <c r="B1" s="74"/>
      <c r="C1" s="74"/>
      <c r="D1" s="74"/>
      <c r="E1" s="74"/>
      <c r="F1" s="74"/>
      <c r="G1" s="74"/>
    </row>
    <row r="2" spans="1:7" ht="12.75">
      <c r="A2" s="74" t="s">
        <v>1</v>
      </c>
      <c r="B2" s="74"/>
      <c r="C2" s="74"/>
      <c r="D2" s="74"/>
      <c r="E2" s="74"/>
      <c r="F2" s="74"/>
      <c r="G2" s="74"/>
    </row>
    <row r="3" spans="1:7" ht="12.75">
      <c r="A3" s="74" t="s">
        <v>49</v>
      </c>
      <c r="B3" s="74"/>
      <c r="C3" s="74"/>
      <c r="D3" s="74"/>
      <c r="E3" s="74"/>
      <c r="F3" s="74"/>
      <c r="G3" s="74"/>
    </row>
    <row r="5" spans="1:7" ht="12.75">
      <c r="A5" s="74" t="s">
        <v>130</v>
      </c>
      <c r="B5" s="74"/>
      <c r="C5" s="74"/>
      <c r="D5" s="74"/>
      <c r="E5" s="74"/>
      <c r="F5" s="74"/>
      <c r="G5" s="74"/>
    </row>
    <row r="7" spans="4:6" ht="12.75">
      <c r="D7" s="7" t="s">
        <v>38</v>
      </c>
      <c r="F7" s="7" t="s">
        <v>38</v>
      </c>
    </row>
    <row r="8" spans="4:6" ht="12.75">
      <c r="D8" s="7" t="s">
        <v>39</v>
      </c>
      <c r="F8" s="7" t="s">
        <v>40</v>
      </c>
    </row>
    <row r="9" spans="4:6" ht="12.75">
      <c r="D9" s="7" t="s">
        <v>4</v>
      </c>
      <c r="F9" s="7" t="s">
        <v>41</v>
      </c>
    </row>
    <row r="10" spans="4:6" ht="12.75">
      <c r="D10" s="7" t="s">
        <v>9</v>
      </c>
      <c r="F10" s="7" t="s">
        <v>42</v>
      </c>
    </row>
    <row r="11" spans="4:6" ht="12.75">
      <c r="D11" s="7" t="s">
        <v>129</v>
      </c>
      <c r="F11" s="7" t="s">
        <v>94</v>
      </c>
    </row>
    <row r="12" spans="4:6" ht="12.75">
      <c r="D12" s="7" t="s">
        <v>12</v>
      </c>
      <c r="F12" s="7" t="s">
        <v>12</v>
      </c>
    </row>
    <row r="13" ht="12.75">
      <c r="B13" s="2" t="s">
        <v>68</v>
      </c>
    </row>
    <row r="15" spans="1:6" ht="12.75">
      <c r="A15" s="1">
        <v>1</v>
      </c>
      <c r="B15" t="s">
        <v>95</v>
      </c>
      <c r="D15" s="4">
        <v>63227</v>
      </c>
      <c r="E15" s="4"/>
      <c r="F15" s="4">
        <v>66172</v>
      </c>
    </row>
    <row r="16" spans="1:6" ht="12.75">
      <c r="A16" s="1">
        <v>2</v>
      </c>
      <c r="B16" t="s">
        <v>71</v>
      </c>
      <c r="D16" s="4">
        <v>87700</v>
      </c>
      <c r="E16" s="4"/>
      <c r="F16" s="4">
        <v>87700</v>
      </c>
    </row>
    <row r="17" spans="1:6" ht="12.75">
      <c r="A17" s="1">
        <v>3</v>
      </c>
      <c r="B17" t="s">
        <v>131</v>
      </c>
      <c r="D17" s="4">
        <v>9</v>
      </c>
      <c r="E17" s="4"/>
      <c r="F17" s="4"/>
    </row>
    <row r="18" spans="1:7" ht="12.75">
      <c r="A18" s="1">
        <v>4</v>
      </c>
      <c r="B18" t="s">
        <v>98</v>
      </c>
      <c r="D18" s="4">
        <v>61</v>
      </c>
      <c r="E18" s="4"/>
      <c r="F18" s="4">
        <v>61</v>
      </c>
      <c r="G18" s="4"/>
    </row>
    <row r="19" spans="1:6" ht="12.75">
      <c r="A19" s="1">
        <v>5</v>
      </c>
      <c r="B19" t="s">
        <v>72</v>
      </c>
      <c r="D19" s="4">
        <v>2709</v>
      </c>
      <c r="E19" s="4"/>
      <c r="F19" s="4">
        <v>2709</v>
      </c>
    </row>
    <row r="20" spans="1:6" ht="12.75">
      <c r="A20" s="1">
        <v>6</v>
      </c>
      <c r="B20" t="s">
        <v>73</v>
      </c>
      <c r="D20" s="4">
        <v>83451</v>
      </c>
      <c r="E20" s="4"/>
      <c r="F20" s="4">
        <v>37320</v>
      </c>
    </row>
    <row r="21" spans="1:6" ht="12.75">
      <c r="A21" s="1">
        <v>7</v>
      </c>
      <c r="B21" t="s">
        <v>74</v>
      </c>
      <c r="D21" s="4">
        <v>1513</v>
      </c>
      <c r="E21" s="4"/>
      <c r="F21" s="4">
        <v>1957</v>
      </c>
    </row>
    <row r="22" spans="1:6" ht="12.75">
      <c r="A22" s="1">
        <v>8</v>
      </c>
      <c r="B22" t="s">
        <v>96</v>
      </c>
      <c r="D22" s="4">
        <v>3109</v>
      </c>
      <c r="E22" s="4"/>
      <c r="F22" s="4">
        <v>3109</v>
      </c>
    </row>
    <row r="23" spans="1:6" ht="12.75">
      <c r="A23" s="1">
        <v>9</v>
      </c>
      <c r="B23" t="s">
        <v>97</v>
      </c>
      <c r="D23" s="4">
        <v>466</v>
      </c>
      <c r="E23" s="4"/>
      <c r="F23" s="4">
        <v>349</v>
      </c>
    </row>
    <row r="24" spans="1:6" ht="12.75">
      <c r="A24" s="1">
        <v>10</v>
      </c>
      <c r="B24" t="s">
        <v>75</v>
      </c>
      <c r="D24" s="4">
        <v>0</v>
      </c>
      <c r="E24" s="4"/>
      <c r="F24" s="4">
        <v>17</v>
      </c>
    </row>
    <row r="25" spans="1:6" ht="12.75">
      <c r="A25" s="1"/>
      <c r="D25" s="4"/>
      <c r="E25" s="4"/>
      <c r="F25" s="4"/>
    </row>
    <row r="26" spans="1:6" ht="12.75">
      <c r="A26" s="1"/>
      <c r="D26" s="4"/>
      <c r="E26" s="4"/>
      <c r="F26" s="4"/>
    </row>
    <row r="27" spans="1:6" ht="12.75">
      <c r="A27" s="1">
        <v>11</v>
      </c>
      <c r="B27" s="2" t="s">
        <v>43</v>
      </c>
      <c r="D27" s="4"/>
      <c r="E27" s="4"/>
      <c r="F27" s="4"/>
    </row>
    <row r="28" spans="1:6" ht="12.75">
      <c r="A28" s="1"/>
      <c r="D28" s="4"/>
      <c r="E28" s="4"/>
      <c r="F28" s="4"/>
    </row>
    <row r="29" spans="1:6" ht="12.75">
      <c r="A29" s="1"/>
      <c r="B29" t="s">
        <v>76</v>
      </c>
      <c r="D29" s="73">
        <v>112743</v>
      </c>
      <c r="E29" s="4"/>
      <c r="F29" s="48">
        <v>94127</v>
      </c>
    </row>
    <row r="30" spans="1:6" ht="12.75">
      <c r="A30" s="1"/>
      <c r="B30" t="s">
        <v>69</v>
      </c>
      <c r="D30" s="49">
        <v>4030</v>
      </c>
      <c r="E30" s="4"/>
      <c r="F30" s="49">
        <v>7069</v>
      </c>
    </row>
    <row r="31" spans="1:6" ht="12.75">
      <c r="A31" s="1" t="s">
        <v>70</v>
      </c>
      <c r="B31" t="s">
        <v>81</v>
      </c>
      <c r="D31" s="49">
        <v>1200</v>
      </c>
      <c r="E31" s="4"/>
      <c r="F31" s="49">
        <v>570</v>
      </c>
    </row>
    <row r="32" spans="1:6" ht="12.75">
      <c r="A32" s="1"/>
      <c r="B32" t="s">
        <v>77</v>
      </c>
      <c r="D32" s="66">
        <f>1923+6315+1398+11989</f>
        <v>21625</v>
      </c>
      <c r="E32" s="49"/>
      <c r="F32" s="64">
        <v>55672</v>
      </c>
    </row>
    <row r="33" spans="1:6" ht="12.75">
      <c r="A33" s="1"/>
      <c r="B33" t="s">
        <v>78</v>
      </c>
      <c r="C33" s="62"/>
      <c r="D33" s="50">
        <f>28440+2859</f>
        <v>31299</v>
      </c>
      <c r="E33" s="49"/>
      <c r="F33" s="49">
        <v>35394</v>
      </c>
    </row>
    <row r="34" spans="1:6" ht="12.75">
      <c r="A34" s="1"/>
      <c r="D34" s="51"/>
      <c r="E34" s="4"/>
      <c r="F34" s="52"/>
    </row>
    <row r="35" spans="1:6" ht="12.75">
      <c r="A35" s="1"/>
      <c r="D35" s="53">
        <f>SUM(D29:D33)</f>
        <v>170897</v>
      </c>
      <c r="E35" s="4"/>
      <c r="F35" s="53">
        <f>SUM(F29:F33)</f>
        <v>192832</v>
      </c>
    </row>
    <row r="36" spans="1:6" ht="12.75">
      <c r="A36" s="1"/>
      <c r="C36" s="60"/>
      <c r="D36" s="61"/>
      <c r="E36" s="61"/>
      <c r="F36" s="61"/>
    </row>
    <row r="37" spans="1:6" ht="12.75">
      <c r="A37" s="1">
        <v>12</v>
      </c>
      <c r="B37" s="2" t="s">
        <v>44</v>
      </c>
      <c r="C37" s="60"/>
      <c r="D37" s="61"/>
      <c r="E37" s="61"/>
      <c r="F37" s="61"/>
    </row>
    <row r="38" spans="1:6" ht="12.75">
      <c r="A38" s="1"/>
      <c r="B38" s="2"/>
      <c r="C38" s="60"/>
      <c r="D38" s="56"/>
      <c r="E38" s="61"/>
      <c r="F38" s="56"/>
    </row>
    <row r="39" spans="1:6" ht="12.75">
      <c r="A39" s="1"/>
      <c r="B39" s="2" t="s">
        <v>118</v>
      </c>
      <c r="C39" s="60"/>
      <c r="D39" s="48">
        <v>-20819</v>
      </c>
      <c r="E39" s="61"/>
      <c r="F39" s="48">
        <f>-31817+1</f>
        <v>-31816</v>
      </c>
    </row>
    <row r="40" spans="1:6" ht="12.75">
      <c r="A40" s="1"/>
      <c r="B40" s="72" t="s">
        <v>124</v>
      </c>
      <c r="C40" s="60"/>
      <c r="D40" s="49">
        <v>-2462</v>
      </c>
      <c r="E40" s="61"/>
      <c r="F40" s="49">
        <v>-2451</v>
      </c>
    </row>
    <row r="41" spans="1:6" ht="12.75">
      <c r="A41" s="1"/>
      <c r="B41" t="s">
        <v>119</v>
      </c>
      <c r="C41" s="60"/>
      <c r="D41" s="49">
        <v>-10495</v>
      </c>
      <c r="E41" s="4"/>
      <c r="F41" s="49">
        <f>-3404-4085-2916</f>
        <v>-10405</v>
      </c>
    </row>
    <row r="42" spans="1:6" ht="12.75">
      <c r="A42" s="1"/>
      <c r="B42" t="s">
        <v>80</v>
      </c>
      <c r="D42" s="49">
        <v>0</v>
      </c>
      <c r="E42" s="4"/>
      <c r="F42" s="49">
        <v>-2</v>
      </c>
    </row>
    <row r="43" spans="1:6" ht="12.75">
      <c r="A43" s="1"/>
      <c r="B43" t="s">
        <v>79</v>
      </c>
      <c r="D43" s="49">
        <f>-8990-2404-10400+36</f>
        <v>-21758</v>
      </c>
      <c r="E43" s="4"/>
      <c r="F43" s="49">
        <v>-28434</v>
      </c>
    </row>
    <row r="44" spans="1:6" ht="12.75">
      <c r="A44" s="1"/>
      <c r="B44" t="s">
        <v>82</v>
      </c>
      <c r="D44" s="49">
        <v>-403</v>
      </c>
      <c r="E44" s="4"/>
      <c r="F44" s="49">
        <v>-649</v>
      </c>
    </row>
    <row r="45" spans="1:6" ht="12.75">
      <c r="A45" s="1"/>
      <c r="B45" t="s">
        <v>45</v>
      </c>
      <c r="D45" s="49">
        <v>-3581</v>
      </c>
      <c r="E45" s="49"/>
      <c r="F45" s="49">
        <v>-7902</v>
      </c>
    </row>
    <row r="46" spans="1:6" ht="12.75">
      <c r="A46" s="1"/>
      <c r="B46" t="s">
        <v>83</v>
      </c>
      <c r="C46" s="62"/>
      <c r="D46" s="49">
        <v>0</v>
      </c>
      <c r="E46" s="49"/>
      <c r="F46" s="49">
        <v>-3325</v>
      </c>
    </row>
    <row r="47" spans="1:6" ht="12.75">
      <c r="A47" s="1"/>
      <c r="D47" s="52"/>
      <c r="E47" s="4"/>
      <c r="F47" s="52"/>
    </row>
    <row r="48" spans="1:6" ht="12.75">
      <c r="A48" s="1"/>
      <c r="D48" s="52">
        <f>SUM(D37:D46)</f>
        <v>-59518</v>
      </c>
      <c r="E48" s="4"/>
      <c r="F48" s="52">
        <f>SUM(F39:F46)</f>
        <v>-84984</v>
      </c>
    </row>
    <row r="49" spans="1:6" ht="12.75">
      <c r="A49" s="1"/>
      <c r="D49" s="4"/>
      <c r="E49" s="4"/>
      <c r="F49" s="4"/>
    </row>
    <row r="50" spans="1:6" ht="12.75">
      <c r="A50" s="1">
        <v>13</v>
      </c>
      <c r="B50" s="2" t="s">
        <v>46</v>
      </c>
      <c r="D50" s="4">
        <f>+D35+D48</f>
        <v>111379</v>
      </c>
      <c r="E50" s="4"/>
      <c r="F50" s="4">
        <f>+F35+F48</f>
        <v>107848</v>
      </c>
    </row>
    <row r="51" spans="1:6" ht="12.75">
      <c r="A51" s="1"/>
      <c r="D51" s="4"/>
      <c r="E51" s="4"/>
      <c r="F51" s="4"/>
    </row>
    <row r="52" spans="1:6" ht="13.5" thickBot="1">
      <c r="A52" s="1"/>
      <c r="D52" s="54">
        <f>SUM(D13:D27)+D50</f>
        <v>353624</v>
      </c>
      <c r="E52" s="4"/>
      <c r="F52" s="54">
        <f>SUM(F13:F27)+F50</f>
        <v>307242</v>
      </c>
    </row>
    <row r="53" spans="1:6" ht="13.5" thickTop="1">
      <c r="A53" s="1"/>
      <c r="D53" s="4"/>
      <c r="E53" s="4"/>
      <c r="F53" s="4"/>
    </row>
    <row r="54" spans="1:6" ht="12.75">
      <c r="A54" s="1"/>
      <c r="B54" s="2" t="s">
        <v>84</v>
      </c>
      <c r="D54" s="4"/>
      <c r="E54" s="4"/>
      <c r="F54" s="4"/>
    </row>
    <row r="55" spans="1:6" ht="12.75">
      <c r="A55" s="1"/>
      <c r="D55" s="4"/>
      <c r="E55" s="4"/>
      <c r="F55" s="4"/>
    </row>
    <row r="56" spans="1:6" ht="12.75">
      <c r="A56" s="1">
        <v>14</v>
      </c>
      <c r="B56" t="s">
        <v>85</v>
      </c>
      <c r="D56" s="4">
        <v>95000</v>
      </c>
      <c r="E56" s="4"/>
      <c r="F56" s="4">
        <v>95000</v>
      </c>
    </row>
    <row r="57" spans="1:6" ht="12.75">
      <c r="A57" s="1"/>
      <c r="D57" s="4"/>
      <c r="E57" s="4"/>
      <c r="F57" s="4"/>
    </row>
    <row r="58" spans="1:6" ht="12.75">
      <c r="A58" s="1">
        <v>15</v>
      </c>
      <c r="B58" t="s">
        <v>86</v>
      </c>
      <c r="D58" s="55">
        <v>21940</v>
      </c>
      <c r="E58" s="4"/>
      <c r="F58" s="4">
        <v>21940</v>
      </c>
    </row>
    <row r="59" spans="1:6" ht="12.75">
      <c r="A59" s="1"/>
      <c r="D59" s="4"/>
      <c r="E59" s="4"/>
      <c r="F59" s="4"/>
    </row>
    <row r="60" spans="1:6" ht="12.75">
      <c r="A60" s="1">
        <v>16</v>
      </c>
      <c r="B60" t="s">
        <v>122</v>
      </c>
      <c r="D60" s="61">
        <v>36900</v>
      </c>
      <c r="E60" s="4"/>
      <c r="F60" s="4">
        <v>37310</v>
      </c>
    </row>
    <row r="61" spans="1:6" ht="12.75">
      <c r="A61" s="1"/>
      <c r="D61" s="61"/>
      <c r="E61" s="4"/>
      <c r="F61" s="4"/>
    </row>
    <row r="62" spans="1:6" ht="12.75">
      <c r="A62" s="1">
        <v>17</v>
      </c>
      <c r="B62" t="s">
        <v>123</v>
      </c>
      <c r="D62" s="61">
        <v>9</v>
      </c>
      <c r="E62" s="4"/>
      <c r="F62" s="55">
        <v>12</v>
      </c>
    </row>
    <row r="63" spans="1:6" ht="12.75">
      <c r="A63" s="1"/>
      <c r="D63" s="61"/>
      <c r="E63" s="4"/>
      <c r="F63" s="4"/>
    </row>
    <row r="64" spans="1:6" ht="12.75">
      <c r="A64" s="1">
        <v>18</v>
      </c>
      <c r="B64" t="s">
        <v>121</v>
      </c>
      <c r="D64" s="61">
        <v>6070</v>
      </c>
      <c r="E64" s="4"/>
      <c r="F64" s="4">
        <v>6070</v>
      </c>
    </row>
    <row r="65" spans="1:6" ht="12.75">
      <c r="A65" s="1"/>
      <c r="D65" s="61"/>
      <c r="E65" s="4"/>
      <c r="F65" s="61"/>
    </row>
    <row r="66" spans="1:6" ht="12.75">
      <c r="A66" s="1">
        <v>19</v>
      </c>
      <c r="B66" t="s">
        <v>87</v>
      </c>
      <c r="D66" s="63">
        <v>139291</v>
      </c>
      <c r="E66" s="4"/>
      <c r="F66" s="61">
        <v>115544</v>
      </c>
    </row>
    <row r="67" spans="1:6" ht="12.75">
      <c r="A67" s="1"/>
      <c r="D67" s="59"/>
      <c r="E67" s="4"/>
      <c r="F67" s="56"/>
    </row>
    <row r="68" spans="1:6" ht="12.75">
      <c r="A68" s="1"/>
      <c r="B68" t="s">
        <v>88</v>
      </c>
      <c r="D68" s="4">
        <f>SUM(D56:D66)</f>
        <v>299210</v>
      </c>
      <c r="E68" s="4"/>
      <c r="F68" s="4">
        <f>SUM(F56:F66)</f>
        <v>275876</v>
      </c>
    </row>
    <row r="69" spans="1:6" ht="12.75">
      <c r="A69" s="1"/>
      <c r="D69" s="4"/>
      <c r="E69" s="4"/>
      <c r="F69" s="4"/>
    </row>
    <row r="70" spans="1:6" ht="12.75">
      <c r="A70" s="1">
        <v>20</v>
      </c>
      <c r="B70" s="2" t="s">
        <v>89</v>
      </c>
      <c r="D70" s="4">
        <v>897</v>
      </c>
      <c r="E70" s="4"/>
      <c r="F70" s="4">
        <v>896</v>
      </c>
    </row>
    <row r="71" spans="1:6" ht="12.75">
      <c r="A71" s="1"/>
      <c r="D71" s="4"/>
      <c r="E71" s="4"/>
      <c r="F71" s="4"/>
    </row>
    <row r="72" spans="1:6" ht="12.75">
      <c r="A72" s="1"/>
      <c r="B72" s="2" t="s">
        <v>90</v>
      </c>
      <c r="D72" s="4"/>
      <c r="E72" s="4"/>
      <c r="F72" s="4"/>
    </row>
    <row r="73" spans="1:6" ht="12.75">
      <c r="A73" s="1"/>
      <c r="D73" s="4"/>
      <c r="E73" s="4"/>
      <c r="F73" s="4"/>
    </row>
    <row r="74" spans="1:6" ht="12.75">
      <c r="A74" s="1">
        <v>21</v>
      </c>
      <c r="B74" t="s">
        <v>91</v>
      </c>
      <c r="D74" s="55">
        <v>52953</v>
      </c>
      <c r="E74" s="4"/>
      <c r="F74" s="4">
        <f>523+29449</f>
        <v>29972</v>
      </c>
    </row>
    <row r="75" spans="1:6" ht="12.75">
      <c r="A75" s="1"/>
      <c r="D75" s="4"/>
      <c r="E75" s="4"/>
      <c r="F75" s="4"/>
    </row>
    <row r="76" spans="1:6" ht="12.75">
      <c r="A76" s="1">
        <v>22</v>
      </c>
      <c r="B76" t="s">
        <v>120</v>
      </c>
      <c r="D76" s="4">
        <v>564</v>
      </c>
      <c r="E76" s="4"/>
      <c r="F76" s="4">
        <v>498</v>
      </c>
    </row>
    <row r="77" spans="1:6" ht="12.75">
      <c r="A77" s="1"/>
      <c r="D77" s="4"/>
      <c r="E77" s="4"/>
      <c r="F77" s="4"/>
    </row>
    <row r="78" spans="1:6" ht="13.5" thickBot="1">
      <c r="A78" s="1"/>
      <c r="D78" s="54">
        <f>SUM(D68:D76)</f>
        <v>353624</v>
      </c>
      <c r="E78" s="4"/>
      <c r="F78" s="54">
        <f>SUM(F68:F76)</f>
        <v>307242</v>
      </c>
    </row>
    <row r="79" spans="1:6" ht="13.5" thickTop="1">
      <c r="A79" s="1"/>
      <c r="D79" s="4"/>
      <c r="E79" s="4"/>
      <c r="F79" s="4"/>
    </row>
    <row r="80" spans="1:6" ht="12.75">
      <c r="A80" s="1"/>
      <c r="D80" s="4"/>
      <c r="E80" s="4"/>
      <c r="F80" s="4"/>
    </row>
    <row r="81" spans="1:6" ht="13.5" thickBot="1">
      <c r="A81" s="1">
        <v>23</v>
      </c>
      <c r="B81" t="s">
        <v>47</v>
      </c>
      <c r="D81" s="57">
        <v>315</v>
      </c>
      <c r="E81" s="4"/>
      <c r="F81" s="57">
        <v>290</v>
      </c>
    </row>
    <row r="82" ht="13.5" thickTop="1">
      <c r="A82" s="1"/>
    </row>
  </sheetData>
  <mergeCells count="4">
    <mergeCell ref="A1:G1"/>
    <mergeCell ref="A2:G2"/>
    <mergeCell ref="A3:G3"/>
    <mergeCell ref="A5:G5"/>
  </mergeCells>
  <printOptions/>
  <pageMargins left="0.75" right="0.75" top="1" bottom="1" header="0.5" footer="0.5"/>
  <pageSetup fitToHeight="1" fitToWidth="1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Corporate Affair</cp:lastModifiedBy>
  <cp:lastPrinted>2002-08-26T07:48:37Z</cp:lastPrinted>
  <dcterms:created xsi:type="dcterms:W3CDTF">2000-11-25T04:14:47Z</dcterms:created>
  <dcterms:modified xsi:type="dcterms:W3CDTF">2002-08-27T07:50:28Z</dcterms:modified>
  <cp:category/>
  <cp:version/>
  <cp:contentType/>
  <cp:contentStatus/>
</cp:coreProperties>
</file>