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activeTab="0"/>
  </bookViews>
  <sheets>
    <sheet name="note" sheetId="1" r:id="rId1"/>
    <sheet name="p&amp;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<sst xmlns="http://schemas.openxmlformats.org/spreadsheetml/2006/main" count="321" uniqueCount="253">
  <si>
    <t>METRO KAJANG HOLDINGS BERHAD</t>
  </si>
  <si>
    <t>(Incorporated in Malaysia)</t>
  </si>
  <si>
    <t>UNAUDITED  CONSOLIDATED INCOME STATEMENT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</si>
  <si>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</si>
  <si>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</si>
  <si>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</si>
  <si>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</si>
  <si>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</si>
  <si>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</si>
  <si>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</si>
  <si>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</si>
  <si>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</si>
  <si>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</si>
  <si>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>Investment income</t>
  </si>
  <si>
    <t>NIL</t>
  </si>
  <si>
    <t>minority interests and extraordinary items</t>
  </si>
  <si>
    <t xml:space="preserve">    (b)</t>
  </si>
  <si>
    <t xml:space="preserve">    (c)</t>
  </si>
  <si>
    <t>Depreciation and amortisation</t>
  </si>
  <si>
    <t xml:space="preserve">    (d)</t>
  </si>
  <si>
    <t>Exceptional items</t>
  </si>
  <si>
    <t xml:space="preserve">    (e) </t>
  </si>
  <si>
    <t xml:space="preserve">     (f)</t>
  </si>
  <si>
    <t xml:space="preserve">     (g)</t>
  </si>
  <si>
    <t xml:space="preserve">     (h)</t>
  </si>
  <si>
    <t>Taxation</t>
  </si>
  <si>
    <t xml:space="preserve">     (i)</t>
  </si>
  <si>
    <t xml:space="preserve">     before deducting minority interests</t>
  </si>
  <si>
    <t>attributable to members of the company</t>
  </si>
  <si>
    <t xml:space="preserve">     (k)</t>
  </si>
  <si>
    <t>(i)    Extraordinary items</t>
  </si>
  <si>
    <t>(iii)  Extraordinary items attributable to</t>
  </si>
  <si>
    <t>deducting any provision for preference</t>
  </si>
  <si>
    <t>dividends, if any:-</t>
  </si>
  <si>
    <t xml:space="preserve">      ordinary shares) (sen)</t>
  </si>
  <si>
    <t>AS AT</t>
  </si>
  <si>
    <t>END OF</t>
  </si>
  <si>
    <t>PRECEDING</t>
  </si>
  <si>
    <t>FINANCIAL</t>
  </si>
  <si>
    <t>YEAR END</t>
  </si>
  <si>
    <t>CURRENT ASSETS</t>
  </si>
  <si>
    <t>CURRENT LIABILITIES</t>
  </si>
  <si>
    <t xml:space="preserve">     Taxation</t>
  </si>
  <si>
    <t>NET CURRENT ASSETS/(LIABILITIES)</t>
  </si>
  <si>
    <t>Net tangible assets per share (sen)</t>
  </si>
  <si>
    <t>Notes</t>
  </si>
  <si>
    <t>Accounting Policies</t>
  </si>
  <si>
    <t>Exceptional Item</t>
  </si>
  <si>
    <t>Extraordinary Item</t>
  </si>
  <si>
    <t>Taxation comprises of the followings :-</t>
  </si>
  <si>
    <t>Current Year</t>
  </si>
  <si>
    <t>Cumulative</t>
  </si>
  <si>
    <t xml:space="preserve">   Quarter</t>
  </si>
  <si>
    <t>Current year</t>
  </si>
  <si>
    <t>To date</t>
  </si>
  <si>
    <t xml:space="preserve">    RM'000</t>
  </si>
  <si>
    <t>(i)   Current taxation</t>
  </si>
  <si>
    <t xml:space="preserve"> </t>
  </si>
  <si>
    <t>(ii)   Under/(Over) provision in prior year</t>
  </si>
  <si>
    <t>(iii)  Deferred taxation</t>
  </si>
  <si>
    <t>(a)</t>
  </si>
  <si>
    <t>(b)</t>
  </si>
  <si>
    <t>Changes in the Composition of the Group</t>
  </si>
  <si>
    <t>Status of Corporate Proposals</t>
  </si>
  <si>
    <t>Seasonal or Cyclical Factors</t>
  </si>
  <si>
    <t>Corporate Developments</t>
  </si>
  <si>
    <t>Group Borrowings</t>
  </si>
  <si>
    <t xml:space="preserve">   Nil</t>
  </si>
  <si>
    <t>The Group's borrowings included Hire Purchase and Leasing.</t>
  </si>
  <si>
    <t>All borrowings are denominated in Ringgit Malaysia.</t>
  </si>
  <si>
    <t>Contingent Liabilities</t>
  </si>
  <si>
    <t xml:space="preserve">Financial instruments with Off Balance Sheet Risk </t>
  </si>
  <si>
    <t>Material Litigation</t>
  </si>
  <si>
    <t xml:space="preserve">Segmental information </t>
  </si>
  <si>
    <t xml:space="preserve">Operating </t>
  </si>
  <si>
    <t>Profit/(Loss)</t>
  </si>
  <si>
    <t>Total Assets</t>
  </si>
  <si>
    <t>Revenue</t>
  </si>
  <si>
    <t xml:space="preserve">Before </t>
  </si>
  <si>
    <t>Employed</t>
  </si>
  <si>
    <t>Property development</t>
  </si>
  <si>
    <t>Construction</t>
  </si>
  <si>
    <t>Manufacturing</t>
  </si>
  <si>
    <t>Trading</t>
  </si>
  <si>
    <t>Services and others</t>
  </si>
  <si>
    <t>Review of Performance of the Company and its Principal Subsidiaries</t>
  </si>
  <si>
    <t>Current Year Prospect</t>
  </si>
  <si>
    <t>Variance on Forecast Profit</t>
  </si>
  <si>
    <t>Dividend</t>
  </si>
  <si>
    <t>Short term - secured</t>
  </si>
  <si>
    <t xml:space="preserve">Long term - secured </t>
  </si>
  <si>
    <t>(Company No. 50948-T)</t>
  </si>
  <si>
    <t>Dividend per share (sen)</t>
  </si>
  <si>
    <t>Dividend Description</t>
  </si>
  <si>
    <t>5</t>
  </si>
  <si>
    <t>Net tangible assets per share (RM)</t>
  </si>
  <si>
    <t xml:space="preserve"> INDIVIDUAL QUARTER</t>
  </si>
  <si>
    <t xml:space="preserve">                 - Unsecured </t>
  </si>
  <si>
    <t xml:space="preserve">                 - Unsecured</t>
  </si>
  <si>
    <t>Preceding Quarter</t>
  </si>
  <si>
    <t xml:space="preserve">Material changes in the Profit  before  tax  of  the  Current  Quarter  compared  with  the </t>
  </si>
  <si>
    <t>CURRENT YEAR QUARTER</t>
  </si>
  <si>
    <t xml:space="preserve">               AS AT END OF </t>
  </si>
  <si>
    <t xml:space="preserve">          FINANCIAL YEAR END</t>
  </si>
  <si>
    <t xml:space="preserve">             AS AT PRECEDING </t>
  </si>
  <si>
    <t xml:space="preserve">  RM'000</t>
  </si>
  <si>
    <t>Not applicable.</t>
  </si>
  <si>
    <t>Hotel, Club and investments</t>
  </si>
  <si>
    <t>N/A</t>
  </si>
  <si>
    <t>Note : N/A = Not Applicable.</t>
  </si>
  <si>
    <t>30.09.2000</t>
  </si>
  <si>
    <t>(ii)  At Book Value</t>
  </si>
  <si>
    <t>(iii) At Market Value</t>
  </si>
  <si>
    <t>(i)   At cost</t>
  </si>
  <si>
    <t xml:space="preserve">     (b)</t>
  </si>
  <si>
    <t>1  (a)</t>
  </si>
  <si>
    <t>2  (a)</t>
  </si>
  <si>
    <t xml:space="preserve">                 30.09.2000</t>
  </si>
  <si>
    <t>There was no exceptional item for the financial period under review.</t>
  </si>
  <si>
    <t>There were no material litigation involving the Group during the  financial period under review.</t>
  </si>
  <si>
    <t>satisfactory results for the financial year 2001.</t>
  </si>
  <si>
    <t xml:space="preserve">       members of the company</t>
  </si>
  <si>
    <t>.</t>
  </si>
  <si>
    <t xml:space="preserve">On  25 May 2000, the  company  announced that The  Board of Directors had proposed a Bonus </t>
  </si>
  <si>
    <t>Employees Share Option Scheme. These proposals have since been approved by the Securities</t>
  </si>
  <si>
    <t>Commission  on 13 December 2000  but remain  subject  to  approvals being obtained  from  the</t>
  </si>
  <si>
    <t xml:space="preserve">There  were  no issuance  and  repayment of debt and equity securities, share buy-backs, share </t>
  </si>
  <si>
    <t xml:space="preserve">Corporate  guarantees  for  credit  facilities  granted  to  subsidiary  companies as at the date of </t>
  </si>
  <si>
    <t>this announcement.</t>
  </si>
  <si>
    <t>There  are  no  financial  instruments  with  off  balance  sheet  risk as  at  the  date of  issue  of</t>
  </si>
  <si>
    <t>4.  (a)</t>
  </si>
  <si>
    <t>the Companies Act 1965, and applicable approved accounting standards in Malaysia.</t>
  </si>
  <si>
    <t>that the diminution in value is temporary in nature where no provision need to be made.</t>
  </si>
  <si>
    <t>Issue on  the basis  of 1 Bonus  Share for every 2 existing shares, a Rights Issue on the basis of</t>
  </si>
  <si>
    <t xml:space="preserve">1 Rights  Share  for  every  4  existing  shares,  a Special  Issue to  Bumiputra investors  and  an </t>
  </si>
  <si>
    <t>shareholders  of the Company and the Kuala Lumpur Stock Exchange (KLSE) for the  listing and</t>
  </si>
  <si>
    <t>In the opinion of  the Directors, the results of the current financial period have  not  been  affected</t>
  </si>
  <si>
    <t>The   Directors   do   not   recommend   any   dividend   for  the  current  financial   period   ended</t>
  </si>
  <si>
    <t xml:space="preserve">The financial  statements of  the Group have been prepared in accordance with the provisions of </t>
  </si>
  <si>
    <t xml:space="preserve">The  Directors  consider  the quoted  investments to be long term in nature and are of the opinion  </t>
  </si>
  <si>
    <t>Barring  any unforeseen  circumstances,  the  Board  of  Directors  expects the Group  to  achieve</t>
  </si>
  <si>
    <t>by    any   transaction   or  event   of   material   or  unusual  nature  which   has  arisen   between</t>
  </si>
  <si>
    <t>NON-CURRENT ASSETS</t>
  </si>
  <si>
    <t xml:space="preserve">     Stocks </t>
  </si>
  <si>
    <t xml:space="preserve">          </t>
  </si>
  <si>
    <t>Capital work-in-progress</t>
  </si>
  <si>
    <t>Fixed assets</t>
  </si>
  <si>
    <t>Investment properties</t>
  </si>
  <si>
    <t>Other investments</t>
  </si>
  <si>
    <t>Interest in associated companies</t>
  </si>
  <si>
    <t>Property development expenditure</t>
  </si>
  <si>
    <t>Loans and advances</t>
  </si>
  <si>
    <t>Intangible assets</t>
  </si>
  <si>
    <t>Goodwill on consolidation</t>
  </si>
  <si>
    <t xml:space="preserve">     Development properties</t>
  </si>
  <si>
    <t xml:space="preserve">     Debtors, deposits and prepayments</t>
  </si>
  <si>
    <t xml:space="preserve">     Cash and bank balances</t>
  </si>
  <si>
    <t xml:space="preserve">     Creditors and accruals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</si>
  <si>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</si>
  <si>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</si>
  <si>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</si>
  <si>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</si>
  <si>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 xml:space="preserve">     Proposed dividend</t>
  </si>
  <si>
    <t>CAPITAL AND RESERVES</t>
  </si>
  <si>
    <t>Share capital</t>
  </si>
  <si>
    <t>Share premium</t>
  </si>
  <si>
    <t>Reserves</t>
  </si>
  <si>
    <t>Retained profit</t>
  </si>
  <si>
    <t>Shareholders' equity</t>
  </si>
  <si>
    <t>MINORITY INTERESTS</t>
  </si>
  <si>
    <t>NON-CURRENT LIABILITIES</t>
  </si>
  <si>
    <t>Long term borrowings</t>
  </si>
  <si>
    <t>Other long term liabilities</t>
  </si>
  <si>
    <t>Note :</t>
  </si>
  <si>
    <t>consolidation. However at  Company level,  the construction sector registered a turnover and</t>
  </si>
  <si>
    <t>financial   period   due  to  the  elimination  of  the  inter-company  revenue  transactions  on</t>
  </si>
  <si>
    <t>overseas and very competitive pricing.</t>
  </si>
  <si>
    <t>remains   the   major  contributor  to  the  Group's  turnover  and  profit. The  performance  of  the</t>
  </si>
  <si>
    <t xml:space="preserve">manufacturing   sector   continued   to    be   affected  by  the lower  demand  for  furniture   from  </t>
  </si>
  <si>
    <t>of the current projects progress during the current financial year. The property development sector</t>
  </si>
  <si>
    <t>2001.</t>
  </si>
  <si>
    <t>million profit) respectively for the current financial period.</t>
  </si>
  <si>
    <t>2001. However, attributable turnover and profit should be on the increase as the stages of development</t>
  </si>
  <si>
    <t>By Geographical Location</t>
  </si>
  <si>
    <t>Malaysia</t>
  </si>
  <si>
    <t>The People's Republic of China</t>
  </si>
  <si>
    <t xml:space="preserve">quotation of the said shares  on the  Main board of  the  KLSE.  In view of  the  prevailing  stock </t>
  </si>
  <si>
    <t>effects of the prevailing economic conditions.</t>
  </si>
  <si>
    <t xml:space="preserve">The Group's operations were not affected by seasonal or cyclical factors other than the general </t>
  </si>
  <si>
    <t>cancellations, shares  held  as  treasury shares and resale  of  treasury  shares  for  the  current</t>
  </si>
  <si>
    <t xml:space="preserve">The effective tax rate applicable to profit of the Group for the current year to-date is higher than  </t>
  </si>
  <si>
    <t>the standard rate of tax as no group  relief of subsidiary companies'  tax losses is available.</t>
  </si>
  <si>
    <t xml:space="preserve">The Board of Directors is pleased to announce the unaudited consolidated results of the Group for the third quarter ended </t>
  </si>
  <si>
    <t>30 June 2001.</t>
  </si>
  <si>
    <t>30.06.2000</t>
  </si>
  <si>
    <t>There were no pre-acquisition profits or losses for the current financial period ended 30 June</t>
  </si>
  <si>
    <t>business for the current financial period ended 30 June 2001.</t>
  </si>
  <si>
    <t>ended 30 June 2001.</t>
  </si>
  <si>
    <t>Total investments in quoted securities as at 30 June 2001 are as follows:-</t>
  </si>
  <si>
    <t>current financial period ended 30 June 2001.</t>
  </si>
  <si>
    <t>financial period ended 30 June 2001.</t>
  </si>
  <si>
    <t>The Group's borrowings as at 30 June 2001 are as follows :-</t>
  </si>
  <si>
    <t xml:space="preserve">                 30.06.2001</t>
  </si>
  <si>
    <t>30.06.2001</t>
  </si>
  <si>
    <t>UNAUDITED CONSOLIDATED  BALANCE SHEET AS AT 30 JUNE 2001</t>
  </si>
  <si>
    <t xml:space="preserve">The third quarter financial  statements  have  been  prepared using the same accounting policies,  </t>
  </si>
  <si>
    <t xml:space="preserve">methods  of  computation   and  basis  of  consolidation  as  compared  with   those used in the </t>
  </si>
  <si>
    <t xml:space="preserve">preparation of  the most recent annual financial statements, except that the third quarter financial </t>
  </si>
  <si>
    <t xml:space="preserve">statements  have  now  included  the accounting policy  relating  to  intangible  assets  whereby </t>
  </si>
  <si>
    <t xml:space="preserve">expensed off in the period they are incurred. </t>
  </si>
  <si>
    <t xml:space="preserve">preliminary and  pre-operating  expenses  that  do not satisfy the  criteria of  an  asset  shall be </t>
  </si>
  <si>
    <t>There  were  no  sale  of  investments  and/or  properties  other  than  in  the  ordinary course of</t>
  </si>
  <si>
    <t>There  were no  purchase or  disposal  of  quoted securities for  the current financial period</t>
  </si>
  <si>
    <t xml:space="preserve">There   were   no  changes   in  the  composition  of   the  Group  and  of  the Company  for  the  </t>
  </si>
  <si>
    <t>issue of this announcement amounted to RM54,863,246.</t>
  </si>
  <si>
    <t>Segmental  information for the current financial period ended 30 June 2001 are as follows :-</t>
  </si>
  <si>
    <t xml:space="preserve">At  Group  level,  the  construction  sector  registered  a loss of RM2.15 million for the  current </t>
  </si>
  <si>
    <t>loss before tax of RM32.71 million (2000: RM 10.15 million) and RM0.35 million (2000: RM0.49</t>
  </si>
  <si>
    <t>30 June 2001 and the date of this announcement.</t>
  </si>
  <si>
    <t>The  Group  registered a turnover and profit before tax of RM71.17 million (2000: RM76.32 million)</t>
  </si>
  <si>
    <t>and RM10.11million  (2000: RM19.44 million)  respectively  for  the  third  quarter ended 30 June</t>
  </si>
  <si>
    <t>There was no extraordinary item for the financial period under review.</t>
  </si>
  <si>
    <t xml:space="preserve">market conditions, the  Company has  through  its  Merchant Banker  obtained approval from the </t>
  </si>
  <si>
    <t>Securities Commission to complete the above corporate  proposals by 12 December 2001.</t>
  </si>
  <si>
    <t>The   Group's  turnover in the third  quarter  reduced by 8.5% to RM26.32 million  compared  to</t>
  </si>
  <si>
    <t xml:space="preserve">RM28.77 million in the second quarter.  Pre-tax  profit in  the third  quarter reduced by 12.9% to </t>
  </si>
  <si>
    <t>RM4.04 million compared to RM4.64 million in the second quarter.  This was mainly due to the</t>
  </si>
  <si>
    <t>customers and the write down of certain stocks.</t>
  </si>
  <si>
    <t>Other income</t>
  </si>
  <si>
    <t>Profit/(loss) before finance cost, depreciation</t>
  </si>
  <si>
    <t>and amortisation, 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</si>
  <si>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</si>
  <si>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</si>
  <si>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</si>
  <si>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</si>
  <si>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</si>
  <si>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</t>
  </si>
  <si>
    <t>share of profit and losses of associated companies</t>
  </si>
  <si>
    <t>Income tax</t>
  </si>
  <si>
    <t>(i) Profit/(loss) after income tax</t>
  </si>
  <si>
    <t>(ii) Minority interests</t>
  </si>
  <si>
    <t>(j)</t>
  </si>
  <si>
    <t>Pre-acquisition profit/(loss), if applicable</t>
  </si>
  <si>
    <t>Net Profit/(loss) from ordinary activities</t>
  </si>
  <si>
    <t xml:space="preserve">     (l)</t>
  </si>
  <si>
    <t>(ii)   Minority interests</t>
  </si>
  <si>
    <t xml:space="preserve">      (m)</t>
  </si>
  <si>
    <t xml:space="preserve">Net Profit/(loss) attributable to </t>
  </si>
  <si>
    <t>members of the company</t>
  </si>
  <si>
    <t>Earnings per share based on 2(m) above after</t>
  </si>
  <si>
    <t>(a)   Basic (based on 95,000,000</t>
  </si>
  <si>
    <t>(b)  Fully diluted (based on 95,000,000</t>
  </si>
  <si>
    <t>losses incurred by the manufacturing division as a result of poor demand of furniture from oversea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</si>
</sst>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37" fontId="0" fillId="0" borderId="1" xfId="15" applyNumberFormat="1" applyBorder="1" applyAlignment="1">
      <alignment/>
    </xf>
    <xf numFmtId="37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0" xfId="0" applyNumberFormat="1" applyAlignment="1">
      <alignment/>
    </xf>
    <xf numFmtId="37" fontId="0" fillId="0" borderId="0" xfId="15" applyNumberFormat="1" applyAlignment="1">
      <alignment/>
    </xf>
    <xf numFmtId="164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3" fontId="3" fillId="0" borderId="3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/>
    </xf>
    <xf numFmtId="43" fontId="3" fillId="0" borderId="3" xfId="15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4" fontId="3" fillId="0" borderId="0" xfId="15" applyNumberFormat="1" applyFont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3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4" fontId="3" fillId="0" borderId="0" xfId="15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15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 quotePrefix="1">
      <alignment horizontal="left"/>
    </xf>
    <xf numFmtId="2" fontId="3" fillId="0" borderId="0" xfId="0" applyNumberFormat="1" applyFont="1" applyAlignment="1">
      <alignment horizontal="left"/>
    </xf>
    <xf numFmtId="164" fontId="0" fillId="0" borderId="0" xfId="15" applyNumberFormat="1" applyFont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37" fontId="3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8" xfId="15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37" fontId="0" fillId="0" borderId="0" xfId="15" applyNumberFormat="1" applyFont="1" applyAlignment="1">
      <alignment/>
    </xf>
    <xf numFmtId="0" fontId="3" fillId="0" borderId="0" xfId="0" applyFont="1" applyAlignment="1" quotePrefix="1">
      <alignment horizontal="center"/>
    </xf>
    <xf numFmtId="164" fontId="0" fillId="0" borderId="5" xfId="15" applyNumberFormat="1" applyFont="1" applyBorder="1" applyAlignment="1" quotePrefix="1">
      <alignment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100" workbookViewId="0" topLeftCell="A5">
      <selection activeCell="B5" sqref="B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2.421875" style="0" customWidth="1"/>
    <col min="4" max="4" width="10.140625" style="0" customWidth="1"/>
    <col min="5" max="5" width="6.7109375" style="0" customWidth="1"/>
    <col min="6" max="6" width="9.8515625" style="0" bestFit="1" customWidth="1"/>
    <col min="7" max="7" width="6.140625" style="0" customWidth="1"/>
    <col min="8" max="8" width="10.140625" style="0" customWidth="1"/>
  </cols>
  <sheetData>
    <row r="1" ht="12.75">
      <c r="A1" s="1" t="s">
        <v>45</v>
      </c>
    </row>
    <row r="2" ht="12.75">
      <c r="A2" s="1"/>
    </row>
    <row r="3" spans="1:2" ht="12.75">
      <c r="A3" s="1"/>
      <c r="B3" t="s">
        <v>138</v>
      </c>
    </row>
    <row r="4" spans="1:2" ht="12.75">
      <c r="A4" s="1"/>
      <c r="B4" t="s">
        <v>131</v>
      </c>
    </row>
    <row r="6" spans="1:2" ht="12.75">
      <c r="A6" s="2">
        <v>1</v>
      </c>
      <c r="B6" s="3" t="s">
        <v>46</v>
      </c>
    </row>
    <row r="7" spans="1:2" ht="12.75">
      <c r="A7" s="2"/>
      <c r="B7" s="3"/>
    </row>
    <row r="8" ht="12.75">
      <c r="B8" t="s">
        <v>205</v>
      </c>
    </row>
    <row r="9" ht="12.75">
      <c r="B9" t="s">
        <v>206</v>
      </c>
    </row>
    <row r="10" ht="12.75">
      <c r="B10" t="s">
        <v>207</v>
      </c>
    </row>
    <row r="11" ht="12.75">
      <c r="B11" t="s">
        <v>208</v>
      </c>
    </row>
    <row r="12" ht="12.75">
      <c r="B12" t="s">
        <v>210</v>
      </c>
    </row>
    <row r="13" ht="12.75">
      <c r="B13" t="s">
        <v>209</v>
      </c>
    </row>
    <row r="15" spans="1:2" ht="12.75">
      <c r="A15" s="2">
        <v>2</v>
      </c>
      <c r="B15" s="3" t="s">
        <v>47</v>
      </c>
    </row>
    <row r="16" spans="1:2" ht="12.75">
      <c r="A16" s="2"/>
      <c r="B16" s="3"/>
    </row>
    <row r="17" ht="12.75">
      <c r="B17" t="s">
        <v>118</v>
      </c>
    </row>
    <row r="19" spans="1:2" ht="12.75">
      <c r="A19" s="2">
        <v>3</v>
      </c>
      <c r="B19" s="3" t="s">
        <v>48</v>
      </c>
    </row>
    <row r="20" spans="1:2" ht="12.75">
      <c r="A20" s="2"/>
      <c r="B20" s="3"/>
    </row>
    <row r="21" ht="12.75">
      <c r="B21" t="s">
        <v>221</v>
      </c>
    </row>
    <row r="23" spans="1:2" ht="12.75">
      <c r="A23" s="2">
        <v>4</v>
      </c>
      <c r="B23" s="3" t="s">
        <v>25</v>
      </c>
    </row>
    <row r="24" spans="1:2" ht="12.75">
      <c r="A24" s="2"/>
      <c r="B24" s="3"/>
    </row>
    <row r="25" ht="12.75">
      <c r="B25" t="s">
        <v>49</v>
      </c>
    </row>
    <row r="26" spans="4:9" ht="12.75">
      <c r="D26" s="3" t="s">
        <v>50</v>
      </c>
      <c r="F26" s="4" t="s">
        <v>51</v>
      </c>
      <c r="I26" s="3"/>
    </row>
    <row r="27" spans="4:9" ht="12.75">
      <c r="D27" s="3" t="s">
        <v>52</v>
      </c>
      <c r="F27" s="4" t="s">
        <v>53</v>
      </c>
      <c r="I27" s="3"/>
    </row>
    <row r="28" spans="4:9" ht="12.75">
      <c r="D28" s="3"/>
      <c r="F28" s="4" t="s">
        <v>54</v>
      </c>
      <c r="I28" s="3"/>
    </row>
    <row r="29" spans="4:9" ht="12.75">
      <c r="D29" s="3" t="s">
        <v>55</v>
      </c>
      <c r="F29" s="3" t="s">
        <v>105</v>
      </c>
      <c r="I29" s="3"/>
    </row>
    <row r="31" spans="2:6" ht="12.75">
      <c r="B31" t="s">
        <v>56</v>
      </c>
      <c r="D31" s="5">
        <f>1831</f>
        <v>1831</v>
      </c>
      <c r="F31" s="92">
        <f>4269</f>
        <v>4269</v>
      </c>
    </row>
    <row r="32" spans="2:6" ht="12.75">
      <c r="B32" t="s">
        <v>58</v>
      </c>
      <c r="D32" s="75" t="s">
        <v>14</v>
      </c>
      <c r="E32" s="76"/>
      <c r="F32" s="75" t="s">
        <v>14</v>
      </c>
    </row>
    <row r="33" spans="2:6" ht="12.75">
      <c r="B33" t="s">
        <v>59</v>
      </c>
      <c r="D33" s="75">
        <v>51</v>
      </c>
      <c r="E33" s="76"/>
      <c r="F33" s="75">
        <v>51</v>
      </c>
    </row>
    <row r="34" spans="4:6" ht="12.75">
      <c r="D34" s="75"/>
      <c r="E34" s="76"/>
      <c r="F34" s="75"/>
    </row>
    <row r="35" spans="2:6" ht="12.75">
      <c r="B35" t="s">
        <v>190</v>
      </c>
      <c r="D35" s="6"/>
      <c r="F35" s="6"/>
    </row>
    <row r="36" spans="2:6" ht="12.75">
      <c r="B36" t="s">
        <v>191</v>
      </c>
      <c r="D36" s="6"/>
      <c r="F36" s="6"/>
    </row>
    <row r="37" spans="4:6" ht="12.75">
      <c r="D37" s="6"/>
      <c r="F37" s="6"/>
    </row>
    <row r="39" spans="1:2" ht="12.75">
      <c r="A39" s="2">
        <v>5</v>
      </c>
      <c r="B39" t="s">
        <v>195</v>
      </c>
    </row>
    <row r="40" ht="12.75">
      <c r="B40" s="7" t="s">
        <v>180</v>
      </c>
    </row>
    <row r="42" spans="1:2" ht="12.75">
      <c r="A42" s="2">
        <v>6</v>
      </c>
      <c r="B42" t="s">
        <v>211</v>
      </c>
    </row>
    <row r="43" ht="12.75">
      <c r="B43" t="s">
        <v>196</v>
      </c>
    </row>
    <row r="45" spans="1:3" ht="12.75">
      <c r="A45" s="2">
        <v>7</v>
      </c>
      <c r="B45" t="s">
        <v>60</v>
      </c>
      <c r="C45" t="s">
        <v>212</v>
      </c>
    </row>
    <row r="46" spans="1:3" ht="12.75">
      <c r="A46" t="s">
        <v>57</v>
      </c>
      <c r="C46" t="s">
        <v>197</v>
      </c>
    </row>
    <row r="48" spans="2:3" ht="12.75">
      <c r="B48" t="s">
        <v>61</v>
      </c>
      <c r="C48" t="s">
        <v>198</v>
      </c>
    </row>
    <row r="50" ht="12.75">
      <c r="F50" s="6" t="s">
        <v>12</v>
      </c>
    </row>
    <row r="51" spans="3:6" ht="12.75">
      <c r="C51" t="s">
        <v>113</v>
      </c>
      <c r="F51" s="8">
        <v>2440</v>
      </c>
    </row>
    <row r="52" spans="3:6" ht="12.75">
      <c r="C52" t="s">
        <v>111</v>
      </c>
      <c r="F52" s="8">
        <v>2440</v>
      </c>
    </row>
    <row r="53" spans="3:6" ht="12.75">
      <c r="C53" t="s">
        <v>112</v>
      </c>
      <c r="F53" s="8">
        <v>837</v>
      </c>
    </row>
    <row r="54" ht="12.75">
      <c r="F54" s="9"/>
    </row>
    <row r="55" spans="2:6" ht="12.75">
      <c r="B55" t="s">
        <v>139</v>
      </c>
      <c r="F55" s="9"/>
    </row>
    <row r="56" spans="2:6" ht="12.75">
      <c r="B56" t="s">
        <v>132</v>
      </c>
      <c r="F56" s="9"/>
    </row>
    <row r="57" ht="12.75">
      <c r="F57" s="9"/>
    </row>
    <row r="58" spans="1:2" ht="12.75">
      <c r="A58" s="2">
        <v>8</v>
      </c>
      <c r="B58" s="3" t="s">
        <v>62</v>
      </c>
    </row>
    <row r="59" spans="1:2" ht="12.75">
      <c r="A59" s="2"/>
      <c r="B59" s="3"/>
    </row>
    <row r="60" ht="12.75">
      <c r="B60" t="s">
        <v>213</v>
      </c>
    </row>
    <row r="61" ht="12.75">
      <c r="B61" t="s">
        <v>199</v>
      </c>
    </row>
    <row r="63" spans="1:2" ht="12.75">
      <c r="A63" s="2">
        <v>9</v>
      </c>
      <c r="B63" s="3" t="s">
        <v>63</v>
      </c>
    </row>
    <row r="64" spans="1:2" ht="12.75">
      <c r="A64" s="2"/>
      <c r="B64" s="3"/>
    </row>
    <row r="65" ht="12.75">
      <c r="B65" t="s">
        <v>123</v>
      </c>
    </row>
    <row r="66" ht="12.75">
      <c r="B66" t="s">
        <v>133</v>
      </c>
    </row>
    <row r="67" ht="12.75">
      <c r="B67" t="s">
        <v>134</v>
      </c>
    </row>
    <row r="68" ht="12.75">
      <c r="B68" t="s">
        <v>124</v>
      </c>
    </row>
    <row r="69" ht="12.75">
      <c r="B69" t="s">
        <v>125</v>
      </c>
    </row>
    <row r="70" ht="12.75">
      <c r="B70" t="s">
        <v>135</v>
      </c>
    </row>
    <row r="71" ht="12.75">
      <c r="B71" t="s">
        <v>186</v>
      </c>
    </row>
    <row r="72" ht="12.75">
      <c r="B72" t="s">
        <v>222</v>
      </c>
    </row>
    <row r="73" ht="12.75">
      <c r="B73" t="s">
        <v>223</v>
      </c>
    </row>
    <row r="75" spans="1:3" ht="12.75">
      <c r="A75" s="2">
        <v>10</v>
      </c>
      <c r="B75" s="3" t="s">
        <v>64</v>
      </c>
      <c r="C75" s="3"/>
    </row>
    <row r="76" spans="1:3" ht="12.75">
      <c r="A76" s="2"/>
      <c r="B76" s="3"/>
      <c r="C76" s="3"/>
    </row>
    <row r="77" ht="12.75">
      <c r="B77" t="s">
        <v>188</v>
      </c>
    </row>
    <row r="78" ht="12.75">
      <c r="B78" t="s">
        <v>187</v>
      </c>
    </row>
    <row r="80" spans="1:2" ht="12.75">
      <c r="A80" s="2">
        <v>11</v>
      </c>
      <c r="B80" s="3" t="s">
        <v>65</v>
      </c>
    </row>
    <row r="81" spans="1:2" ht="12.75">
      <c r="A81" s="2"/>
      <c r="B81" s="3"/>
    </row>
    <row r="82" ht="12.75">
      <c r="B82" t="s">
        <v>126</v>
      </c>
    </row>
    <row r="83" ht="12.75">
      <c r="B83" t="s">
        <v>189</v>
      </c>
    </row>
    <row r="84" ht="12.75">
      <c r="B84" t="s">
        <v>200</v>
      </c>
    </row>
    <row r="86" spans="1:2" ht="12.75">
      <c r="A86" s="2">
        <v>12</v>
      </c>
      <c r="B86" s="3" t="s">
        <v>66</v>
      </c>
    </row>
    <row r="87" spans="1:2" ht="12.75">
      <c r="A87" s="2"/>
      <c r="B87" s="3"/>
    </row>
    <row r="88" ht="12.75">
      <c r="B88" t="s">
        <v>201</v>
      </c>
    </row>
    <row r="90" ht="12.75">
      <c r="F90" s="4" t="s">
        <v>12</v>
      </c>
    </row>
    <row r="91" ht="12.75">
      <c r="F91" s="4"/>
    </row>
    <row r="92" spans="2:6" ht="12.75">
      <c r="B92" t="s">
        <v>89</v>
      </c>
      <c r="F92" s="77">
        <v>2416</v>
      </c>
    </row>
    <row r="93" spans="2:6" ht="12.75">
      <c r="B93" t="s">
        <v>97</v>
      </c>
      <c r="F93" s="77">
        <v>22221</v>
      </c>
    </row>
    <row r="94" spans="2:6" ht="12.75">
      <c r="B94" t="s">
        <v>90</v>
      </c>
      <c r="F94" s="77">
        <v>32988</v>
      </c>
    </row>
    <row r="95" spans="2:6" ht="12.75">
      <c r="B95" t="s">
        <v>98</v>
      </c>
      <c r="F95" s="6" t="s">
        <v>67</v>
      </c>
    </row>
    <row r="97" ht="12.75">
      <c r="B97" t="s">
        <v>68</v>
      </c>
    </row>
    <row r="99" ht="12.75">
      <c r="B99" t="s">
        <v>69</v>
      </c>
    </row>
    <row r="101" spans="1:2" ht="12.75">
      <c r="A101" s="2">
        <v>13</v>
      </c>
      <c r="B101" s="3" t="s">
        <v>70</v>
      </c>
    </row>
    <row r="102" spans="1:2" ht="12.75">
      <c r="A102" s="2"/>
      <c r="B102" s="3"/>
    </row>
    <row r="103" ht="12.75">
      <c r="B103" t="s">
        <v>127</v>
      </c>
    </row>
    <row r="104" ht="12.75">
      <c r="B104" t="s">
        <v>214</v>
      </c>
    </row>
    <row r="106" spans="1:2" ht="12.75">
      <c r="A106" s="2">
        <v>14</v>
      </c>
      <c r="B106" s="3" t="s">
        <v>71</v>
      </c>
    </row>
    <row r="107" spans="1:2" ht="12.75">
      <c r="A107" s="2"/>
      <c r="B107" s="3"/>
    </row>
    <row r="108" ht="12.75">
      <c r="B108" t="s">
        <v>129</v>
      </c>
    </row>
    <row r="109" ht="12.75">
      <c r="B109" t="s">
        <v>128</v>
      </c>
    </row>
    <row r="111" spans="1:2" ht="12.75">
      <c r="A111" s="2">
        <v>15</v>
      </c>
      <c r="B111" s="3" t="s">
        <v>72</v>
      </c>
    </row>
    <row r="112" spans="1:2" ht="12.75">
      <c r="A112" s="2"/>
      <c r="B112" s="3"/>
    </row>
    <row r="113" ht="12.75">
      <c r="B113" t="s">
        <v>119</v>
      </c>
    </row>
    <row r="114" spans="1:2" ht="12.75">
      <c r="A114" s="2">
        <v>16</v>
      </c>
      <c r="B114" s="3" t="s">
        <v>73</v>
      </c>
    </row>
    <row r="115" spans="1:2" ht="12.75">
      <c r="A115" s="2"/>
      <c r="B115" s="3"/>
    </row>
    <row r="116" ht="12.75">
      <c r="B116" t="s">
        <v>215</v>
      </c>
    </row>
    <row r="117" spans="4:8" ht="12.75">
      <c r="D117" s="4" t="s">
        <v>74</v>
      </c>
      <c r="F117" s="3" t="s">
        <v>75</v>
      </c>
      <c r="H117" s="4" t="s">
        <v>76</v>
      </c>
    </row>
    <row r="118" spans="4:8" ht="12.75">
      <c r="D118" s="4" t="s">
        <v>77</v>
      </c>
      <c r="F118" s="4" t="s">
        <v>78</v>
      </c>
      <c r="H118" s="4" t="s">
        <v>79</v>
      </c>
    </row>
    <row r="119" spans="4:6" ht="12.75">
      <c r="D119" s="3"/>
      <c r="F119" s="4" t="s">
        <v>25</v>
      </c>
    </row>
    <row r="120" spans="4:8" ht="12.75">
      <c r="D120" s="4" t="s">
        <v>12</v>
      </c>
      <c r="F120" s="4" t="s">
        <v>12</v>
      </c>
      <c r="H120" s="4" t="s">
        <v>12</v>
      </c>
    </row>
    <row r="121" spans="4:8" ht="12.75">
      <c r="D121" s="4"/>
      <c r="F121" s="4"/>
      <c r="H121" s="4"/>
    </row>
    <row r="122" spans="2:9" ht="12.75">
      <c r="B122" t="s">
        <v>80</v>
      </c>
      <c r="D122" s="10">
        <v>45398</v>
      </c>
      <c r="F122" s="13">
        <v>12878</v>
      </c>
      <c r="G122" s="11"/>
      <c r="H122" s="12">
        <v>199153</v>
      </c>
      <c r="I122" s="11"/>
    </row>
    <row r="123" spans="2:8" ht="12.75">
      <c r="B123" t="s">
        <v>81</v>
      </c>
      <c r="D123" s="10">
        <v>0</v>
      </c>
      <c r="F123" s="13">
        <v>-2152</v>
      </c>
      <c r="H123" s="12">
        <v>10703</v>
      </c>
    </row>
    <row r="124" spans="2:8" ht="12.75">
      <c r="B124" t="s">
        <v>82</v>
      </c>
      <c r="D124" s="10">
        <v>11709</v>
      </c>
      <c r="F124" s="13">
        <v>-4163</v>
      </c>
      <c r="H124" s="12">
        <v>20323</v>
      </c>
    </row>
    <row r="125" spans="2:8" ht="12.75">
      <c r="B125" t="s">
        <v>107</v>
      </c>
      <c r="D125" s="14">
        <v>11080</v>
      </c>
      <c r="F125" s="13">
        <v>3332</v>
      </c>
      <c r="H125" s="88">
        <v>139297</v>
      </c>
    </row>
    <row r="126" spans="2:8" ht="12.75">
      <c r="B126" t="s">
        <v>83</v>
      </c>
      <c r="D126" s="10">
        <v>2341</v>
      </c>
      <c r="F126" s="81">
        <v>46</v>
      </c>
      <c r="H126" s="12">
        <v>2170</v>
      </c>
    </row>
    <row r="127" spans="2:9" ht="12.75">
      <c r="B127" t="s">
        <v>84</v>
      </c>
      <c r="D127" s="78">
        <v>644</v>
      </c>
      <c r="F127" s="81">
        <v>172</v>
      </c>
      <c r="H127" s="79">
        <v>5532</v>
      </c>
      <c r="I127" s="11"/>
    </row>
    <row r="128" spans="4:9" ht="12.75">
      <c r="D128" s="78"/>
      <c r="F128" s="81"/>
      <c r="H128" s="79"/>
      <c r="I128" s="11"/>
    </row>
    <row r="129" spans="4:8" ht="13.5" thickBot="1">
      <c r="D129" s="15">
        <f>SUM(D122:D127)</f>
        <v>71172</v>
      </c>
      <c r="F129" s="15">
        <f>SUM(F122:F127)</f>
        <v>10113</v>
      </c>
      <c r="H129" s="16">
        <f>SUM(H122:H127)</f>
        <v>377178</v>
      </c>
    </row>
    <row r="130" spans="4:8" ht="13.5" thickTop="1">
      <c r="D130" s="85"/>
      <c r="F130" s="85"/>
      <c r="H130" s="86"/>
    </row>
    <row r="131" spans="2:8" ht="12.75">
      <c r="B131" t="s">
        <v>183</v>
      </c>
      <c r="D131" s="85"/>
      <c r="F131" s="85"/>
      <c r="H131" s="86"/>
    </row>
    <row r="132" spans="4:8" ht="12.75">
      <c r="D132" s="85"/>
      <c r="F132" s="85"/>
      <c r="H132" s="86"/>
    </row>
    <row r="133" spans="2:8" ht="12.75">
      <c r="B133" t="s">
        <v>184</v>
      </c>
      <c r="D133" s="85">
        <f>+D129-D134</f>
        <v>70925</v>
      </c>
      <c r="F133" s="87">
        <f>+F129-F134</f>
        <v>10871</v>
      </c>
      <c r="H133" s="86">
        <f>+H129-H134</f>
        <v>370377</v>
      </c>
    </row>
    <row r="134" spans="2:8" ht="12.75">
      <c r="B134" t="s">
        <v>185</v>
      </c>
      <c r="D134" s="91">
        <v>247</v>
      </c>
      <c r="F134" s="87">
        <v>-758</v>
      </c>
      <c r="H134" s="86">
        <v>6801</v>
      </c>
    </row>
    <row r="135" spans="4:8" ht="13.5" thickBot="1">
      <c r="D135" s="15">
        <f>SUM(D133:D134)</f>
        <v>71172</v>
      </c>
      <c r="F135" s="15">
        <f>SUM(F133:F134)</f>
        <v>10113</v>
      </c>
      <c r="H135" s="16">
        <f>SUM(H133:H134)</f>
        <v>377178</v>
      </c>
    </row>
    <row r="136" spans="4:8" ht="13.5" thickTop="1">
      <c r="D136" s="85"/>
      <c r="F136" s="85"/>
      <c r="H136" s="86"/>
    </row>
    <row r="137" spans="1:8" ht="12.75">
      <c r="A137" t="s">
        <v>173</v>
      </c>
      <c r="C137" t="s">
        <v>216</v>
      </c>
      <c r="D137" s="85"/>
      <c r="F137" s="85"/>
      <c r="H137" s="86"/>
    </row>
    <row r="138" spans="3:8" ht="12.75">
      <c r="C138" t="s">
        <v>175</v>
      </c>
      <c r="D138" s="85"/>
      <c r="F138" s="85"/>
      <c r="H138" s="86"/>
    </row>
    <row r="139" spans="3:8" ht="12.75">
      <c r="C139" t="s">
        <v>174</v>
      </c>
      <c r="D139" s="85"/>
      <c r="F139" s="85"/>
      <c r="H139" s="86"/>
    </row>
    <row r="140" spans="3:8" ht="12.75">
      <c r="C140" t="s">
        <v>217</v>
      </c>
      <c r="D140" s="85"/>
      <c r="F140" s="85"/>
      <c r="H140" s="86"/>
    </row>
    <row r="141" spans="3:8" ht="12.75">
      <c r="C141" t="s">
        <v>181</v>
      </c>
      <c r="D141" s="85"/>
      <c r="F141" s="85"/>
      <c r="H141" s="86"/>
    </row>
    <row r="142" spans="7:9" ht="12.75">
      <c r="G142" s="11"/>
      <c r="I142" s="11"/>
    </row>
    <row r="143" spans="1:2" ht="12.75">
      <c r="A143" s="2">
        <v>17</v>
      </c>
      <c r="B143" s="3" t="s">
        <v>100</v>
      </c>
    </row>
    <row r="144" ht="12.75">
      <c r="B144" s="3" t="s">
        <v>99</v>
      </c>
    </row>
    <row r="145" ht="12.75">
      <c r="B145" s="3"/>
    </row>
    <row r="146" ht="12.75">
      <c r="B146" t="s">
        <v>224</v>
      </c>
    </row>
    <row r="147" ht="12.75">
      <c r="B147" t="s">
        <v>225</v>
      </c>
    </row>
    <row r="148" spans="1:2" ht="12.75">
      <c r="A148" t="s">
        <v>122</v>
      </c>
      <c r="B148" t="s">
        <v>226</v>
      </c>
    </row>
    <row r="149" ht="12.75">
      <c r="B149" t="s">
        <v>252</v>
      </c>
    </row>
    <row r="150" ht="12.75">
      <c r="B150" t="s">
        <v>227</v>
      </c>
    </row>
    <row r="152" spans="1:2" ht="12.75">
      <c r="A152" s="2">
        <v>18</v>
      </c>
      <c r="B152" s="3" t="s">
        <v>85</v>
      </c>
    </row>
    <row r="153" spans="1:2" ht="12.75">
      <c r="A153" s="2"/>
      <c r="B153" s="3"/>
    </row>
    <row r="154" ht="12.75">
      <c r="B154" s="17" t="s">
        <v>219</v>
      </c>
    </row>
    <row r="155" spans="2:8" ht="12.75">
      <c r="B155" s="17" t="s">
        <v>220</v>
      </c>
      <c r="C155" s="17"/>
      <c r="D155" s="17"/>
      <c r="E155" s="17"/>
      <c r="F155" s="17"/>
      <c r="G155" s="17"/>
      <c r="H155" s="17"/>
    </row>
    <row r="156" spans="2:8" ht="12.75">
      <c r="B156" s="17" t="s">
        <v>182</v>
      </c>
      <c r="C156" s="17"/>
      <c r="D156" s="17"/>
      <c r="E156" s="17"/>
      <c r="F156" s="17"/>
      <c r="G156" s="17"/>
      <c r="H156" s="17"/>
    </row>
    <row r="157" spans="2:8" ht="12.75">
      <c r="B157" s="17" t="s">
        <v>179</v>
      </c>
      <c r="C157" s="17"/>
      <c r="D157" s="17"/>
      <c r="E157" s="17"/>
      <c r="F157" s="17"/>
      <c r="G157" s="17"/>
      <c r="H157" s="17"/>
    </row>
    <row r="158" spans="2:8" ht="12.75">
      <c r="B158" s="17" t="s">
        <v>177</v>
      </c>
      <c r="C158" s="17"/>
      <c r="D158" s="17"/>
      <c r="E158" s="17"/>
      <c r="F158" s="17"/>
      <c r="G158" s="17"/>
      <c r="H158" s="17"/>
    </row>
    <row r="159" spans="2:8" ht="12.75">
      <c r="B159" s="17" t="s">
        <v>178</v>
      </c>
      <c r="C159" s="17"/>
      <c r="D159" s="17"/>
      <c r="E159" s="17"/>
      <c r="F159" s="17"/>
      <c r="G159" s="17"/>
      <c r="H159" s="17"/>
    </row>
    <row r="160" spans="2:8" ht="12.75">
      <c r="B160" s="17" t="s">
        <v>176</v>
      </c>
      <c r="C160" s="17"/>
      <c r="D160" s="17"/>
      <c r="E160" s="17"/>
      <c r="F160" s="17"/>
      <c r="G160" s="17"/>
      <c r="H160" s="17"/>
    </row>
    <row r="161" ht="12.75">
      <c r="B161" t="s">
        <v>136</v>
      </c>
    </row>
    <row r="162" ht="12.75">
      <c r="B162" t="s">
        <v>141</v>
      </c>
    </row>
    <row r="163" ht="12.75">
      <c r="B163" t="s">
        <v>218</v>
      </c>
    </row>
    <row r="165" spans="1:2" ht="12.75">
      <c r="A165" s="2">
        <v>19</v>
      </c>
      <c r="B165" s="3" t="s">
        <v>86</v>
      </c>
    </row>
    <row r="166" spans="1:2" ht="12.75">
      <c r="A166" s="2"/>
      <c r="B166" s="3"/>
    </row>
    <row r="167" ht="12.75">
      <c r="B167" t="s">
        <v>140</v>
      </c>
    </row>
    <row r="168" ht="12.75">
      <c r="B168" t="s">
        <v>120</v>
      </c>
    </row>
    <row r="173" spans="1:2" ht="12.75">
      <c r="A173" s="2">
        <v>20</v>
      </c>
      <c r="B173" s="3" t="s">
        <v>87</v>
      </c>
    </row>
    <row r="174" spans="1:2" ht="12.75">
      <c r="A174" s="2"/>
      <c r="B174" s="3"/>
    </row>
    <row r="175" ht="12.75">
      <c r="B175" t="s">
        <v>106</v>
      </c>
    </row>
    <row r="176" ht="12.75">
      <c r="B176" s="7"/>
    </row>
    <row r="177" spans="1:2" ht="12.75">
      <c r="A177" s="2">
        <v>21</v>
      </c>
      <c r="B177" s="3" t="s">
        <v>88</v>
      </c>
    </row>
    <row r="178" spans="1:2" ht="12.75">
      <c r="A178" s="2"/>
      <c r="B178" s="3"/>
    </row>
    <row r="179" ht="12.75">
      <c r="B179" t="s">
        <v>137</v>
      </c>
    </row>
    <row r="180" ht="12.75">
      <c r="B180" t="s">
        <v>193</v>
      </c>
    </row>
  </sheetData>
  <printOptions/>
  <pageMargins left="0.89" right="0.43" top="1" bottom="0.96" header="0.5" footer="0.5"/>
  <pageSetup fitToHeight="0" fitToWidth="0" orientation="portrait" paperSize="9" scale="96" r:id="rId1"/>
  <rowBreaks count="2" manualBreakCount="2">
    <brk id="57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67">
      <selection activeCell="D81" sqref="D81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1.8515625" style="0" customWidth="1"/>
    <col min="4" max="4" width="16.8515625" style="0" customWidth="1"/>
    <col min="5" max="5" width="5.7109375" style="0" customWidth="1"/>
    <col min="6" max="6" width="10.8515625" style="0" customWidth="1"/>
    <col min="7" max="7" width="17.00390625" style="0" customWidth="1"/>
  </cols>
  <sheetData>
    <row r="1" spans="1:7" ht="12.75">
      <c r="A1" s="93" t="s">
        <v>0</v>
      </c>
      <c r="B1" s="93"/>
      <c r="C1" s="93"/>
      <c r="D1" s="93"/>
      <c r="E1" s="93"/>
      <c r="F1" s="93"/>
      <c r="G1" s="93"/>
    </row>
    <row r="2" spans="1:7" ht="12.75">
      <c r="A2" s="4"/>
      <c r="B2" s="93" t="s">
        <v>1</v>
      </c>
      <c r="C2" s="93"/>
      <c r="D2" s="93"/>
      <c r="E2" s="93"/>
      <c r="F2" s="93"/>
      <c r="G2" s="93"/>
    </row>
    <row r="3" spans="1:7" ht="12.75">
      <c r="A3" s="4"/>
      <c r="B3" s="93" t="s">
        <v>91</v>
      </c>
      <c r="C3" s="93"/>
      <c r="D3" s="93"/>
      <c r="E3" s="93"/>
      <c r="F3" s="93"/>
      <c r="G3" s="93"/>
    </row>
    <row r="5" spans="1:7" ht="12.75">
      <c r="A5" s="18"/>
      <c r="B5" s="18" t="s">
        <v>192</v>
      </c>
      <c r="C5" s="18"/>
      <c r="D5" s="18"/>
      <c r="E5" s="18"/>
      <c r="F5" s="18"/>
      <c r="G5" s="18"/>
    </row>
    <row r="6" spans="1:7" ht="12.75">
      <c r="A6" s="18"/>
      <c r="B6" s="18" t="s">
        <v>193</v>
      </c>
      <c r="C6" s="18"/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9" t="s">
        <v>2</v>
      </c>
      <c r="C8" s="18"/>
      <c r="D8" s="18"/>
      <c r="E8" s="18"/>
      <c r="F8" s="18"/>
      <c r="G8" s="18"/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/>
      <c r="B10" s="18"/>
      <c r="C10" s="94" t="s">
        <v>96</v>
      </c>
      <c r="D10" s="94"/>
      <c r="E10" s="20"/>
      <c r="F10" s="94" t="s">
        <v>3</v>
      </c>
      <c r="G10" s="94"/>
    </row>
    <row r="11" spans="1:7" ht="12.75">
      <c r="A11" s="18"/>
      <c r="B11" s="18"/>
      <c r="C11" s="20" t="s">
        <v>4</v>
      </c>
      <c r="D11" s="20" t="s">
        <v>5</v>
      </c>
      <c r="E11" s="20"/>
      <c r="F11" s="20" t="s">
        <v>6</v>
      </c>
      <c r="G11" s="20" t="s">
        <v>5</v>
      </c>
    </row>
    <row r="12" spans="1:7" ht="12.75">
      <c r="A12" s="18"/>
      <c r="B12" s="18"/>
      <c r="C12" s="20" t="s">
        <v>7</v>
      </c>
      <c r="D12" s="20" t="s">
        <v>8</v>
      </c>
      <c r="E12" s="20"/>
      <c r="F12" s="20" t="s">
        <v>7</v>
      </c>
      <c r="G12" s="20" t="s">
        <v>8</v>
      </c>
    </row>
    <row r="13" spans="1:7" ht="12.75">
      <c r="A13" s="18"/>
      <c r="B13" s="18"/>
      <c r="C13" s="20" t="s">
        <v>9</v>
      </c>
      <c r="D13" s="20" t="s">
        <v>9</v>
      </c>
      <c r="E13" s="20"/>
      <c r="F13" s="20" t="s">
        <v>10</v>
      </c>
      <c r="G13" s="20" t="s">
        <v>11</v>
      </c>
    </row>
    <row r="14" spans="1:7" ht="12.75">
      <c r="A14" s="18"/>
      <c r="B14" s="18"/>
      <c r="C14" s="89" t="s">
        <v>203</v>
      </c>
      <c r="D14" s="20" t="s">
        <v>194</v>
      </c>
      <c r="E14" s="20"/>
      <c r="F14" s="89" t="s">
        <v>203</v>
      </c>
      <c r="G14" s="20" t="s">
        <v>194</v>
      </c>
    </row>
    <row r="15" spans="1:7" ht="12.75">
      <c r="A15" s="18"/>
      <c r="B15" s="18"/>
      <c r="C15" s="20" t="s">
        <v>12</v>
      </c>
      <c r="D15" s="20" t="s">
        <v>12</v>
      </c>
      <c r="E15" s="20"/>
      <c r="F15" s="20" t="s">
        <v>12</v>
      </c>
      <c r="G15" s="20" t="s">
        <v>12</v>
      </c>
    </row>
    <row r="16" spans="1:7" ht="12.75">
      <c r="A16" s="18"/>
      <c r="B16" s="18"/>
      <c r="C16" s="18"/>
      <c r="D16" s="18"/>
      <c r="E16" s="18"/>
      <c r="F16" s="18"/>
      <c r="G16" s="18"/>
    </row>
    <row r="17" spans="1:7" ht="13.5" thickBot="1">
      <c r="A17" s="18" t="s">
        <v>115</v>
      </c>
      <c r="B17" s="18" t="s">
        <v>77</v>
      </c>
      <c r="C17" s="21">
        <v>26320</v>
      </c>
      <c r="D17" s="22">
        <v>24337</v>
      </c>
      <c r="E17" s="20"/>
      <c r="F17" s="23">
        <v>71172</v>
      </c>
      <c r="G17" s="24">
        <v>76323</v>
      </c>
    </row>
    <row r="18" spans="1:7" ht="13.5" thickTop="1">
      <c r="A18" s="18"/>
      <c r="B18" s="18"/>
      <c r="C18" s="18"/>
      <c r="D18" s="20"/>
      <c r="E18" s="18"/>
      <c r="F18" s="25"/>
      <c r="G18" s="26"/>
    </row>
    <row r="19" spans="1:7" ht="13.5" thickBot="1">
      <c r="A19" s="18" t="s">
        <v>16</v>
      </c>
      <c r="B19" s="18" t="s">
        <v>13</v>
      </c>
      <c r="C19" s="27" t="s">
        <v>14</v>
      </c>
      <c r="D19" s="28" t="s">
        <v>14</v>
      </c>
      <c r="E19" s="20"/>
      <c r="F19" s="29" t="s">
        <v>14</v>
      </c>
      <c r="G19" s="30" t="s">
        <v>14</v>
      </c>
    </row>
    <row r="20" spans="1:7" ht="13.5" thickTop="1">
      <c r="A20" s="18"/>
      <c r="B20" s="18"/>
      <c r="C20" s="18"/>
      <c r="D20" s="20"/>
      <c r="E20" s="18"/>
      <c r="F20" s="25"/>
      <c r="G20" s="31"/>
    </row>
    <row r="21" spans="1:7" ht="13.5" thickBot="1">
      <c r="A21" s="18" t="s">
        <v>17</v>
      </c>
      <c r="B21" s="18" t="s">
        <v>228</v>
      </c>
      <c r="C21" s="21">
        <v>319</v>
      </c>
      <c r="D21" s="32">
        <v>745</v>
      </c>
      <c r="E21" s="20"/>
      <c r="F21" s="33">
        <v>1011</v>
      </c>
      <c r="G21" s="24">
        <v>2211</v>
      </c>
    </row>
    <row r="22" spans="1:7" ht="13.5" thickTop="1">
      <c r="A22" s="18"/>
      <c r="B22" s="18"/>
      <c r="C22" s="18"/>
      <c r="D22" s="18"/>
      <c r="E22" s="18"/>
      <c r="F22" s="25"/>
      <c r="G22" s="31"/>
    </row>
    <row r="23" spans="1:7" ht="12.75">
      <c r="A23" s="18" t="s">
        <v>116</v>
      </c>
      <c r="B23" s="18" t="s">
        <v>229</v>
      </c>
      <c r="C23" s="18"/>
      <c r="D23" s="18"/>
      <c r="E23" s="18"/>
      <c r="F23" s="25"/>
      <c r="G23" s="31"/>
    </row>
    <row r="24" spans="1:7" ht="12.75">
      <c r="A24" s="18"/>
      <c r="B24" s="18" t="s">
        <v>230</v>
      </c>
      <c r="C24" s="18"/>
      <c r="D24" s="18"/>
      <c r="E24" s="18"/>
      <c r="F24" s="25"/>
      <c r="G24" s="31"/>
    </row>
    <row r="25" spans="1:7" ht="12.75">
      <c r="A25" s="18"/>
      <c r="B25" s="18" t="s">
        <v>15</v>
      </c>
      <c r="C25" s="34">
        <v>5147</v>
      </c>
      <c r="D25" s="35">
        <v>7039</v>
      </c>
      <c r="E25" s="18"/>
      <c r="F25" s="25">
        <v>13968</v>
      </c>
      <c r="G25" s="36">
        <v>24339</v>
      </c>
    </row>
    <row r="26" spans="1:7" ht="12.75">
      <c r="A26" s="18"/>
      <c r="B26" s="18"/>
      <c r="C26" s="18"/>
      <c r="D26" s="20"/>
      <c r="E26" s="18"/>
      <c r="F26" s="25"/>
      <c r="G26" s="31"/>
    </row>
    <row r="27" spans="1:7" ht="12.75">
      <c r="A27" s="18" t="s">
        <v>16</v>
      </c>
      <c r="B27" s="18" t="s">
        <v>231</v>
      </c>
      <c r="C27" s="25">
        <v>-591</v>
      </c>
      <c r="D27" s="37">
        <v>-756</v>
      </c>
      <c r="E27" s="18"/>
      <c r="F27" s="25">
        <v>-1949</v>
      </c>
      <c r="G27" s="35">
        <v>-2685</v>
      </c>
    </row>
    <row r="28" spans="1:7" ht="12.75">
      <c r="A28" s="18"/>
      <c r="B28" s="18"/>
      <c r="C28" s="25"/>
      <c r="D28" s="20"/>
      <c r="E28" s="18"/>
      <c r="F28" s="25"/>
      <c r="G28" s="31"/>
    </row>
    <row r="29" spans="1:7" ht="12.75">
      <c r="A29" s="18" t="s">
        <v>17</v>
      </c>
      <c r="B29" s="18" t="s">
        <v>18</v>
      </c>
      <c r="C29" s="25">
        <v>-518</v>
      </c>
      <c r="D29" s="37">
        <v>-733</v>
      </c>
      <c r="E29" s="18"/>
      <c r="F29" s="25">
        <v>-1906</v>
      </c>
      <c r="G29" s="35">
        <v>-2214</v>
      </c>
    </row>
    <row r="30" spans="1:7" ht="12.75">
      <c r="A30" s="18"/>
      <c r="B30" s="18"/>
      <c r="C30" s="25"/>
      <c r="D30" s="20"/>
      <c r="E30" s="18"/>
      <c r="F30" s="25"/>
      <c r="G30" s="31"/>
    </row>
    <row r="31" spans="1:7" ht="12.75">
      <c r="A31" s="18" t="s">
        <v>19</v>
      </c>
      <c r="B31" s="18" t="s">
        <v>20</v>
      </c>
      <c r="C31" s="38" t="s">
        <v>14</v>
      </c>
      <c r="D31" s="38" t="s">
        <v>14</v>
      </c>
      <c r="E31" s="18"/>
      <c r="F31" s="38" t="s">
        <v>14</v>
      </c>
      <c r="G31" s="38" t="s">
        <v>14</v>
      </c>
    </row>
    <row r="32" spans="1:7" ht="12.75">
      <c r="A32" s="18"/>
      <c r="B32" s="18"/>
      <c r="C32" s="25"/>
      <c r="D32" s="40"/>
      <c r="E32" s="18"/>
      <c r="F32" s="25"/>
      <c r="G32" s="26"/>
    </row>
    <row r="33" spans="1:7" ht="12.75">
      <c r="A33" s="18" t="s">
        <v>21</v>
      </c>
      <c r="B33" s="18" t="s">
        <v>232</v>
      </c>
      <c r="C33" s="25"/>
      <c r="D33" s="40"/>
      <c r="E33" s="18"/>
      <c r="F33" s="25"/>
      <c r="G33" s="26"/>
    </row>
    <row r="34" spans="1:7" ht="12.75">
      <c r="A34" s="18"/>
      <c r="B34" s="18" t="s">
        <v>15</v>
      </c>
      <c r="C34" s="41">
        <v>4038</v>
      </c>
      <c r="D34" s="42">
        <v>5550</v>
      </c>
      <c r="E34" s="18"/>
      <c r="F34" s="41">
        <v>10113</v>
      </c>
      <c r="G34" s="43">
        <v>19440</v>
      </c>
    </row>
    <row r="35" spans="1:7" ht="12.75">
      <c r="A35" s="18"/>
      <c r="B35" s="18"/>
      <c r="C35" s="25"/>
      <c r="D35" s="40"/>
      <c r="E35" s="18"/>
      <c r="F35" s="25"/>
      <c r="G35" s="26"/>
    </row>
    <row r="36" spans="1:7" ht="12.75">
      <c r="A36" s="18" t="s">
        <v>22</v>
      </c>
      <c r="B36" s="18" t="s">
        <v>233</v>
      </c>
      <c r="C36" s="25"/>
      <c r="D36" s="40"/>
      <c r="E36" s="18"/>
      <c r="F36" s="25"/>
      <c r="G36" s="26"/>
    </row>
    <row r="37" spans="1:7" ht="12.75">
      <c r="A37" s="18"/>
      <c r="B37" s="18" t="s">
        <v>234</v>
      </c>
      <c r="C37" s="38" t="s">
        <v>14</v>
      </c>
      <c r="D37" s="44" t="s">
        <v>14</v>
      </c>
      <c r="E37" s="18"/>
      <c r="F37" s="38" t="s">
        <v>14</v>
      </c>
      <c r="G37" s="38" t="s">
        <v>14</v>
      </c>
    </row>
    <row r="38" spans="1:7" ht="12.75">
      <c r="A38" s="18"/>
      <c r="B38" s="18"/>
      <c r="C38" s="18"/>
      <c r="D38" s="20"/>
      <c r="E38" s="18"/>
      <c r="F38" s="25"/>
      <c r="G38" s="31"/>
    </row>
    <row r="39" spans="1:7" ht="12.75">
      <c r="A39" s="18" t="s">
        <v>23</v>
      </c>
      <c r="B39" s="18" t="s">
        <v>235</v>
      </c>
      <c r="C39" s="18"/>
      <c r="D39" s="20"/>
      <c r="E39" s="18"/>
      <c r="F39" s="25"/>
      <c r="G39" s="31"/>
    </row>
    <row r="40" spans="1:7" ht="12.75">
      <c r="A40" s="18"/>
      <c r="B40" s="18" t="s">
        <v>236</v>
      </c>
      <c r="C40" s="18"/>
      <c r="D40" s="20"/>
      <c r="E40" s="18"/>
      <c r="F40" s="25"/>
      <c r="G40" s="31"/>
    </row>
    <row r="41" spans="1:7" ht="12.75">
      <c r="A41" s="18"/>
      <c r="B41" s="18" t="s">
        <v>237</v>
      </c>
      <c r="C41" s="34">
        <v>4038</v>
      </c>
      <c r="D41" s="45">
        <v>5550</v>
      </c>
      <c r="E41" s="18"/>
      <c r="F41" s="25">
        <v>10113</v>
      </c>
      <c r="G41" s="36">
        <v>19440</v>
      </c>
    </row>
    <row r="42" spans="1:7" ht="12.75">
      <c r="A42" s="18"/>
      <c r="B42" s="18"/>
      <c r="C42" s="18"/>
      <c r="D42" s="20"/>
      <c r="E42" s="18"/>
      <c r="F42" s="25"/>
      <c r="G42" s="31"/>
    </row>
    <row r="43" spans="1:7" ht="12.75">
      <c r="A43" s="18" t="s">
        <v>24</v>
      </c>
      <c r="B43" s="18" t="s">
        <v>238</v>
      </c>
      <c r="C43" s="46">
        <v>-1882</v>
      </c>
      <c r="D43" s="73">
        <v>-1836</v>
      </c>
      <c r="E43" s="18"/>
      <c r="F43" s="46">
        <v>-4320</v>
      </c>
      <c r="G43" s="73">
        <v>-5733</v>
      </c>
    </row>
    <row r="44" spans="1:7" ht="12.75">
      <c r="A44" s="18"/>
      <c r="B44" s="18"/>
      <c r="C44" s="18"/>
      <c r="D44" s="20"/>
      <c r="E44" s="18"/>
      <c r="F44" s="25"/>
      <c r="G44" s="31"/>
    </row>
    <row r="45" spans="1:7" ht="12.75">
      <c r="A45" s="18" t="s">
        <v>26</v>
      </c>
      <c r="B45" s="18" t="s">
        <v>239</v>
      </c>
      <c r="C45" s="18"/>
      <c r="D45" s="20"/>
      <c r="E45" s="18"/>
      <c r="F45" s="25"/>
      <c r="G45" s="31"/>
    </row>
    <row r="46" spans="1:7" ht="12.75">
      <c r="A46" s="18"/>
      <c r="B46" s="18" t="s">
        <v>27</v>
      </c>
      <c r="C46" s="34">
        <f>+C41+C43</f>
        <v>2156</v>
      </c>
      <c r="D46" s="45">
        <v>3714</v>
      </c>
      <c r="E46" s="18"/>
      <c r="F46" s="25">
        <f>+F41+F43</f>
        <v>5793</v>
      </c>
      <c r="G46" s="47">
        <v>13707</v>
      </c>
    </row>
    <row r="47" spans="1:7" ht="12.75">
      <c r="A47" s="18"/>
      <c r="B47" s="18"/>
      <c r="C47" s="18"/>
      <c r="D47" s="20"/>
      <c r="E47" s="18"/>
      <c r="F47" s="25"/>
      <c r="G47" s="31"/>
    </row>
    <row r="48" spans="1:7" ht="12.75">
      <c r="A48" s="18"/>
      <c r="B48" s="18" t="s">
        <v>240</v>
      </c>
      <c r="C48" s="46">
        <v>19</v>
      </c>
      <c r="D48" s="38">
        <v>-44</v>
      </c>
      <c r="E48" s="18"/>
      <c r="F48" s="46">
        <v>55</v>
      </c>
      <c r="G48" s="39">
        <v>-48</v>
      </c>
    </row>
    <row r="49" spans="1:7" ht="12.75">
      <c r="A49" s="18"/>
      <c r="B49" s="18"/>
      <c r="C49" s="18"/>
      <c r="D49" s="20"/>
      <c r="E49" s="18"/>
      <c r="F49" s="25"/>
      <c r="G49" s="26"/>
    </row>
    <row r="50" spans="1:7" ht="12.75">
      <c r="A50" s="20" t="s">
        <v>241</v>
      </c>
      <c r="B50" s="18" t="s">
        <v>242</v>
      </c>
      <c r="C50" s="40" t="s">
        <v>14</v>
      </c>
      <c r="D50" s="40" t="s">
        <v>14</v>
      </c>
      <c r="E50" s="40"/>
      <c r="F50" s="40" t="s">
        <v>14</v>
      </c>
      <c r="G50" s="40" t="s">
        <v>14</v>
      </c>
    </row>
    <row r="51" spans="1:7" ht="12.75">
      <c r="A51" s="18"/>
      <c r="B51" s="18"/>
      <c r="C51" s="18"/>
      <c r="D51" s="20"/>
      <c r="E51" s="18"/>
      <c r="F51" s="25"/>
      <c r="G51" s="26"/>
    </row>
    <row r="52" spans="1:7" ht="12.75">
      <c r="A52" s="18" t="s">
        <v>29</v>
      </c>
      <c r="B52" s="18" t="s">
        <v>243</v>
      </c>
      <c r="C52" s="18"/>
      <c r="D52" s="20"/>
      <c r="E52" s="18"/>
      <c r="F52" s="25"/>
      <c r="G52" s="26"/>
    </row>
    <row r="53" spans="1:7" ht="12.75">
      <c r="A53" s="18"/>
      <c r="B53" s="18" t="s">
        <v>28</v>
      </c>
      <c r="C53" s="34">
        <f>+C46+C48</f>
        <v>2175</v>
      </c>
      <c r="D53" s="37">
        <v>3670</v>
      </c>
      <c r="E53" s="18"/>
      <c r="F53" s="25">
        <f>+F46+F48</f>
        <v>5848</v>
      </c>
      <c r="G53" s="36">
        <v>13659</v>
      </c>
    </row>
    <row r="54" spans="1:7" ht="12.75">
      <c r="A54" s="18"/>
      <c r="B54" s="18"/>
      <c r="C54" s="18"/>
      <c r="D54" s="20"/>
      <c r="E54" s="18"/>
      <c r="F54" s="25"/>
      <c r="G54" s="31"/>
    </row>
    <row r="55" spans="1:7" ht="12.75">
      <c r="A55" s="18" t="s">
        <v>244</v>
      </c>
      <c r="B55" s="18" t="s">
        <v>30</v>
      </c>
      <c r="C55" s="40" t="s">
        <v>14</v>
      </c>
      <c r="D55" s="40" t="s">
        <v>14</v>
      </c>
      <c r="E55" s="18"/>
      <c r="F55" s="37" t="s">
        <v>14</v>
      </c>
      <c r="G55" s="48" t="s">
        <v>14</v>
      </c>
    </row>
    <row r="56" spans="1:7" ht="12.75">
      <c r="A56" s="18"/>
      <c r="B56" s="18" t="s">
        <v>245</v>
      </c>
      <c r="C56" s="40" t="s">
        <v>14</v>
      </c>
      <c r="D56" s="40" t="s">
        <v>14</v>
      </c>
      <c r="E56" s="18"/>
      <c r="F56" s="37" t="s">
        <v>14</v>
      </c>
      <c r="G56" s="48" t="s">
        <v>14</v>
      </c>
    </row>
    <row r="57" spans="1:7" ht="12.75">
      <c r="A57" s="18"/>
      <c r="B57" s="18" t="s">
        <v>31</v>
      </c>
      <c r="C57" s="40" t="s">
        <v>14</v>
      </c>
      <c r="D57" s="40" t="s">
        <v>14</v>
      </c>
      <c r="E57" s="18"/>
      <c r="F57" s="37" t="s">
        <v>14</v>
      </c>
      <c r="G57" s="48" t="s">
        <v>14</v>
      </c>
    </row>
    <row r="58" spans="1:7" ht="12.75">
      <c r="A58" s="18"/>
      <c r="B58" s="18" t="s">
        <v>121</v>
      </c>
      <c r="C58" s="18"/>
      <c r="D58" s="20"/>
      <c r="E58" s="18"/>
      <c r="F58" s="25"/>
      <c r="G58" s="31"/>
    </row>
    <row r="59" spans="1:7" ht="12.75">
      <c r="A59" s="18"/>
      <c r="B59" s="18"/>
      <c r="C59" s="18"/>
      <c r="D59" s="20"/>
      <c r="E59" s="18"/>
      <c r="F59" s="25"/>
      <c r="G59" s="31"/>
    </row>
    <row r="60" spans="1:7" ht="12.75">
      <c r="A60" s="18" t="s">
        <v>246</v>
      </c>
      <c r="B60" s="18" t="s">
        <v>247</v>
      </c>
      <c r="C60" s="18"/>
      <c r="D60" s="20"/>
      <c r="E60" s="18"/>
      <c r="F60" s="25"/>
      <c r="G60" s="31"/>
    </row>
    <row r="61" spans="1:7" ht="13.5" thickBot="1">
      <c r="A61" s="18"/>
      <c r="B61" s="18" t="s">
        <v>248</v>
      </c>
      <c r="C61" s="49">
        <f>SUM(C53:C60)</f>
        <v>2175</v>
      </c>
      <c r="D61" s="50">
        <v>3670</v>
      </c>
      <c r="E61" s="18"/>
      <c r="F61" s="49">
        <f>SUM(F53:F60)</f>
        <v>5848</v>
      </c>
      <c r="G61" s="51">
        <v>13659</v>
      </c>
    </row>
    <row r="62" spans="1:7" ht="13.5" thickTop="1">
      <c r="A62" s="18"/>
      <c r="B62" s="18"/>
      <c r="C62" s="18"/>
      <c r="D62" s="40"/>
      <c r="E62" s="18"/>
      <c r="F62" s="18"/>
      <c r="G62" s="18"/>
    </row>
    <row r="63" spans="1:7" ht="12.75">
      <c r="A63" s="18"/>
      <c r="B63" s="18"/>
      <c r="C63" s="18"/>
      <c r="D63" s="40"/>
      <c r="E63" s="18"/>
      <c r="F63" s="18"/>
      <c r="G63" s="18"/>
    </row>
    <row r="64" spans="1:7" ht="12.75">
      <c r="A64" s="57">
        <v>3</v>
      </c>
      <c r="B64" s="18" t="s">
        <v>249</v>
      </c>
      <c r="C64" s="18"/>
      <c r="D64" s="40"/>
      <c r="E64" s="18"/>
      <c r="F64" s="18"/>
      <c r="G64" s="18"/>
    </row>
    <row r="65" spans="1:7" ht="12.75">
      <c r="A65" s="18"/>
      <c r="B65" s="18" t="s">
        <v>32</v>
      </c>
      <c r="C65" s="18"/>
      <c r="D65" s="40"/>
      <c r="E65" s="18"/>
      <c r="F65" s="18"/>
      <c r="G65" s="18"/>
    </row>
    <row r="66" spans="1:7" ht="12.75">
      <c r="A66" s="18"/>
      <c r="B66" s="18" t="s">
        <v>33</v>
      </c>
      <c r="C66" s="18"/>
      <c r="D66" s="40"/>
      <c r="E66" s="18"/>
      <c r="F66" s="18"/>
      <c r="G66" s="18"/>
    </row>
    <row r="67" spans="1:7" ht="12.75">
      <c r="A67" s="18"/>
      <c r="B67" s="18"/>
      <c r="C67" s="18"/>
      <c r="D67" s="40"/>
      <c r="E67" s="18"/>
      <c r="F67" s="18"/>
      <c r="G67" s="18"/>
    </row>
    <row r="68" spans="1:7" ht="12.75">
      <c r="A68" s="18"/>
      <c r="B68" s="18" t="s">
        <v>250</v>
      </c>
      <c r="C68" s="18"/>
      <c r="D68" s="40"/>
      <c r="E68" s="18"/>
      <c r="F68" s="18"/>
      <c r="G68" s="18"/>
    </row>
    <row r="69" spans="1:7" ht="12.75">
      <c r="A69" s="18"/>
      <c r="B69" s="18" t="s">
        <v>34</v>
      </c>
      <c r="C69" s="52">
        <f>2175/95000*100</f>
        <v>2.289473684210526</v>
      </c>
      <c r="D69" s="53">
        <v>3.86</v>
      </c>
      <c r="E69" s="18"/>
      <c r="F69" s="52">
        <f>5848/95000*100</f>
        <v>6.1557894736842105</v>
      </c>
      <c r="G69" s="53">
        <v>14.38</v>
      </c>
    </row>
    <row r="70" spans="1:7" ht="12.75">
      <c r="A70" s="18"/>
      <c r="B70" s="18"/>
      <c r="C70" s="18"/>
      <c r="D70" s="40"/>
      <c r="E70" s="18"/>
      <c r="F70" s="18"/>
      <c r="G70" s="18"/>
    </row>
    <row r="71" spans="1:7" ht="12.75">
      <c r="A71" s="18"/>
      <c r="B71" s="18" t="s">
        <v>251</v>
      </c>
      <c r="C71" s="18"/>
      <c r="D71" s="40"/>
      <c r="E71" s="18"/>
      <c r="F71" s="18"/>
      <c r="G71" s="18"/>
    </row>
    <row r="72" spans="1:7" ht="12.75">
      <c r="A72" s="18"/>
      <c r="B72" s="18" t="s">
        <v>34</v>
      </c>
      <c r="C72" s="53" t="s">
        <v>108</v>
      </c>
      <c r="D72" s="53" t="s">
        <v>108</v>
      </c>
      <c r="E72" s="18"/>
      <c r="F72" s="53" t="s">
        <v>108</v>
      </c>
      <c r="G72" s="53" t="s">
        <v>108</v>
      </c>
    </row>
    <row r="73" spans="1:7" ht="12.75">
      <c r="A73" s="18"/>
      <c r="B73" s="18"/>
      <c r="C73" s="18"/>
      <c r="D73" s="40"/>
      <c r="E73" s="18"/>
      <c r="F73" s="18"/>
      <c r="G73" s="54"/>
    </row>
    <row r="74" spans="1:7" ht="12.75">
      <c r="A74" s="18" t="s">
        <v>130</v>
      </c>
      <c r="B74" s="18" t="s">
        <v>92</v>
      </c>
      <c r="C74" s="40" t="s">
        <v>14</v>
      </c>
      <c r="D74" s="40" t="s">
        <v>14</v>
      </c>
      <c r="E74" s="18"/>
      <c r="F74" s="40" t="s">
        <v>14</v>
      </c>
      <c r="G74" s="56" t="s">
        <v>14</v>
      </c>
    </row>
    <row r="75" spans="1:7" ht="12.75">
      <c r="A75" s="18" t="s">
        <v>114</v>
      </c>
      <c r="B75" s="18" t="s">
        <v>93</v>
      </c>
      <c r="C75" s="40" t="s">
        <v>108</v>
      </c>
      <c r="D75" s="40" t="s">
        <v>108</v>
      </c>
      <c r="E75" s="18"/>
      <c r="F75" s="18"/>
      <c r="G75" s="58"/>
    </row>
    <row r="76" spans="1:7" ht="12.75">
      <c r="A76" s="18"/>
      <c r="B76" s="18"/>
      <c r="C76" s="57"/>
      <c r="D76" s="20"/>
      <c r="E76" s="18"/>
      <c r="F76" s="18"/>
      <c r="G76" s="58"/>
    </row>
    <row r="77" spans="1:7" ht="12.75">
      <c r="A77" s="18"/>
      <c r="B77" s="18"/>
      <c r="C77" s="18"/>
      <c r="D77" s="40"/>
      <c r="E77" s="18"/>
      <c r="F77" s="18"/>
      <c r="G77" s="54"/>
    </row>
    <row r="78" spans="1:7" ht="12.75">
      <c r="A78" s="18"/>
      <c r="B78" s="18"/>
      <c r="C78" s="59" t="s">
        <v>102</v>
      </c>
      <c r="D78" s="40"/>
      <c r="E78" s="18"/>
      <c r="F78" s="18" t="s">
        <v>104</v>
      </c>
      <c r="G78" s="54"/>
    </row>
    <row r="79" spans="1:7" ht="12.75">
      <c r="A79" s="18"/>
      <c r="B79" s="18"/>
      <c r="C79" s="18" t="s">
        <v>101</v>
      </c>
      <c r="D79" s="40"/>
      <c r="E79" s="18"/>
      <c r="F79" s="18" t="s">
        <v>103</v>
      </c>
      <c r="G79" s="54"/>
    </row>
    <row r="80" spans="1:7" ht="12.75">
      <c r="A80" s="18"/>
      <c r="B80" s="18"/>
      <c r="C80" s="18" t="s">
        <v>202</v>
      </c>
      <c r="D80" s="40"/>
      <c r="E80" s="18"/>
      <c r="F80" s="18" t="s">
        <v>117</v>
      </c>
      <c r="G80" s="54"/>
    </row>
    <row r="81" spans="1:7" ht="12.75">
      <c r="A81" s="55" t="s">
        <v>94</v>
      </c>
      <c r="B81" s="18" t="s">
        <v>95</v>
      </c>
      <c r="C81" s="18"/>
      <c r="D81" s="60">
        <v>2.89</v>
      </c>
      <c r="E81" s="18"/>
      <c r="F81" s="18"/>
      <c r="G81" s="61">
        <v>2.82</v>
      </c>
    </row>
    <row r="82" spans="1:7" ht="12.75">
      <c r="A82" s="18"/>
      <c r="B82" s="18"/>
      <c r="C82" s="18"/>
      <c r="D82" s="40"/>
      <c r="E82" s="18"/>
      <c r="F82" s="18"/>
      <c r="G82" s="54"/>
    </row>
    <row r="83" ht="12.75">
      <c r="B83" t="s">
        <v>109</v>
      </c>
    </row>
  </sheetData>
  <mergeCells count="5">
    <mergeCell ref="A1:G1"/>
    <mergeCell ref="B2:G2"/>
    <mergeCell ref="B3:G3"/>
    <mergeCell ref="C10:D10"/>
    <mergeCell ref="F10:G10"/>
  </mergeCells>
  <printOptions/>
  <pageMargins left="0.75" right="0.75" top="0.71" bottom="0.68" header="0.5" footer="0.5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workbookViewId="0" topLeftCell="A53">
      <selection activeCell="D74" sqref="D74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</cols>
  <sheetData>
    <row r="1" spans="1:7" ht="12.75">
      <c r="A1" s="93" t="s">
        <v>0</v>
      </c>
      <c r="B1" s="93"/>
      <c r="C1" s="93"/>
      <c r="D1" s="93"/>
      <c r="E1" s="93"/>
      <c r="F1" s="93"/>
      <c r="G1" s="93"/>
    </row>
    <row r="2" spans="1:7" ht="12.75">
      <c r="A2" s="93" t="s">
        <v>1</v>
      </c>
      <c r="B2" s="93"/>
      <c r="C2" s="93"/>
      <c r="D2" s="93"/>
      <c r="E2" s="93"/>
      <c r="F2" s="93"/>
      <c r="G2" s="93"/>
    </row>
    <row r="3" spans="1:7" ht="12.75">
      <c r="A3" s="93" t="s">
        <v>91</v>
      </c>
      <c r="B3" s="93"/>
      <c r="C3" s="93"/>
      <c r="D3" s="93"/>
      <c r="E3" s="93"/>
      <c r="F3" s="93"/>
      <c r="G3" s="93"/>
    </row>
    <row r="5" spans="1:7" ht="12.75">
      <c r="A5" s="93" t="s">
        <v>204</v>
      </c>
      <c r="B5" s="93"/>
      <c r="C5" s="93"/>
      <c r="D5" s="93"/>
      <c r="E5" s="93"/>
      <c r="F5" s="93"/>
      <c r="G5" s="93"/>
    </row>
    <row r="7" spans="4:6" ht="12.75">
      <c r="D7" s="20" t="s">
        <v>35</v>
      </c>
      <c r="F7" s="20" t="s">
        <v>35</v>
      </c>
    </row>
    <row r="8" spans="4:6" ht="12.75">
      <c r="D8" s="20" t="s">
        <v>36</v>
      </c>
      <c r="F8" s="20" t="s">
        <v>37</v>
      </c>
    </row>
    <row r="9" spans="4:6" ht="12.75">
      <c r="D9" s="20" t="s">
        <v>4</v>
      </c>
      <c r="F9" s="20" t="s">
        <v>38</v>
      </c>
    </row>
    <row r="10" spans="4:6" ht="12.75">
      <c r="D10" s="20" t="s">
        <v>9</v>
      </c>
      <c r="F10" s="20" t="s">
        <v>39</v>
      </c>
    </row>
    <row r="11" spans="4:6" ht="12.75">
      <c r="D11" s="89" t="s">
        <v>203</v>
      </c>
      <c r="F11" s="20" t="s">
        <v>110</v>
      </c>
    </row>
    <row r="12" spans="4:6" ht="12.75">
      <c r="D12" s="20" t="s">
        <v>12</v>
      </c>
      <c r="F12" s="20" t="s">
        <v>12</v>
      </c>
    </row>
    <row r="13" ht="12.75">
      <c r="B13" s="3" t="s">
        <v>142</v>
      </c>
    </row>
    <row r="15" spans="1:6" ht="12.75">
      <c r="A15" s="2">
        <v>1</v>
      </c>
      <c r="B15" t="s">
        <v>146</v>
      </c>
      <c r="D15" s="13">
        <v>63781</v>
      </c>
      <c r="E15" s="13"/>
      <c r="F15" s="13">
        <v>62452</v>
      </c>
    </row>
    <row r="16" spans="1:6" ht="12.75">
      <c r="A16" s="2">
        <v>2</v>
      </c>
      <c r="B16" t="s">
        <v>145</v>
      </c>
      <c r="D16" s="13">
        <v>2661</v>
      </c>
      <c r="E16" s="13"/>
      <c r="F16" s="62">
        <v>1742</v>
      </c>
    </row>
    <row r="17" spans="1:6" ht="12.75">
      <c r="A17" s="2">
        <v>3</v>
      </c>
      <c r="B17" t="s">
        <v>147</v>
      </c>
      <c r="D17" s="13">
        <v>87700</v>
      </c>
      <c r="E17" s="13"/>
      <c r="F17" s="13">
        <v>87700</v>
      </c>
    </row>
    <row r="18" spans="1:7" ht="12.75">
      <c r="A18" s="2">
        <v>4</v>
      </c>
      <c r="B18" t="s">
        <v>149</v>
      </c>
      <c r="D18" s="13">
        <v>60</v>
      </c>
      <c r="E18" s="13"/>
      <c r="F18" s="13">
        <v>41</v>
      </c>
      <c r="G18" s="13"/>
    </row>
    <row r="19" spans="1:6" ht="12.75">
      <c r="A19" s="2">
        <v>5</v>
      </c>
      <c r="B19" t="s">
        <v>148</v>
      </c>
      <c r="D19" s="13">
        <v>2708</v>
      </c>
      <c r="E19" s="13"/>
      <c r="F19" s="13">
        <v>2695</v>
      </c>
    </row>
    <row r="20" spans="1:6" ht="12.75">
      <c r="A20" s="2">
        <v>6</v>
      </c>
      <c r="B20" t="s">
        <v>150</v>
      </c>
      <c r="D20" s="13">
        <v>38250</v>
      </c>
      <c r="E20" s="13"/>
      <c r="F20" s="13">
        <v>36797</v>
      </c>
    </row>
    <row r="21" spans="1:6" ht="12.75">
      <c r="A21" s="2">
        <v>7</v>
      </c>
      <c r="B21" t="s">
        <v>151</v>
      </c>
      <c r="D21" s="13">
        <v>4463</v>
      </c>
      <c r="E21" s="13"/>
      <c r="F21" s="13">
        <v>5544</v>
      </c>
    </row>
    <row r="22" spans="1:6" ht="12.75">
      <c r="A22" s="2">
        <v>8</v>
      </c>
      <c r="B22" t="s">
        <v>152</v>
      </c>
      <c r="D22" s="13">
        <v>291</v>
      </c>
      <c r="E22" s="13"/>
      <c r="F22" s="13">
        <v>463</v>
      </c>
    </row>
    <row r="23" spans="1:6" ht="12.75">
      <c r="A23" s="2">
        <v>9</v>
      </c>
      <c r="B23" t="s">
        <v>153</v>
      </c>
      <c r="D23" s="13">
        <v>29</v>
      </c>
      <c r="E23" s="13"/>
      <c r="F23" s="13">
        <v>65</v>
      </c>
    </row>
    <row r="24" spans="1:6" ht="12.75">
      <c r="A24" s="2"/>
      <c r="D24" s="13"/>
      <c r="E24" s="13"/>
      <c r="F24" s="13"/>
    </row>
    <row r="25" spans="1:6" ht="12.75">
      <c r="A25" s="2"/>
      <c r="D25" s="13"/>
      <c r="E25" s="13"/>
      <c r="F25" s="13"/>
    </row>
    <row r="26" spans="1:6" ht="12.75">
      <c r="A26" s="2">
        <v>10</v>
      </c>
      <c r="B26" s="3" t="s">
        <v>40</v>
      </c>
      <c r="D26" s="13"/>
      <c r="E26" s="13"/>
      <c r="F26" s="13"/>
    </row>
    <row r="27" spans="1:6" ht="12.75">
      <c r="A27" s="2"/>
      <c r="D27" s="13"/>
      <c r="E27" s="13"/>
      <c r="F27" s="13"/>
    </row>
    <row r="28" spans="1:6" ht="12.75">
      <c r="A28" s="2"/>
      <c r="B28" t="s">
        <v>154</v>
      </c>
      <c r="D28" s="63">
        <v>93166</v>
      </c>
      <c r="E28" s="13"/>
      <c r="F28" s="63">
        <v>95075</v>
      </c>
    </row>
    <row r="29" spans="1:6" ht="12.75">
      <c r="A29" s="2"/>
      <c r="B29" t="s">
        <v>143</v>
      </c>
      <c r="D29" s="64">
        <v>8712</v>
      </c>
      <c r="E29" s="13"/>
      <c r="F29" s="64">
        <v>8402</v>
      </c>
    </row>
    <row r="30" spans="1:6" ht="12.75">
      <c r="A30" s="2" t="s">
        <v>144</v>
      </c>
      <c r="B30" t="s">
        <v>160</v>
      </c>
      <c r="D30" s="64">
        <v>952</v>
      </c>
      <c r="E30" s="13"/>
      <c r="F30" s="64">
        <v>597</v>
      </c>
    </row>
    <row r="31" spans="1:6" ht="12.75">
      <c r="A31" s="2"/>
      <c r="B31" t="s">
        <v>155</v>
      </c>
      <c r="D31" s="90">
        <f>22011-3828+4142+5609+1215+1</f>
        <v>29150</v>
      </c>
      <c r="E31" s="64"/>
      <c r="F31" s="84">
        <v>26921</v>
      </c>
    </row>
    <row r="32" spans="1:6" ht="12.75">
      <c r="A32" s="2"/>
      <c r="B32" t="s">
        <v>156</v>
      </c>
      <c r="C32" s="82"/>
      <c r="D32" s="65">
        <f>33136+12119</f>
        <v>45255</v>
      </c>
      <c r="E32" s="64"/>
      <c r="F32" s="64">
        <v>42519</v>
      </c>
    </row>
    <row r="33" spans="1:6" ht="12.75">
      <c r="A33" s="2"/>
      <c r="D33" s="66"/>
      <c r="E33" s="13"/>
      <c r="F33" s="67"/>
    </row>
    <row r="34" spans="1:6" ht="12.75">
      <c r="A34" s="2"/>
      <c r="D34" s="68">
        <f>SUM(D28:D32)</f>
        <v>177235</v>
      </c>
      <c r="E34" s="13"/>
      <c r="F34" s="68">
        <f>SUM(F28:F32)</f>
        <v>173514</v>
      </c>
    </row>
    <row r="35" spans="1:6" ht="12.75">
      <c r="A35" s="2"/>
      <c r="C35" s="80"/>
      <c r="D35" s="81"/>
      <c r="E35" s="81"/>
      <c r="F35" s="81"/>
    </row>
    <row r="36" spans="1:6" ht="12.75">
      <c r="A36" s="2">
        <v>11</v>
      </c>
      <c r="B36" s="3" t="s">
        <v>41</v>
      </c>
      <c r="C36" s="80"/>
      <c r="D36" s="81"/>
      <c r="E36" s="81"/>
      <c r="F36" s="81"/>
    </row>
    <row r="37" spans="1:6" ht="12.75">
      <c r="A37" s="2"/>
      <c r="B37" s="3"/>
      <c r="C37" s="80"/>
      <c r="D37" s="71"/>
      <c r="E37" s="81"/>
      <c r="F37" s="71"/>
    </row>
    <row r="38" spans="1:6" ht="12.75">
      <c r="A38" s="2"/>
      <c r="B38" t="s">
        <v>157</v>
      </c>
      <c r="C38" s="82"/>
      <c r="D38" s="63">
        <f>-22656-9134</f>
        <v>-31790</v>
      </c>
      <c r="E38" s="13"/>
      <c r="F38" s="64">
        <v>-26023</v>
      </c>
    </row>
    <row r="39" spans="1:6" ht="12.75">
      <c r="A39" s="2"/>
      <c r="B39" t="s">
        <v>159</v>
      </c>
      <c r="D39" s="64">
        <v>-1763</v>
      </c>
      <c r="E39" s="13"/>
      <c r="F39" s="64">
        <v>-330</v>
      </c>
    </row>
    <row r="40" spans="1:6" ht="12.75">
      <c r="A40" s="2"/>
      <c r="B40" t="s">
        <v>158</v>
      </c>
      <c r="D40" s="64">
        <f>-8928-1844-10400-1908-985</f>
        <v>-24065</v>
      </c>
      <c r="E40" s="13"/>
      <c r="F40" s="64">
        <v>-24080</v>
      </c>
    </row>
    <row r="41" spans="1:6" ht="12.75">
      <c r="A41" s="2"/>
      <c r="B41" t="s">
        <v>161</v>
      </c>
      <c r="D41" s="64">
        <v>-572</v>
      </c>
      <c r="E41" s="13"/>
      <c r="F41" s="64">
        <v>-764</v>
      </c>
    </row>
    <row r="42" spans="1:6" ht="12.75">
      <c r="A42" s="2"/>
      <c r="B42" t="s">
        <v>42</v>
      </c>
      <c r="D42" s="64">
        <v>-5891</v>
      </c>
      <c r="E42" s="64"/>
      <c r="F42" s="64">
        <v>-7749</v>
      </c>
    </row>
    <row r="43" spans="1:6" ht="12.75">
      <c r="A43" s="2"/>
      <c r="B43" t="s">
        <v>162</v>
      </c>
      <c r="C43" s="82"/>
      <c r="D43" s="64">
        <v>0</v>
      </c>
      <c r="E43" s="64"/>
      <c r="F43" s="64">
        <v>-2850</v>
      </c>
    </row>
    <row r="44" spans="1:6" ht="12.75">
      <c r="A44" s="2"/>
      <c r="D44" s="67"/>
      <c r="E44" s="13"/>
      <c r="F44" s="67"/>
    </row>
    <row r="45" spans="1:6" ht="12.75">
      <c r="A45" s="2"/>
      <c r="D45" s="67">
        <f>SUM(D36:D43)</f>
        <v>-64081</v>
      </c>
      <c r="E45" s="13"/>
      <c r="F45" s="67">
        <f>SUM(F38:F43)</f>
        <v>-61796</v>
      </c>
    </row>
    <row r="46" spans="1:6" ht="12.75">
      <c r="A46" s="2"/>
      <c r="D46" s="13"/>
      <c r="E46" s="13"/>
      <c r="F46" s="13"/>
    </row>
    <row r="47" spans="1:6" ht="12.75">
      <c r="A47" s="2">
        <v>12</v>
      </c>
      <c r="B47" s="3" t="s">
        <v>43</v>
      </c>
      <c r="D47" s="13">
        <f>+D34+D45</f>
        <v>113154</v>
      </c>
      <c r="E47" s="13"/>
      <c r="F47" s="13">
        <f>+F34+F45</f>
        <v>111718</v>
      </c>
    </row>
    <row r="48" spans="1:6" ht="12.75">
      <c r="A48" s="2"/>
      <c r="D48" s="13"/>
      <c r="E48" s="13"/>
      <c r="F48" s="13"/>
    </row>
    <row r="49" spans="1:6" ht="13.5" thickBot="1">
      <c r="A49" s="2"/>
      <c r="D49" s="69">
        <f>SUM(D13:D26)+D47</f>
        <v>313097</v>
      </c>
      <c r="E49" s="13"/>
      <c r="F49" s="69">
        <f>SUM(F13:F26)+F47</f>
        <v>309217</v>
      </c>
    </row>
    <row r="50" spans="1:6" ht="13.5" thickTop="1">
      <c r="A50" s="2"/>
      <c r="D50" s="13"/>
      <c r="E50" s="13"/>
      <c r="F50" s="13"/>
    </row>
    <row r="51" spans="1:6" ht="12.75">
      <c r="A51" s="2"/>
      <c r="B51" s="3" t="s">
        <v>163</v>
      </c>
      <c r="D51" s="13"/>
      <c r="E51" s="13"/>
      <c r="F51" s="13"/>
    </row>
    <row r="52" spans="1:6" ht="12.75">
      <c r="A52" s="2"/>
      <c r="D52" s="13"/>
      <c r="E52" s="13"/>
      <c r="F52" s="13"/>
    </row>
    <row r="53" spans="1:6" ht="12.75">
      <c r="A53" s="2">
        <v>13</v>
      </c>
      <c r="B53" t="s">
        <v>164</v>
      </c>
      <c r="D53" s="13">
        <v>95000</v>
      </c>
      <c r="E53" s="13"/>
      <c r="F53" s="13">
        <v>95000</v>
      </c>
    </row>
    <row r="54" spans="1:6" ht="12.75">
      <c r="A54" s="2"/>
      <c r="D54" s="13"/>
      <c r="E54" s="13"/>
      <c r="F54" s="13"/>
    </row>
    <row r="55" spans="1:6" ht="12.75">
      <c r="A55" s="2">
        <v>14</v>
      </c>
      <c r="B55" t="s">
        <v>165</v>
      </c>
      <c r="D55" s="70">
        <v>21940</v>
      </c>
      <c r="E55" s="13"/>
      <c r="F55" s="13">
        <v>21940</v>
      </c>
    </row>
    <row r="56" spans="1:6" ht="12.75">
      <c r="A56" s="2"/>
      <c r="D56" s="13"/>
      <c r="E56" s="13"/>
      <c r="F56" s="13"/>
    </row>
    <row r="57" spans="1:6" ht="12.75">
      <c r="A57" s="2">
        <v>15</v>
      </c>
      <c r="B57" t="s">
        <v>166</v>
      </c>
      <c r="D57" s="81">
        <f>37310+6067-6</f>
        <v>43371</v>
      </c>
      <c r="E57" s="13"/>
      <c r="F57" s="13">
        <v>42888</v>
      </c>
    </row>
    <row r="58" spans="1:6" ht="12.75">
      <c r="A58" s="2"/>
      <c r="D58" s="81"/>
      <c r="E58" s="13"/>
      <c r="F58" s="81"/>
    </row>
    <row r="59" spans="1:6" ht="12.75">
      <c r="A59" s="2">
        <v>16</v>
      </c>
      <c r="B59" t="s">
        <v>167</v>
      </c>
      <c r="D59" s="83">
        <v>114856</v>
      </c>
      <c r="E59" s="13"/>
      <c r="F59" s="81">
        <v>109008</v>
      </c>
    </row>
    <row r="60" spans="1:6" ht="12.75">
      <c r="A60" s="2"/>
      <c r="D60" s="74"/>
      <c r="E60" s="13"/>
      <c r="F60" s="71"/>
    </row>
    <row r="61" spans="1:6" ht="12.75">
      <c r="A61" s="2"/>
      <c r="B61" t="s">
        <v>168</v>
      </c>
      <c r="D61" s="13">
        <f>SUM(D53:D59)</f>
        <v>275167</v>
      </c>
      <c r="E61" s="13"/>
      <c r="F61" s="13">
        <f>SUM(F53:F59)</f>
        <v>268836</v>
      </c>
    </row>
    <row r="62" spans="1:6" ht="12.75">
      <c r="A62" s="2"/>
      <c r="D62" s="13"/>
      <c r="E62" s="13"/>
      <c r="F62" s="13"/>
    </row>
    <row r="63" spans="1:6" ht="12.75">
      <c r="A63" s="2">
        <v>17</v>
      </c>
      <c r="B63" s="3" t="s">
        <v>169</v>
      </c>
      <c r="D63" s="13">
        <v>830</v>
      </c>
      <c r="E63" s="13"/>
      <c r="F63" s="13">
        <v>2576</v>
      </c>
    </row>
    <row r="64" spans="1:6" ht="12.75">
      <c r="A64" s="2"/>
      <c r="D64" s="13"/>
      <c r="E64" s="13"/>
      <c r="F64" s="13"/>
    </row>
    <row r="65" spans="1:6" ht="12.75">
      <c r="A65" s="2"/>
      <c r="B65" s="3" t="s">
        <v>170</v>
      </c>
      <c r="D65" s="13"/>
      <c r="E65" s="13"/>
      <c r="F65" s="13"/>
    </row>
    <row r="66" spans="1:6" ht="12.75">
      <c r="A66" s="2"/>
      <c r="D66" s="13"/>
      <c r="E66" s="13"/>
      <c r="F66" s="13"/>
    </row>
    <row r="67" spans="1:6" ht="12.75">
      <c r="A67" s="2">
        <v>18</v>
      </c>
      <c r="B67" t="s">
        <v>171</v>
      </c>
      <c r="D67" s="70">
        <f>768+32220</f>
        <v>32988</v>
      </c>
      <c r="E67" s="13"/>
      <c r="F67" s="13">
        <v>33784</v>
      </c>
    </row>
    <row r="68" spans="1:6" ht="12.75">
      <c r="A68" s="2"/>
      <c r="D68" s="13"/>
      <c r="E68" s="13"/>
      <c r="F68" s="13"/>
    </row>
    <row r="69" spans="1:6" ht="12.75">
      <c r="A69" s="2">
        <v>19</v>
      </c>
      <c r="B69" t="s">
        <v>172</v>
      </c>
      <c r="D69" s="70">
        <f>843+3269</f>
        <v>4112</v>
      </c>
      <c r="E69" s="13"/>
      <c r="F69" s="13">
        <v>4021</v>
      </c>
    </row>
    <row r="70" spans="1:6" ht="12.75">
      <c r="A70" s="2"/>
      <c r="D70" s="13"/>
      <c r="E70" s="13"/>
      <c r="F70" s="13"/>
    </row>
    <row r="71" spans="1:6" ht="13.5" thickBot="1">
      <c r="A71" s="2"/>
      <c r="D71" s="69">
        <f>SUM(D61:D69)</f>
        <v>313097</v>
      </c>
      <c r="E71" s="13"/>
      <c r="F71" s="69">
        <f>SUM(F61:F69)</f>
        <v>309217</v>
      </c>
    </row>
    <row r="72" spans="1:6" ht="13.5" thickTop="1">
      <c r="A72" s="2"/>
      <c r="D72" s="13"/>
      <c r="E72" s="13"/>
      <c r="F72" s="13"/>
    </row>
    <row r="73" spans="1:6" ht="12.75">
      <c r="A73" s="2"/>
      <c r="D73" s="13"/>
      <c r="E73" s="13"/>
      <c r="F73" s="13"/>
    </row>
    <row r="74" spans="1:6" ht="13.5" thickBot="1">
      <c r="A74" s="2">
        <v>20</v>
      </c>
      <c r="B74" t="s">
        <v>44</v>
      </c>
      <c r="D74" s="72">
        <v>289</v>
      </c>
      <c r="E74" s="13"/>
      <c r="F74" s="72">
        <v>282</v>
      </c>
    </row>
    <row r="75" ht="13.5" thickTop="1">
      <c r="A75" s="2"/>
    </row>
  </sheetData>
  <mergeCells count="4">
    <mergeCell ref="A1:G1"/>
    <mergeCell ref="A2:G2"/>
    <mergeCell ref="A3:G3"/>
    <mergeCell ref="A5:G5"/>
  </mergeCells>
  <printOptions/>
  <pageMargins left="0.75" right="0.75" top="1" bottom="1" header="0.5" footer="0.5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G.K.Teo</cp:lastModifiedBy>
  <cp:lastPrinted>2001-08-25T05:17:15Z</cp:lastPrinted>
  <dcterms:created xsi:type="dcterms:W3CDTF">2000-11-25T04:14:47Z</dcterms:created>
  <dcterms:modified xsi:type="dcterms:W3CDTF">2001-08-27T06:05:54Z</dcterms:modified>
  <cp:category/>
  <cp:version/>
  <cp:contentType/>
  <cp:contentStatus/>
</cp:coreProperties>
</file>