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420" windowHeight="6285" activeTab="1"/>
  </bookViews>
  <sheets>
    <sheet name="P&amp;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<sst xmlns="http://schemas.openxmlformats.org/spreadsheetml/2006/main" count="316" uniqueCount="237">
  <si>
    <t>METRO KAJANG HOLDINGS BERHAD</t>
  </si>
  <si>
    <t>(Incorporated in Malaysia)</t>
  </si>
  <si>
    <t>UNAUDITED  CONSOLIDATED INCOME STATEMENT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</si>
  <si>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</si>
  <si>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</si>
  <si>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</si>
  <si>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</si>
  <si>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</si>
  <si>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</si>
  <si>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</si>
  <si>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</si>
  <si>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</si>
  <si>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</si>
  <si>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>1 (a)</t>
  </si>
  <si>
    <t>Operating Revenue</t>
  </si>
  <si>
    <t>N/R</t>
  </si>
  <si>
    <t xml:space="preserve">   (b)</t>
  </si>
  <si>
    <t>Investment income</t>
  </si>
  <si>
    <t>NIL</t>
  </si>
  <si>
    <t xml:space="preserve">   (c)</t>
  </si>
  <si>
    <t>Other income including interest income</t>
  </si>
  <si>
    <t>2 (a)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</si>
  <si>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</si>
  <si>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</si>
  <si>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</si>
  <si>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</si>
  <si>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 xml:space="preserve">    (b)</t>
  </si>
  <si>
    <t>Interest on borrowings</t>
  </si>
  <si>
    <t xml:space="preserve">    (c)</t>
  </si>
  <si>
    <t>Depreciation and amortisation</t>
  </si>
  <si>
    <t xml:space="preserve">    (d)</t>
  </si>
  <si>
    <t>Exceptional items</t>
  </si>
  <si>
    <t xml:space="preserve">    (e) </t>
  </si>
  <si>
    <t>Operating profit/(loss) after</t>
  </si>
  <si>
    <t>amortisation and exceptional items but</t>
  </si>
  <si>
    <t>before income tax, minority interests and</t>
  </si>
  <si>
    <t>extraordinary items</t>
  </si>
  <si>
    <t xml:space="preserve">     (f)</t>
  </si>
  <si>
    <t>Share in the results of associated</t>
  </si>
  <si>
    <t>companies</t>
  </si>
  <si>
    <t xml:space="preserve">     (g)</t>
  </si>
  <si>
    <t xml:space="preserve">Profit/(Loss) before taxation, minority </t>
  </si>
  <si>
    <t>interests and extraordinary items</t>
  </si>
  <si>
    <t xml:space="preserve">     (h)</t>
  </si>
  <si>
    <t>Taxation</t>
  </si>
  <si>
    <t xml:space="preserve">     (i)</t>
  </si>
  <si>
    <t>(i) Profit/(loss) after taxation</t>
  </si>
  <si>
    <t xml:space="preserve">     before deducting minority interests</t>
  </si>
  <si>
    <t>(ii) Less minority interests</t>
  </si>
  <si>
    <t xml:space="preserve">     (j)</t>
  </si>
  <si>
    <t>Profit/(loss) after taxation</t>
  </si>
  <si>
    <t>attributable to members of the company</t>
  </si>
  <si>
    <t xml:space="preserve">     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</si>
  <si>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</si>
  <si>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</si>
  <si>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</si>
  <si>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</si>
  <si>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 xml:space="preserve">      (l)</t>
  </si>
  <si>
    <t xml:space="preserve">Profit/(loss) after taxation and extraordinary </t>
  </si>
  <si>
    <t>items attributable to members of the</t>
  </si>
  <si>
    <t>company</t>
  </si>
  <si>
    <t>3   (a)</t>
  </si>
  <si>
    <t>Earnings per share based on 2(l) above after</t>
  </si>
  <si>
    <t>deducting any provision for preference</t>
  </si>
  <si>
    <t>dividends, if any:-</t>
  </si>
  <si>
    <t>(i)  Basic (based on 95,000,000</t>
  </si>
  <si>
    <t xml:space="preserve">      ordinary shares) (sen)</t>
  </si>
  <si>
    <t>(ii) Fully diluted (based on 95,000,000</t>
  </si>
  <si>
    <t>ordinary shares) (sen)</t>
  </si>
  <si>
    <t>AS AT</t>
  </si>
  <si>
    <t>END OF</t>
  </si>
  <si>
    <t>PRECEDING</t>
  </si>
  <si>
    <t>FINANCIAL</t>
  </si>
  <si>
    <t>YEAR END</t>
  </si>
  <si>
    <t>30.09.1999</t>
  </si>
  <si>
    <t>FIXED ASSETS</t>
  </si>
  <si>
    <t>HOTEL AND INVESTMENT PROPERTIES</t>
  </si>
  <si>
    <t>INVESTMENTS</t>
  </si>
  <si>
    <t>INVESTMENT IN ASSOCIATED COMPANIES</t>
  </si>
  <si>
    <t>PROPERTY DEVELOPMENT EXPENDITURE</t>
  </si>
  <si>
    <t>GOODWILL ON CONSOLIDATION</t>
  </si>
  <si>
    <t>LOANS AND ADVANCES</t>
  </si>
  <si>
    <t>CURRENT ASSETS</t>
  </si>
  <si>
    <t xml:space="preserve">     Property Development Expenditure</t>
  </si>
  <si>
    <t xml:space="preserve">     Stocks And Work-In-Progress</t>
  </si>
  <si>
    <t xml:space="preserve">     Debtors</t>
  </si>
  <si>
    <t xml:space="preserve">     Cash And Bank Balances</t>
  </si>
  <si>
    <t>CURRENT LIABILITIES</t>
  </si>
  <si>
    <t xml:space="preserve">     Creditors</t>
  </si>
  <si>
    <t xml:space="preserve">     Short Term Borrowings</t>
  </si>
  <si>
    <t xml:space="preserve">     Lease Obligations And Hire Purchase Creditors</t>
  </si>
  <si>
    <t xml:space="preserve">     Taxation</t>
  </si>
  <si>
    <t xml:space="preserve">     Proposed Dividend</t>
  </si>
  <si>
    <t>NET CURRENT ASSETS/(LIABILITIES)</t>
  </si>
  <si>
    <t>INTANGIBLE ASSETS</t>
  </si>
  <si>
    <t>FINANCED BY:-</t>
  </si>
  <si>
    <t>SHARE CAPITAL</t>
  </si>
  <si>
    <t>SHARE PREMIUM</t>
  </si>
  <si>
    <t>RETAINED PROFIT</t>
  </si>
  <si>
    <t>SHAREHOLDERS' FUND</t>
  </si>
  <si>
    <t>MINORITY INTEREST</t>
  </si>
  <si>
    <t>LONG TERM BORROWINGS</t>
  </si>
  <si>
    <t>OTHER LONG TERM LIABILITIES</t>
  </si>
  <si>
    <t>Net tangible assets per share (sen)</t>
  </si>
  <si>
    <t>Notes</t>
  </si>
  <si>
    <t>Accounting Policies</t>
  </si>
  <si>
    <t>Exceptional Item</t>
  </si>
  <si>
    <t>Extraordinary Item</t>
  </si>
  <si>
    <t>Taxation comprises of the followings :-</t>
  </si>
  <si>
    <t>Current Year</t>
  </si>
  <si>
    <t>Cumulative</t>
  </si>
  <si>
    <t xml:space="preserve">   Quarter</t>
  </si>
  <si>
    <t>Current year</t>
  </si>
  <si>
    <t>To date</t>
  </si>
  <si>
    <t xml:space="preserve">    RM'000</t>
  </si>
  <si>
    <t>(i)   Current taxation</t>
  </si>
  <si>
    <t xml:space="preserve"> </t>
  </si>
  <si>
    <t>(ii)   Under/(Over) provision in prior year</t>
  </si>
  <si>
    <t>(iii)  Deferred taxation</t>
  </si>
  <si>
    <t>(a)</t>
  </si>
  <si>
    <t>(b)</t>
  </si>
  <si>
    <t>(i)</t>
  </si>
  <si>
    <t>At cost</t>
  </si>
  <si>
    <t>(ii)</t>
  </si>
  <si>
    <t>At Book value</t>
  </si>
  <si>
    <t>(iii)</t>
  </si>
  <si>
    <t>At Market value</t>
  </si>
  <si>
    <t>Changes in the Composition of the Group</t>
  </si>
  <si>
    <t>Status of Corporate Proposals</t>
  </si>
  <si>
    <t>Seasonal or Cyclical Factors</t>
  </si>
  <si>
    <t>The Group's operations were not affected by seasonal or cyclical factors.</t>
  </si>
  <si>
    <t>Corporate Developments</t>
  </si>
  <si>
    <t>Group Borrowings</t>
  </si>
  <si>
    <t xml:space="preserve"> N/R</t>
  </si>
  <si>
    <t xml:space="preserve">   Nil</t>
  </si>
  <si>
    <t>The Group's borrowings included Hire Purchase and Leasing.</t>
  </si>
  <si>
    <t>All borrowings are denominated in Ringgit Malaysia.</t>
  </si>
  <si>
    <t>Contingent Liabilities</t>
  </si>
  <si>
    <t xml:space="preserve">Financial instruments with Off Balance Sheet Risk </t>
  </si>
  <si>
    <t>Material Litigation</t>
  </si>
  <si>
    <t>There were no material litigation involving the Group during the current financial period under review.</t>
  </si>
  <si>
    <t xml:space="preserve">Segmental information </t>
  </si>
  <si>
    <t xml:space="preserve">Operating </t>
  </si>
  <si>
    <t>Profit/(Loss)</t>
  </si>
  <si>
    <t>Total Assets</t>
  </si>
  <si>
    <t>Revenue</t>
  </si>
  <si>
    <t xml:space="preserve">Before </t>
  </si>
  <si>
    <t>Employed</t>
  </si>
  <si>
    <t>Property development</t>
  </si>
  <si>
    <t>Construction</t>
  </si>
  <si>
    <t>Manufacturing</t>
  </si>
  <si>
    <t>Trading</t>
  </si>
  <si>
    <t>Services and others</t>
  </si>
  <si>
    <t>Consolidation adjustments</t>
  </si>
  <si>
    <t>Review of Performance of the Company and its Principal Subsidiaries</t>
  </si>
  <si>
    <t>Current Year Prospect</t>
  </si>
  <si>
    <t>Variance on Forecast Profit</t>
  </si>
  <si>
    <t xml:space="preserve">Not applicable. </t>
  </si>
  <si>
    <t>Dividend</t>
  </si>
  <si>
    <t>Nil</t>
  </si>
  <si>
    <t>Short term - secured</t>
  </si>
  <si>
    <t xml:space="preserve">Long term - secured </t>
  </si>
  <si>
    <t>preparation of the most recent annual financial statements.</t>
  </si>
  <si>
    <t>Corporate guarantees for credit facilities granted to subsidiary companies as at the date of issue of</t>
  </si>
  <si>
    <t>announcement.</t>
  </si>
  <si>
    <t>(Company No. 50948-T)</t>
  </si>
  <si>
    <t>4 (a)</t>
  </si>
  <si>
    <t>Dividend per share (sen)</t>
  </si>
  <si>
    <t>Dividend Description</t>
  </si>
  <si>
    <t>5</t>
  </si>
  <si>
    <t>Net tangible assets per share (RM)</t>
  </si>
  <si>
    <t>AS AT END OF CURRENT QUARTER</t>
  </si>
  <si>
    <t>AS AT PRECEDING FINANCIAL YEAR END</t>
  </si>
  <si>
    <t>N/A</t>
  </si>
  <si>
    <t xml:space="preserve"> INDIVIDUAL QUARTER</t>
  </si>
  <si>
    <t xml:space="preserve">                 - Unsecured </t>
  </si>
  <si>
    <t xml:space="preserve">                 - Unsecured</t>
  </si>
  <si>
    <t xml:space="preserve"> ended 31 March 2000.</t>
  </si>
  <si>
    <t>31.03.1999</t>
  </si>
  <si>
    <t>31.03.2000</t>
  </si>
  <si>
    <t>UNAUDITED CONSOLIDATED  BALANCE SHEET AS AT 31 MARCH 2000</t>
  </si>
  <si>
    <t>Total investments in quoted securities as at 31 March 2000 are as follows:-</t>
  </si>
  <si>
    <t>financial period ended 31 March 2000.</t>
  </si>
  <si>
    <t>The Group's borrowings as at 31 March 2000 are as follows :-</t>
  </si>
  <si>
    <t>for the current financial period ended 31 March 2000.</t>
  </si>
  <si>
    <t>Segmental  information for the current financial period ended 31 March 2000 are as follows :-</t>
  </si>
  <si>
    <t xml:space="preserve">The second quarter financial statements have been prepared using the same accounting policies,  </t>
  </si>
  <si>
    <t>31 March 2000 and the date of this announcement.</t>
  </si>
  <si>
    <t>The Directors do not recommend any dividend for the current financial period ended 31 March 2000.</t>
  </si>
  <si>
    <t>Preceding Quarter</t>
  </si>
  <si>
    <t>66,632</t>
  </si>
  <si>
    <t xml:space="preserve"> 2,716</t>
  </si>
  <si>
    <t>17,578</t>
  </si>
  <si>
    <t xml:space="preserve">   (2,948)</t>
  </si>
  <si>
    <t xml:space="preserve">   (1,440)</t>
  </si>
  <si>
    <t>13,190</t>
  </si>
  <si>
    <t xml:space="preserve">      140</t>
  </si>
  <si>
    <t>13,330</t>
  </si>
  <si>
    <t xml:space="preserve">        (88)</t>
  </si>
  <si>
    <t>13,242</t>
  </si>
  <si>
    <t>13.94</t>
  </si>
  <si>
    <t>The Board of Directors is pleased to announce the unaudited consolidated results of the Group for the second quarter ended 31 March 2000.</t>
  </si>
  <si>
    <t>NOTE: N/R=Not Required (The second quarter report for the preceding year's result was previously not needed for announcement)</t>
  </si>
  <si>
    <t>this announcement amounted to RM57,501,645.</t>
  </si>
  <si>
    <t xml:space="preserve">method  of  computation  and  basis  of  consolidation  as compared  with  those  used in the </t>
  </si>
  <si>
    <t>2000.</t>
  </si>
  <si>
    <t>In the opinion of the Directors, the results of the current  financial  period  to  date  have  not  been</t>
  </si>
  <si>
    <t xml:space="preserve">affected by any transaction  or  event  of  material  or  unusual  nature  which  has   arisen between </t>
  </si>
  <si>
    <t xml:space="preserve">The Group registered a turnover and profit before  tax  of  RM51.99  million  and  RM13.89  million </t>
  </si>
  <si>
    <t xml:space="preserve">Material changes in the Profit  before  tax  of  the  Current  Quarter  compared  with  the </t>
  </si>
  <si>
    <t xml:space="preserve">There  are  no  financial  instruments  with  off  balance  sheet  risk as at  the  date of issue of this </t>
  </si>
  <si>
    <t>share buy-backs, share cancellations, share held as treasury shares  and  resale  of  treasury shares</t>
  </si>
  <si>
    <t>There were no changes  in  the  composition  of  the  Group  and  of  the  Company  for  the  current</t>
  </si>
  <si>
    <t>There were no pre-acquisition  profits  or  losses  for  the  current  financial  period  ended  31  March</t>
  </si>
  <si>
    <t>waiver granted under the Income Tax (Amendment) Act 1999.</t>
  </si>
  <si>
    <t xml:space="preserve">The  Board of  Directors  has proposed a Bonus  Issue, Rights Issue, a Special Issue to Bumiputra </t>
  </si>
  <si>
    <t>the relevant authorities and the shareholders of the Company.</t>
  </si>
  <si>
    <t>results for the financial year 2000.</t>
  </si>
  <si>
    <t xml:space="preserve">There  were  no  sale of investments  and/or  properties other than in the ordinary course of business  </t>
  </si>
  <si>
    <t xml:space="preserve">There were no provision of  taxation  in the preceding year corresponding period in view of the </t>
  </si>
  <si>
    <t>There  were  no  purchase or  disposal  of  quoted  securities  for  the  current  financial   period</t>
  </si>
  <si>
    <t>There were no exceptional items for the financial period under review.</t>
  </si>
  <si>
    <t>There were no extraordinary items for the financial period under review.</t>
  </si>
  <si>
    <t xml:space="preserve">investors and an Employees Share Option Scheme on 25 May 2000,  the  details  of  which  were </t>
  </si>
  <si>
    <t>Hotel, Club and investments</t>
  </si>
  <si>
    <t xml:space="preserve">separately announced on the same date.  These proposals are subject to obtaining approvals from </t>
  </si>
  <si>
    <t>Barring  any unforseen circumstances, the Board of Directors expects the Group to achieve satisfactory</t>
  </si>
  <si>
    <t xml:space="preserve">The Group's Turnover in the second quarter improved by 13% to RM27.6 million compared to </t>
  </si>
  <si>
    <t xml:space="preserve">RM24.4 million in the first quarter. The Group's profit before tax in the second quarter recorded </t>
  </si>
  <si>
    <t xml:space="preserve">an increase of 13.6 % to RM7.4 million compared to RM6.5 million in the first quarter. These </t>
  </si>
  <si>
    <t>2.40</t>
  </si>
  <si>
    <t>were mainly due to better result from the property development business.</t>
  </si>
  <si>
    <t xml:space="preserve">respectively for the current financial period ended 31 March 2000.  The property development sector </t>
  </si>
  <si>
    <t>sector continues to be affected by higher input costs and very competitive pricing.</t>
  </si>
  <si>
    <t xml:space="preserve">remains as the major contributor to the Group's turnover and profit.The performance of the manufacturing </t>
  </si>
  <si>
    <t>There were no issuance and repayment of debt and equity securities,  treasury shares,</t>
  </si>
  <si>
    <t>RESERVE ON CONSOLIDATION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</si>
</sst>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2" fillId="0" borderId="0" xfId="15" applyNumberFormat="1" applyFont="1" applyAlignment="1">
      <alignment/>
    </xf>
    <xf numFmtId="43" fontId="2" fillId="0" borderId="1" xfId="15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center"/>
    </xf>
    <xf numFmtId="3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3" fontId="2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15" applyNumberFormat="1" applyAlignment="1">
      <alignment/>
    </xf>
    <xf numFmtId="3" fontId="0" fillId="0" borderId="2" xfId="15" applyNumberFormat="1" applyBorder="1" applyAlignment="1">
      <alignment/>
    </xf>
    <xf numFmtId="3" fontId="0" fillId="0" borderId="3" xfId="0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 horizontal="left"/>
    </xf>
    <xf numFmtId="37" fontId="0" fillId="0" borderId="2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3" fontId="0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49" fontId="2" fillId="0" borderId="1" xfId="15" applyNumberFormat="1" applyFont="1" applyBorder="1" applyAlignment="1">
      <alignment horizontal="center"/>
    </xf>
    <xf numFmtId="49" fontId="2" fillId="0" borderId="0" xfId="15" applyNumberFormat="1" applyFont="1" applyAlignment="1">
      <alignment horizontal="center"/>
    </xf>
    <xf numFmtId="49" fontId="2" fillId="0" borderId="2" xfId="15" applyNumberFormat="1" applyFont="1" applyBorder="1" applyAlignment="1">
      <alignment horizontal="center"/>
    </xf>
    <xf numFmtId="49" fontId="2" fillId="0" borderId="3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2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3"/>
  <sheetViews>
    <sheetView workbookViewId="0" topLeftCell="A1">
      <selection activeCell="A12" sqref="A12"/>
    </sheetView>
  </sheetViews>
  <sheetFormatPr defaultColWidth="9.140625" defaultRowHeight="12.75"/>
  <cols>
    <col min="1" max="1" width="5.00390625" style="0" customWidth="1"/>
    <col min="2" max="2" width="36.8515625" style="0" customWidth="1"/>
    <col min="3" max="3" width="10.00390625" style="0" customWidth="1"/>
    <col min="4" max="4" width="17.140625" style="0" customWidth="1"/>
    <col min="6" max="6" width="11.00390625" style="0" customWidth="1"/>
    <col min="7" max="7" width="20.57421875" style="0" customWidth="1"/>
  </cols>
  <sheetData>
    <row r="1" spans="1:7" ht="12.75">
      <c r="A1" s="69" t="s">
        <v>0</v>
      </c>
      <c r="B1" s="69"/>
      <c r="C1" s="69"/>
      <c r="D1" s="69"/>
      <c r="E1" s="69"/>
      <c r="F1" s="69"/>
      <c r="G1" s="69"/>
    </row>
    <row r="2" spans="1:7" ht="12.75">
      <c r="A2" s="1"/>
      <c r="B2" s="69" t="s">
        <v>1</v>
      </c>
      <c r="C2" s="69"/>
      <c r="D2" s="69"/>
      <c r="E2" s="69"/>
      <c r="F2" s="69"/>
      <c r="G2" s="69"/>
    </row>
    <row r="3" spans="1:7" ht="12.75">
      <c r="A3" s="1"/>
      <c r="B3" s="69" t="s">
        <v>165</v>
      </c>
      <c r="C3" s="69"/>
      <c r="D3" s="69"/>
      <c r="E3" s="69"/>
      <c r="F3" s="69"/>
      <c r="G3" s="69"/>
    </row>
    <row r="5" spans="1:7" ht="12" customHeight="1">
      <c r="A5" s="2"/>
      <c r="B5" s="2" t="s">
        <v>201</v>
      </c>
      <c r="C5" s="2"/>
      <c r="D5" s="2"/>
      <c r="E5" s="2"/>
      <c r="F5" s="2"/>
      <c r="G5" s="2"/>
    </row>
    <row r="6" spans="1:7" ht="12" customHeight="1">
      <c r="A6" s="2"/>
      <c r="B6" s="2"/>
      <c r="C6" s="2"/>
      <c r="D6" s="2"/>
      <c r="E6" s="2"/>
      <c r="F6" s="2"/>
      <c r="G6" s="2"/>
    </row>
    <row r="7" spans="1:7" ht="12" customHeight="1">
      <c r="A7" s="2"/>
      <c r="B7" s="2"/>
      <c r="C7" s="2"/>
      <c r="D7" s="2"/>
      <c r="E7" s="2"/>
      <c r="F7" s="2"/>
      <c r="G7" s="2"/>
    </row>
    <row r="8" spans="1:7" ht="12" customHeight="1">
      <c r="A8" s="2"/>
      <c r="B8" s="3" t="s">
        <v>2</v>
      </c>
      <c r="C8" s="2"/>
      <c r="D8" s="2"/>
      <c r="E8" s="2"/>
      <c r="F8" s="2"/>
      <c r="G8" s="2"/>
    </row>
    <row r="9" spans="1:7" ht="12" customHeight="1">
      <c r="A9" s="2"/>
      <c r="B9" s="2"/>
      <c r="C9" s="2"/>
      <c r="D9" s="2"/>
      <c r="E9" s="2"/>
      <c r="F9" s="2"/>
      <c r="G9" s="2"/>
    </row>
    <row r="10" spans="1:7" ht="12" customHeight="1">
      <c r="A10" s="2"/>
      <c r="B10" s="2"/>
      <c r="C10" s="70" t="s">
        <v>174</v>
      </c>
      <c r="D10" s="70"/>
      <c r="E10" s="4"/>
      <c r="F10" s="70" t="s">
        <v>3</v>
      </c>
      <c r="G10" s="70"/>
    </row>
    <row r="11" spans="1:7" ht="12" customHeight="1">
      <c r="A11" s="2"/>
      <c r="B11" s="2"/>
      <c r="C11" s="4" t="s">
        <v>4</v>
      </c>
      <c r="D11" s="4" t="s">
        <v>5</v>
      </c>
      <c r="E11" s="4"/>
      <c r="F11" s="4" t="s">
        <v>6</v>
      </c>
      <c r="G11" s="4" t="s">
        <v>5</v>
      </c>
    </row>
    <row r="12" spans="1:7" ht="12" customHeight="1">
      <c r="A12" s="2"/>
      <c r="B12" s="2"/>
      <c r="C12" s="4" t="s">
        <v>7</v>
      </c>
      <c r="D12" s="4" t="s">
        <v>8</v>
      </c>
      <c r="E12" s="4"/>
      <c r="F12" s="4" t="s">
        <v>7</v>
      </c>
      <c r="G12" s="4" t="s">
        <v>8</v>
      </c>
    </row>
    <row r="13" spans="1:7" ht="12" customHeight="1">
      <c r="A13" s="2"/>
      <c r="B13" s="2"/>
      <c r="C13" s="4" t="s">
        <v>9</v>
      </c>
      <c r="D13" s="4" t="s">
        <v>9</v>
      </c>
      <c r="E13" s="4"/>
      <c r="F13" s="4" t="s">
        <v>10</v>
      </c>
      <c r="G13" s="4" t="s">
        <v>11</v>
      </c>
    </row>
    <row r="14" spans="1:7" ht="12" customHeight="1">
      <c r="A14" s="2"/>
      <c r="B14" s="2"/>
      <c r="C14" s="4" t="s">
        <v>179</v>
      </c>
      <c r="D14" s="4" t="s">
        <v>178</v>
      </c>
      <c r="E14" s="4"/>
      <c r="F14" s="4" t="s">
        <v>179</v>
      </c>
      <c r="G14" s="4" t="s">
        <v>178</v>
      </c>
    </row>
    <row r="15" spans="1:7" ht="12" customHeight="1">
      <c r="A15" s="2"/>
      <c r="B15" s="2"/>
      <c r="C15" s="4" t="s">
        <v>12</v>
      </c>
      <c r="D15" s="4" t="s">
        <v>12</v>
      </c>
      <c r="E15" s="4"/>
      <c r="F15" s="4" t="s">
        <v>12</v>
      </c>
      <c r="G15" s="4" t="s">
        <v>12</v>
      </c>
    </row>
    <row r="16" spans="1:7" ht="12" customHeight="1">
      <c r="A16" s="2"/>
      <c r="B16" s="2"/>
      <c r="C16" s="2"/>
      <c r="D16" s="2"/>
      <c r="E16" s="2"/>
      <c r="F16" s="2"/>
      <c r="G16" s="2"/>
    </row>
    <row r="17" spans="1:7" ht="12" customHeight="1" thickBot="1">
      <c r="A17" s="2" t="s">
        <v>13</v>
      </c>
      <c r="B17" s="2" t="s">
        <v>14</v>
      </c>
      <c r="C17" s="5">
        <v>27576</v>
      </c>
      <c r="D17" s="59" t="s">
        <v>15</v>
      </c>
      <c r="E17" s="4"/>
      <c r="F17" s="52">
        <v>51986</v>
      </c>
      <c r="G17" s="53" t="s">
        <v>190</v>
      </c>
    </row>
    <row r="18" spans="1:7" ht="9.75" customHeight="1" thickTop="1">
      <c r="A18" s="2"/>
      <c r="B18" s="2"/>
      <c r="C18" s="2"/>
      <c r="D18" s="4"/>
      <c r="E18" s="2"/>
      <c r="F18" s="9"/>
      <c r="G18" s="9"/>
    </row>
    <row r="19" spans="1:7" ht="12" customHeight="1" thickBot="1">
      <c r="A19" s="2" t="s">
        <v>16</v>
      </c>
      <c r="B19" s="2" t="s">
        <v>17</v>
      </c>
      <c r="C19" s="10" t="s">
        <v>18</v>
      </c>
      <c r="D19" s="6" t="s">
        <v>15</v>
      </c>
      <c r="E19" s="4"/>
      <c r="F19" s="11" t="s">
        <v>18</v>
      </c>
      <c r="G19" s="8" t="s">
        <v>18</v>
      </c>
    </row>
    <row r="20" spans="1:7" ht="9.75" customHeight="1" thickTop="1">
      <c r="A20" s="2"/>
      <c r="B20" s="2"/>
      <c r="C20" s="2"/>
      <c r="D20" s="4"/>
      <c r="E20" s="2"/>
      <c r="F20" s="9"/>
      <c r="G20" s="12"/>
    </row>
    <row r="21" spans="1:7" ht="12" customHeight="1" thickBot="1">
      <c r="A21" s="2" t="s">
        <v>19</v>
      </c>
      <c r="B21" s="2" t="s">
        <v>20</v>
      </c>
      <c r="C21" s="5">
        <v>917</v>
      </c>
      <c r="D21" s="6" t="s">
        <v>15</v>
      </c>
      <c r="E21" s="4"/>
      <c r="F21" s="7">
        <v>1466</v>
      </c>
      <c r="G21" s="53" t="s">
        <v>191</v>
      </c>
    </row>
    <row r="22" spans="1:7" ht="9.75" customHeight="1" thickTop="1">
      <c r="A22" s="2"/>
      <c r="B22" s="2"/>
      <c r="C22" s="2"/>
      <c r="D22" s="2"/>
      <c r="E22" s="2"/>
      <c r="F22" s="9"/>
      <c r="G22" s="12"/>
    </row>
    <row r="23" spans="1:7" ht="12" customHeight="1">
      <c r="A23" s="2" t="s">
        <v>21</v>
      </c>
      <c r="B23" s="2" t="s">
        <v>22</v>
      </c>
      <c r="C23" s="2"/>
      <c r="D23" s="2"/>
      <c r="E23" s="2"/>
      <c r="F23" s="9"/>
      <c r="G23" s="12"/>
    </row>
    <row r="24" spans="1:7" ht="12" customHeight="1">
      <c r="A24" s="2"/>
      <c r="B24" s="2" t="s">
        <v>23</v>
      </c>
      <c r="C24" s="2"/>
      <c r="D24" s="2"/>
      <c r="E24" s="2"/>
      <c r="F24" s="9"/>
      <c r="G24" s="12"/>
    </row>
    <row r="25" spans="1:7" ht="12" customHeight="1">
      <c r="A25" s="2"/>
      <c r="B25" s="2" t="s">
        <v>24</v>
      </c>
      <c r="C25" s="2"/>
      <c r="D25" s="2"/>
      <c r="E25" s="2"/>
      <c r="F25" s="9"/>
      <c r="G25" s="12"/>
    </row>
    <row r="26" spans="1:7" ht="12" customHeight="1">
      <c r="A26" s="2"/>
      <c r="B26" s="2" t="s">
        <v>25</v>
      </c>
      <c r="C26" s="13">
        <f>17300-8346</f>
        <v>8954</v>
      </c>
      <c r="D26" s="4" t="s">
        <v>15</v>
      </c>
      <c r="E26" s="2"/>
      <c r="F26" s="9">
        <f>13890+1481+1929</f>
        <v>17300</v>
      </c>
      <c r="G26" s="54" t="s">
        <v>192</v>
      </c>
    </row>
    <row r="27" spans="1:7" ht="9.75" customHeight="1">
      <c r="A27" s="2"/>
      <c r="B27" s="2"/>
      <c r="C27" s="2"/>
      <c r="D27" s="4"/>
      <c r="E27" s="2"/>
      <c r="F27" s="9"/>
      <c r="G27" s="12"/>
    </row>
    <row r="28" spans="1:7" ht="12" customHeight="1">
      <c r="A28" s="2" t="s">
        <v>26</v>
      </c>
      <c r="B28" s="2" t="s">
        <v>27</v>
      </c>
      <c r="C28" s="9">
        <v>-851</v>
      </c>
      <c r="D28" s="4" t="s">
        <v>15</v>
      </c>
      <c r="E28" s="2"/>
      <c r="F28" s="9">
        <v>-1929</v>
      </c>
      <c r="G28" s="54" t="s">
        <v>193</v>
      </c>
    </row>
    <row r="29" spans="1:7" ht="9.75" customHeight="1">
      <c r="A29" s="2"/>
      <c r="B29" s="2"/>
      <c r="C29" s="9"/>
      <c r="D29" s="4"/>
      <c r="E29" s="2"/>
      <c r="F29" s="9"/>
      <c r="G29" s="12"/>
    </row>
    <row r="30" spans="1:7" ht="12" customHeight="1">
      <c r="A30" s="2" t="s">
        <v>28</v>
      </c>
      <c r="B30" s="2" t="s">
        <v>29</v>
      </c>
      <c r="C30" s="9">
        <v>-715</v>
      </c>
      <c r="D30" s="4" t="s">
        <v>15</v>
      </c>
      <c r="E30" s="2"/>
      <c r="F30" s="9">
        <v>-1481</v>
      </c>
      <c r="G30" s="54" t="s">
        <v>194</v>
      </c>
    </row>
    <row r="31" spans="1:7" ht="9.75" customHeight="1">
      <c r="A31" s="2"/>
      <c r="B31" s="2"/>
      <c r="C31" s="9"/>
      <c r="D31" s="4"/>
      <c r="E31" s="2"/>
      <c r="F31" s="9"/>
      <c r="G31" s="12"/>
    </row>
    <row r="32" spans="1:7" ht="12" customHeight="1">
      <c r="A32" s="2" t="s">
        <v>30</v>
      </c>
      <c r="B32" s="2" t="s">
        <v>31</v>
      </c>
      <c r="C32" s="14" t="s">
        <v>18</v>
      </c>
      <c r="D32" s="15" t="s">
        <v>15</v>
      </c>
      <c r="E32" s="2"/>
      <c r="F32" s="14" t="s">
        <v>18</v>
      </c>
      <c r="G32" s="55" t="s">
        <v>18</v>
      </c>
    </row>
    <row r="33" spans="1:7" ht="9.75" customHeight="1">
      <c r="A33" s="2"/>
      <c r="B33" s="2"/>
      <c r="C33" s="9"/>
      <c r="D33" s="16"/>
      <c r="E33" s="2"/>
      <c r="F33" s="9"/>
      <c r="G33" s="9"/>
    </row>
    <row r="34" spans="1:7" ht="12" customHeight="1">
      <c r="A34" s="2" t="s">
        <v>32</v>
      </c>
      <c r="B34" s="2" t="s">
        <v>33</v>
      </c>
      <c r="C34" s="9"/>
      <c r="D34" s="16"/>
      <c r="E34" s="2"/>
      <c r="F34" s="9"/>
      <c r="G34" s="9"/>
    </row>
    <row r="35" spans="1:7" ht="12" customHeight="1">
      <c r="A35" s="2"/>
      <c r="B35" s="2" t="s">
        <v>23</v>
      </c>
      <c r="C35" s="9"/>
      <c r="D35" s="16"/>
      <c r="E35" s="2"/>
      <c r="F35" s="9"/>
      <c r="G35" s="9"/>
    </row>
    <row r="36" spans="1:7" ht="12" customHeight="1">
      <c r="A36" s="2"/>
      <c r="B36" s="2" t="s">
        <v>34</v>
      </c>
      <c r="C36" s="9"/>
      <c r="D36" s="16"/>
      <c r="E36" s="2"/>
      <c r="F36" s="9"/>
      <c r="G36" s="9"/>
    </row>
    <row r="37" spans="1:7" ht="12" customHeight="1">
      <c r="A37" s="2"/>
      <c r="B37" s="2" t="s">
        <v>35</v>
      </c>
      <c r="C37" s="9"/>
      <c r="D37" s="16"/>
      <c r="E37" s="2"/>
      <c r="F37" s="9"/>
      <c r="G37" s="54"/>
    </row>
    <row r="38" spans="1:7" ht="12" customHeight="1">
      <c r="A38" s="2"/>
      <c r="B38" s="2" t="s">
        <v>36</v>
      </c>
      <c r="C38" s="65">
        <v>7388</v>
      </c>
      <c r="D38" s="67" t="s">
        <v>15</v>
      </c>
      <c r="E38" s="2"/>
      <c r="F38" s="65">
        <v>13890</v>
      </c>
      <c r="G38" s="66" t="s">
        <v>195</v>
      </c>
    </row>
    <row r="39" spans="1:7" ht="9.75" customHeight="1">
      <c r="A39" s="2"/>
      <c r="B39" s="2"/>
      <c r="C39" s="9"/>
      <c r="D39" s="16"/>
      <c r="E39" s="2"/>
      <c r="F39" s="9"/>
      <c r="G39" s="9"/>
    </row>
    <row r="40" spans="1:7" ht="12" customHeight="1">
      <c r="A40" s="2" t="s">
        <v>37</v>
      </c>
      <c r="B40" s="2" t="s">
        <v>38</v>
      </c>
      <c r="C40" s="9"/>
      <c r="D40" s="16"/>
      <c r="E40" s="2"/>
      <c r="F40" s="9"/>
      <c r="G40" s="9"/>
    </row>
    <row r="41" spans="1:7" ht="12" customHeight="1">
      <c r="A41" s="2"/>
      <c r="B41" s="2" t="s">
        <v>39</v>
      </c>
      <c r="C41" s="14" t="s">
        <v>18</v>
      </c>
      <c r="D41" s="15" t="s">
        <v>15</v>
      </c>
      <c r="E41" s="2"/>
      <c r="F41" s="14" t="s">
        <v>18</v>
      </c>
      <c r="G41" s="55" t="s">
        <v>18</v>
      </c>
    </row>
    <row r="42" spans="1:7" ht="9.75" customHeight="1">
      <c r="A42" s="2"/>
      <c r="B42" s="2"/>
      <c r="C42" s="2"/>
      <c r="D42" s="4"/>
      <c r="E42" s="2"/>
      <c r="F42" s="9"/>
      <c r="G42" s="12"/>
    </row>
    <row r="43" spans="1:7" ht="12" customHeight="1">
      <c r="A43" s="2" t="s">
        <v>40</v>
      </c>
      <c r="B43" s="2" t="s">
        <v>41</v>
      </c>
      <c r="C43" s="2"/>
      <c r="D43" s="4"/>
      <c r="E43" s="2"/>
      <c r="F43" s="9"/>
      <c r="G43" s="12"/>
    </row>
    <row r="44" spans="1:7" ht="12" customHeight="1">
      <c r="A44" s="2"/>
      <c r="B44" s="2" t="s">
        <v>42</v>
      </c>
      <c r="C44" s="13">
        <v>7388</v>
      </c>
      <c r="D44" s="60" t="s">
        <v>15</v>
      </c>
      <c r="E44" s="2"/>
      <c r="F44" s="9">
        <v>13890</v>
      </c>
      <c r="G44" s="54" t="s">
        <v>195</v>
      </c>
    </row>
    <row r="45" spans="1:7" ht="9.75" customHeight="1">
      <c r="A45" s="2"/>
      <c r="B45" s="2"/>
      <c r="C45" s="2"/>
      <c r="D45" s="4"/>
      <c r="E45" s="2"/>
      <c r="F45" s="9"/>
      <c r="G45" s="12"/>
    </row>
    <row r="46" spans="1:7" ht="12" customHeight="1">
      <c r="A46" s="2" t="s">
        <v>43</v>
      </c>
      <c r="B46" s="2" t="s">
        <v>44</v>
      </c>
      <c r="C46" s="17">
        <v>-2164</v>
      </c>
      <c r="D46" s="61" t="s">
        <v>15</v>
      </c>
      <c r="E46" s="2"/>
      <c r="F46" s="17">
        <v>-3897</v>
      </c>
      <c r="G46" s="55" t="s">
        <v>196</v>
      </c>
    </row>
    <row r="47" spans="1:7" ht="9.75" customHeight="1">
      <c r="A47" s="2"/>
      <c r="B47" s="2"/>
      <c r="C47" s="2"/>
      <c r="D47" s="4"/>
      <c r="E47" s="2"/>
      <c r="F47" s="9"/>
      <c r="G47" s="12"/>
    </row>
    <row r="48" spans="1:7" ht="12" customHeight="1">
      <c r="A48" s="2" t="s">
        <v>45</v>
      </c>
      <c r="B48" s="2" t="s">
        <v>46</v>
      </c>
      <c r="C48" s="2"/>
      <c r="D48" s="4"/>
      <c r="E48" s="2"/>
      <c r="F48" s="9"/>
      <c r="G48" s="12"/>
    </row>
    <row r="49" spans="1:7" ht="12" customHeight="1">
      <c r="A49" s="2"/>
      <c r="B49" s="2" t="s">
        <v>47</v>
      </c>
      <c r="C49" s="13">
        <f>+C44+C46</f>
        <v>5224</v>
      </c>
      <c r="D49" s="60" t="s">
        <v>15</v>
      </c>
      <c r="E49" s="2"/>
      <c r="F49" s="9">
        <f>+F44+F46</f>
        <v>9993</v>
      </c>
      <c r="G49" s="54" t="s">
        <v>197</v>
      </c>
    </row>
    <row r="50" spans="1:7" ht="9.75" customHeight="1">
      <c r="A50" s="2"/>
      <c r="B50" s="2"/>
      <c r="C50" s="2"/>
      <c r="D50" s="4"/>
      <c r="E50" s="2"/>
      <c r="F50" s="9"/>
      <c r="G50" s="12"/>
    </row>
    <row r="51" spans="1:7" ht="12" customHeight="1">
      <c r="A51" s="2"/>
      <c r="B51" s="2" t="s">
        <v>48</v>
      </c>
      <c r="C51" s="17">
        <v>19</v>
      </c>
      <c r="D51" s="61" t="s">
        <v>15</v>
      </c>
      <c r="E51" s="2"/>
      <c r="F51" s="17">
        <v>-4</v>
      </c>
      <c r="G51" s="55" t="s">
        <v>198</v>
      </c>
    </row>
    <row r="52" spans="1:7" ht="9.75" customHeight="1">
      <c r="A52" s="2"/>
      <c r="B52" s="2"/>
      <c r="C52" s="2"/>
      <c r="D52" s="4"/>
      <c r="E52" s="2"/>
      <c r="F52" s="9"/>
      <c r="G52" s="9"/>
    </row>
    <row r="53" spans="1:7" ht="12" customHeight="1">
      <c r="A53" s="2" t="s">
        <v>49</v>
      </c>
      <c r="B53" s="2" t="s">
        <v>50</v>
      </c>
      <c r="C53" s="2"/>
      <c r="D53" s="4"/>
      <c r="E53" s="2"/>
      <c r="F53" s="9"/>
      <c r="G53" s="9"/>
    </row>
    <row r="54" spans="1:7" ht="12" customHeight="1">
      <c r="A54" s="2"/>
      <c r="B54" s="2" t="s">
        <v>51</v>
      </c>
      <c r="C54" s="13">
        <f>+C49+C51</f>
        <v>5243</v>
      </c>
      <c r="D54" s="60" t="s">
        <v>15</v>
      </c>
      <c r="E54" s="2"/>
      <c r="F54" s="9">
        <f>+F49+F51</f>
        <v>9989</v>
      </c>
      <c r="G54" s="54" t="s">
        <v>199</v>
      </c>
    </row>
    <row r="55" spans="1:7" ht="9.75" customHeight="1">
      <c r="A55" s="2"/>
      <c r="B55" s="2"/>
      <c r="C55" s="2"/>
      <c r="D55" s="4"/>
      <c r="E55" s="2"/>
      <c r="F55" s="9"/>
      <c r="G55" s="12"/>
    </row>
    <row r="56" spans="1:7" ht="12" customHeight="1">
      <c r="A56" s="2" t="s">
        <v>52</v>
      </c>
      <c r="B56" s="2" t="s">
        <v>53</v>
      </c>
      <c r="C56" s="16" t="s">
        <v>18</v>
      </c>
      <c r="D56" s="4" t="s">
        <v>15</v>
      </c>
      <c r="E56" s="2"/>
      <c r="F56" s="18" t="s">
        <v>18</v>
      </c>
      <c r="G56" s="54" t="s">
        <v>18</v>
      </c>
    </row>
    <row r="57" spans="1:7" ht="12" customHeight="1">
      <c r="A57" s="2"/>
      <c r="B57" s="2" t="s">
        <v>54</v>
      </c>
      <c r="C57" s="16" t="s">
        <v>18</v>
      </c>
      <c r="D57" s="4" t="s">
        <v>15</v>
      </c>
      <c r="E57" s="2"/>
      <c r="F57" s="18" t="s">
        <v>18</v>
      </c>
      <c r="G57" s="54" t="s">
        <v>18</v>
      </c>
    </row>
    <row r="58" spans="1:7" ht="12" customHeight="1">
      <c r="A58" s="2"/>
      <c r="B58" s="2" t="s">
        <v>55</v>
      </c>
      <c r="C58" s="16" t="s">
        <v>18</v>
      </c>
      <c r="D58" s="4" t="s">
        <v>15</v>
      </c>
      <c r="E58" s="2"/>
      <c r="F58" s="18" t="s">
        <v>18</v>
      </c>
      <c r="G58" s="54" t="s">
        <v>18</v>
      </c>
    </row>
    <row r="59" spans="1:7" ht="12" customHeight="1">
      <c r="A59" s="2"/>
      <c r="B59" s="2" t="s">
        <v>56</v>
      </c>
      <c r="C59" s="2"/>
      <c r="D59" s="4"/>
      <c r="E59" s="2"/>
      <c r="F59" s="9"/>
      <c r="G59" s="12"/>
    </row>
    <row r="60" spans="1:7" ht="9.75" customHeight="1">
      <c r="A60" s="2"/>
      <c r="B60" s="2"/>
      <c r="C60" s="2"/>
      <c r="D60" s="4"/>
      <c r="E60" s="2"/>
      <c r="F60" s="9"/>
      <c r="G60" s="12"/>
    </row>
    <row r="61" spans="1:7" ht="12" customHeight="1">
      <c r="A61" s="2" t="s">
        <v>57</v>
      </c>
      <c r="B61" s="2" t="s">
        <v>58</v>
      </c>
      <c r="C61" s="2"/>
      <c r="D61" s="4"/>
      <c r="E61" s="2"/>
      <c r="F61" s="9"/>
      <c r="G61" s="12"/>
    </row>
    <row r="62" spans="1:7" ht="12" customHeight="1" thickBot="1">
      <c r="A62" s="2"/>
      <c r="B62" s="2" t="s">
        <v>59</v>
      </c>
      <c r="C62" s="19">
        <f>+C54</f>
        <v>5243</v>
      </c>
      <c r="D62" s="62" t="s">
        <v>15</v>
      </c>
      <c r="E62" s="2"/>
      <c r="F62" s="20">
        <f>+F54</f>
        <v>9989</v>
      </c>
      <c r="G62" s="56" t="str">
        <f>+G54</f>
        <v>13,242</v>
      </c>
    </row>
    <row r="63" spans="1:7" ht="12" customHeight="1" thickTop="1">
      <c r="A63" s="2"/>
      <c r="B63" s="2" t="s">
        <v>60</v>
      </c>
      <c r="C63" s="2"/>
      <c r="D63" s="16"/>
      <c r="E63" s="2"/>
      <c r="F63" s="2"/>
      <c r="G63" s="2"/>
    </row>
    <row r="64" spans="1:7" ht="9.75" customHeight="1">
      <c r="A64" s="2"/>
      <c r="B64" s="2"/>
      <c r="C64" s="2"/>
      <c r="D64" s="16"/>
      <c r="E64" s="2"/>
      <c r="F64" s="2"/>
      <c r="G64" s="2"/>
    </row>
    <row r="65" spans="1:7" ht="12" customHeight="1">
      <c r="A65" s="2" t="s">
        <v>61</v>
      </c>
      <c r="B65" s="2" t="s">
        <v>62</v>
      </c>
      <c r="C65" s="2"/>
      <c r="D65" s="16"/>
      <c r="E65" s="2"/>
      <c r="F65" s="2"/>
      <c r="G65" s="2"/>
    </row>
    <row r="66" spans="1:7" ht="12" customHeight="1">
      <c r="A66" s="2"/>
      <c r="B66" s="2" t="s">
        <v>63</v>
      </c>
      <c r="C66" s="2"/>
      <c r="D66" s="16"/>
      <c r="E66" s="2"/>
      <c r="F66" s="2"/>
      <c r="G66" s="2"/>
    </row>
    <row r="67" spans="1:7" ht="12" customHeight="1">
      <c r="A67" s="2"/>
      <c r="B67" s="2" t="s">
        <v>64</v>
      </c>
      <c r="C67" s="2"/>
      <c r="D67" s="16"/>
      <c r="E67" s="2"/>
      <c r="F67" s="2"/>
      <c r="G67" s="2"/>
    </row>
    <row r="68" spans="1:7" ht="9.75" customHeight="1">
      <c r="A68" s="2"/>
      <c r="B68" s="2"/>
      <c r="C68" s="2"/>
      <c r="D68" s="16"/>
      <c r="E68" s="2"/>
      <c r="F68" s="2"/>
      <c r="G68" s="2"/>
    </row>
    <row r="69" spans="1:7" ht="12" customHeight="1">
      <c r="A69" s="2"/>
      <c r="B69" s="2" t="s">
        <v>65</v>
      </c>
      <c r="C69" s="2"/>
      <c r="D69" s="16"/>
      <c r="E69" s="2"/>
      <c r="F69" s="2"/>
      <c r="G69" s="2"/>
    </row>
    <row r="70" spans="1:7" ht="12" customHeight="1">
      <c r="A70" s="2"/>
      <c r="B70" s="2" t="s">
        <v>66</v>
      </c>
      <c r="C70" s="21">
        <f>+C62/95000*100</f>
        <v>5.518947368421053</v>
      </c>
      <c r="D70" s="22" t="s">
        <v>15</v>
      </c>
      <c r="E70" s="2"/>
      <c r="F70" s="21">
        <f>+F62/95000*100</f>
        <v>10.514736842105263</v>
      </c>
      <c r="G70" s="57" t="s">
        <v>200</v>
      </c>
    </row>
    <row r="71" spans="1:7" ht="9.75" customHeight="1">
      <c r="A71" s="2"/>
      <c r="B71" s="2"/>
      <c r="C71" s="2"/>
      <c r="D71" s="16"/>
      <c r="E71" s="2"/>
      <c r="F71" s="2"/>
      <c r="G71" s="2"/>
    </row>
    <row r="72" spans="1:7" ht="12" customHeight="1">
      <c r="A72" s="2"/>
      <c r="B72" s="2" t="s">
        <v>67</v>
      </c>
      <c r="C72" s="2"/>
      <c r="D72" s="16"/>
      <c r="E72" s="2"/>
      <c r="F72" s="2"/>
      <c r="G72" s="2"/>
    </row>
    <row r="73" spans="1:7" ht="12" customHeight="1">
      <c r="A73" s="2"/>
      <c r="B73" s="2" t="s">
        <v>68</v>
      </c>
      <c r="C73" s="21">
        <f>+C62/95000*100</f>
        <v>5.518947368421053</v>
      </c>
      <c r="D73" s="22" t="s">
        <v>15</v>
      </c>
      <c r="E73" s="2"/>
      <c r="F73" s="21">
        <f>+F62/95000*100</f>
        <v>10.514736842105263</v>
      </c>
      <c r="G73" s="57" t="str">
        <f>+G70</f>
        <v>13.94</v>
      </c>
    </row>
    <row r="74" spans="1:7" ht="9.75" customHeight="1">
      <c r="A74" s="2"/>
      <c r="B74" s="2"/>
      <c r="C74" s="2"/>
      <c r="D74" s="16"/>
      <c r="E74" s="2"/>
      <c r="F74" s="2"/>
      <c r="G74" s="23"/>
    </row>
    <row r="75" spans="1:7" ht="12" customHeight="1">
      <c r="A75" s="46" t="s">
        <v>166</v>
      </c>
      <c r="B75" s="2" t="s">
        <v>167</v>
      </c>
      <c r="C75" s="16" t="s">
        <v>18</v>
      </c>
      <c r="D75" s="4" t="s">
        <v>15</v>
      </c>
      <c r="E75" s="2"/>
      <c r="F75" s="16" t="s">
        <v>18</v>
      </c>
      <c r="G75" s="58" t="s">
        <v>18</v>
      </c>
    </row>
    <row r="76" spans="1:7" ht="12" customHeight="1">
      <c r="A76" s="2" t="s">
        <v>16</v>
      </c>
      <c r="B76" s="2" t="s">
        <v>168</v>
      </c>
      <c r="C76" s="16" t="s">
        <v>173</v>
      </c>
      <c r="D76" s="4" t="s">
        <v>15</v>
      </c>
      <c r="E76" s="2"/>
      <c r="F76" s="2"/>
      <c r="G76" s="23"/>
    </row>
    <row r="77" spans="1:7" ht="9.75" customHeight="1">
      <c r="A77" s="2"/>
      <c r="B77" s="2"/>
      <c r="C77" s="2"/>
      <c r="D77" s="16"/>
      <c r="E77" s="2"/>
      <c r="F77" s="2"/>
      <c r="G77" s="23"/>
    </row>
    <row r="78" spans="1:7" ht="12" customHeight="1">
      <c r="A78" s="2"/>
      <c r="B78" s="2"/>
      <c r="C78" s="2" t="s">
        <v>171</v>
      </c>
      <c r="D78" s="16"/>
      <c r="E78" s="2"/>
      <c r="F78" s="2" t="s">
        <v>172</v>
      </c>
      <c r="G78" s="23"/>
    </row>
    <row r="79" spans="1:7" ht="12" customHeight="1">
      <c r="A79" s="2"/>
      <c r="B79" s="2"/>
      <c r="C79" s="2"/>
      <c r="D79" s="16"/>
      <c r="E79" s="2"/>
      <c r="F79" s="2"/>
      <c r="G79" s="23"/>
    </row>
    <row r="80" spans="1:7" ht="12" customHeight="1">
      <c r="A80" s="46" t="s">
        <v>169</v>
      </c>
      <c r="B80" s="2" t="s">
        <v>170</v>
      </c>
      <c r="C80" s="2"/>
      <c r="D80" s="68" t="s">
        <v>230</v>
      </c>
      <c r="E80" s="2"/>
      <c r="F80" s="2"/>
      <c r="G80" s="47">
        <v>2.29</v>
      </c>
    </row>
    <row r="81" spans="1:7" ht="9.75" customHeight="1">
      <c r="A81" s="2"/>
      <c r="B81" s="2"/>
      <c r="C81" s="2"/>
      <c r="D81" s="16"/>
      <c r="E81" s="2"/>
      <c r="F81" s="2"/>
      <c r="G81" s="23"/>
    </row>
    <row r="82" spans="1:7" ht="12" customHeight="1">
      <c r="A82" s="2"/>
      <c r="B82" s="2" t="s">
        <v>202</v>
      </c>
      <c r="C82" s="2"/>
      <c r="D82" s="2"/>
      <c r="E82" s="2"/>
      <c r="F82" s="2"/>
      <c r="G82" s="2"/>
    </row>
    <row r="83" spans="1:7" ht="12" customHeight="1">
      <c r="A83" s="2"/>
      <c r="B83" s="2"/>
      <c r="C83" s="2"/>
      <c r="D83" s="2"/>
      <c r="E83" s="2"/>
      <c r="F83" s="2"/>
      <c r="G83" s="2"/>
    </row>
  </sheetData>
  <mergeCells count="5">
    <mergeCell ref="A1:G1"/>
    <mergeCell ref="B2:G2"/>
    <mergeCell ref="B3:G3"/>
    <mergeCell ref="C10:D10"/>
    <mergeCell ref="F10:G10"/>
  </mergeCells>
  <printOptions/>
  <pageMargins left="0.62" right="0.75" top="0.69" bottom="0.21" header="0.57" footer="0.2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6"/>
  <sheetViews>
    <sheetView tabSelected="1" workbookViewId="0" topLeftCell="A34">
      <selection activeCell="B54" sqref="B54"/>
    </sheetView>
  </sheetViews>
  <sheetFormatPr defaultColWidth="9.140625" defaultRowHeight="12.75"/>
  <cols>
    <col min="1" max="1" width="5.00390625" style="0" customWidth="1"/>
    <col min="3" max="3" width="32.140625" style="0" customWidth="1"/>
    <col min="4" max="4" width="11.140625" style="0" customWidth="1"/>
    <col min="6" max="6" width="12.28125" style="0" customWidth="1"/>
  </cols>
  <sheetData>
    <row r="1" spans="2:6" ht="12.75">
      <c r="B1" s="69" t="s">
        <v>0</v>
      </c>
      <c r="C1" s="69"/>
      <c r="D1" s="69"/>
      <c r="E1" s="69"/>
      <c r="F1" s="69"/>
    </row>
    <row r="2" spans="1:6" ht="12.75">
      <c r="A2" s="69" t="s">
        <v>1</v>
      </c>
      <c r="B2" s="69"/>
      <c r="C2" s="69"/>
      <c r="D2" s="69"/>
      <c r="E2" s="69"/>
      <c r="F2" s="69"/>
    </row>
    <row r="3" spans="1:6" ht="12.75">
      <c r="A3" s="69" t="s">
        <v>165</v>
      </c>
      <c r="B3" s="69"/>
      <c r="C3" s="69"/>
      <c r="D3" s="69"/>
      <c r="E3" s="69"/>
      <c r="F3" s="69"/>
    </row>
    <row r="5" spans="1:6" ht="12.75">
      <c r="A5" s="69" t="s">
        <v>180</v>
      </c>
      <c r="B5" s="69"/>
      <c r="C5" s="69"/>
      <c r="D5" s="69"/>
      <c r="E5" s="69"/>
      <c r="F5" s="69"/>
    </row>
    <row r="7" spans="4:6" ht="12.75">
      <c r="D7" s="4" t="s">
        <v>69</v>
      </c>
      <c r="F7" s="4" t="s">
        <v>69</v>
      </c>
    </row>
    <row r="8" spans="4:6" ht="12.75">
      <c r="D8" s="4" t="s">
        <v>70</v>
      </c>
      <c r="F8" s="4" t="s">
        <v>71</v>
      </c>
    </row>
    <row r="9" spans="4:6" ht="12.75">
      <c r="D9" s="4" t="s">
        <v>4</v>
      </c>
      <c r="F9" s="4" t="s">
        <v>72</v>
      </c>
    </row>
    <row r="10" spans="4:6" ht="12.75">
      <c r="D10" s="4" t="s">
        <v>9</v>
      </c>
      <c r="F10" s="4" t="s">
        <v>73</v>
      </c>
    </row>
    <row r="11" spans="4:6" ht="12.75">
      <c r="D11" s="4" t="s">
        <v>179</v>
      </c>
      <c r="F11" s="4" t="s">
        <v>74</v>
      </c>
    </row>
    <row r="12" spans="4:6" ht="12.75">
      <c r="D12" s="4" t="s">
        <v>12</v>
      </c>
      <c r="F12" s="4" t="s">
        <v>12</v>
      </c>
    </row>
    <row r="14" spans="1:6" ht="12.75">
      <c r="A14">
        <v>1</v>
      </c>
      <c r="B14" t="s">
        <v>75</v>
      </c>
      <c r="D14" s="25">
        <v>33673</v>
      </c>
      <c r="E14" s="25"/>
      <c r="F14" s="25">
        <v>31815</v>
      </c>
    </row>
    <row r="15" spans="4:6" ht="12.75">
      <c r="D15" s="25"/>
      <c r="E15" s="25"/>
      <c r="F15" s="25"/>
    </row>
    <row r="16" spans="1:6" ht="12.75">
      <c r="A16">
        <v>2</v>
      </c>
      <c r="B16" t="s">
        <v>76</v>
      </c>
      <c r="D16" s="25">
        <v>81128</v>
      </c>
      <c r="E16" s="25"/>
      <c r="F16" s="25">
        <v>81128</v>
      </c>
    </row>
    <row r="17" spans="4:6" ht="12.75">
      <c r="D17" s="25"/>
      <c r="E17" s="25"/>
      <c r="F17" s="25"/>
    </row>
    <row r="18" spans="1:6" ht="12.75">
      <c r="A18">
        <v>3</v>
      </c>
      <c r="B18" t="s">
        <v>77</v>
      </c>
      <c r="D18" s="25">
        <v>2682</v>
      </c>
      <c r="E18" s="25"/>
      <c r="F18" s="25">
        <v>2682</v>
      </c>
    </row>
    <row r="19" spans="4:6" ht="12.75">
      <c r="D19" s="25"/>
      <c r="E19" s="25"/>
      <c r="F19" s="25"/>
    </row>
    <row r="20" spans="1:6" ht="12.75">
      <c r="A20">
        <v>4</v>
      </c>
      <c r="B20" t="s">
        <v>78</v>
      </c>
      <c r="D20" s="25">
        <v>41</v>
      </c>
      <c r="E20" s="25"/>
      <c r="F20" s="25">
        <v>31</v>
      </c>
    </row>
    <row r="21" spans="4:6" ht="12.75">
      <c r="D21" s="25"/>
      <c r="E21" s="25"/>
      <c r="F21" s="25"/>
    </row>
    <row r="22" spans="1:6" ht="12.75">
      <c r="A22">
        <v>5</v>
      </c>
      <c r="B22" t="s">
        <v>79</v>
      </c>
      <c r="D22" s="25">
        <v>71955</v>
      </c>
      <c r="E22" s="25"/>
      <c r="F22" s="25">
        <v>47390</v>
      </c>
    </row>
    <row r="23" spans="4:6" ht="12.75">
      <c r="D23" s="25"/>
      <c r="E23" s="25"/>
      <c r="F23" s="25"/>
    </row>
    <row r="24" spans="1:6" ht="12.75">
      <c r="A24">
        <v>6</v>
      </c>
      <c r="B24" t="s">
        <v>80</v>
      </c>
      <c r="D24" s="25">
        <v>94</v>
      </c>
      <c r="E24" s="25"/>
      <c r="F24" s="25">
        <v>123</v>
      </c>
    </row>
    <row r="25" spans="4:6" ht="12.75">
      <c r="D25" s="25"/>
      <c r="E25" s="25"/>
      <c r="F25" s="25"/>
    </row>
    <row r="26" spans="1:6" ht="12.75">
      <c r="A26">
        <v>7</v>
      </c>
      <c r="B26" t="s">
        <v>81</v>
      </c>
      <c r="D26" s="25">
        <v>7950</v>
      </c>
      <c r="E26" s="25"/>
      <c r="F26" s="25">
        <v>9897</v>
      </c>
    </row>
    <row r="27" spans="4:6" ht="12.75">
      <c r="D27" s="25"/>
      <c r="E27" s="25"/>
      <c r="F27" s="25"/>
    </row>
    <row r="28" spans="1:6" ht="12.75">
      <c r="A28">
        <v>8</v>
      </c>
      <c r="B28" s="26" t="s">
        <v>82</v>
      </c>
      <c r="D28" s="25"/>
      <c r="E28" s="25"/>
      <c r="F28" s="25"/>
    </row>
    <row r="29" spans="2:6" ht="12.75">
      <c r="B29" t="s">
        <v>83</v>
      </c>
      <c r="D29" s="27">
        <v>53912</v>
      </c>
      <c r="E29" s="25"/>
      <c r="F29" s="27">
        <v>70131</v>
      </c>
    </row>
    <row r="30" spans="2:6" ht="12.75">
      <c r="B30" t="s">
        <v>84</v>
      </c>
      <c r="D30" s="28">
        <f>5532-3703</f>
        <v>1829</v>
      </c>
      <c r="E30" s="25"/>
      <c r="F30" s="28">
        <v>6780</v>
      </c>
    </row>
    <row r="31" spans="2:6" ht="12.75">
      <c r="B31" t="s">
        <v>85</v>
      </c>
      <c r="D31" s="50">
        <f>16089-3853+5617+5423+1095</f>
        <v>24371</v>
      </c>
      <c r="E31" s="25"/>
      <c r="F31" s="28">
        <v>23645</v>
      </c>
    </row>
    <row r="32" spans="2:6" ht="12.75">
      <c r="B32" t="s">
        <v>86</v>
      </c>
      <c r="D32" s="49">
        <v>44321</v>
      </c>
      <c r="E32" s="25"/>
      <c r="F32" s="29">
        <v>50609</v>
      </c>
    </row>
    <row r="33" spans="4:6" ht="12.75">
      <c r="D33" s="30">
        <f>SUM(D29:D32)</f>
        <v>124433</v>
      </c>
      <c r="E33" s="25"/>
      <c r="F33" s="30">
        <f>SUM(F29:F32)</f>
        <v>151165</v>
      </c>
    </row>
    <row r="34" spans="4:6" ht="12.75">
      <c r="D34" s="28"/>
      <c r="E34" s="25"/>
      <c r="F34" s="28"/>
    </row>
    <row r="35" spans="1:6" ht="12.75">
      <c r="A35">
        <v>9</v>
      </c>
      <c r="B35" s="26" t="s">
        <v>87</v>
      </c>
      <c r="D35" s="28"/>
      <c r="E35" s="25"/>
      <c r="F35" s="28"/>
    </row>
    <row r="36" spans="2:6" ht="12.75">
      <c r="B36" t="s">
        <v>88</v>
      </c>
      <c r="D36" s="28">
        <f>-7572-13991</f>
        <v>-21563</v>
      </c>
      <c r="E36" s="25"/>
      <c r="F36" s="28">
        <v>-26916</v>
      </c>
    </row>
    <row r="37" spans="2:6" ht="12.75">
      <c r="B37" t="s">
        <v>89</v>
      </c>
      <c r="D37" s="28">
        <f>-1959-1606-14875-2375-629-1700-257</f>
        <v>-23401</v>
      </c>
      <c r="E37" s="25"/>
      <c r="F37" s="28">
        <v>-35129</v>
      </c>
    </row>
    <row r="38" spans="2:6" ht="12.75">
      <c r="B38" t="s">
        <v>90</v>
      </c>
      <c r="D38" s="28">
        <v>-729</v>
      </c>
      <c r="E38" s="25"/>
      <c r="F38" s="28">
        <v>-655</v>
      </c>
    </row>
    <row r="39" spans="2:6" ht="12.75">
      <c r="B39" t="s">
        <v>91</v>
      </c>
      <c r="D39" s="28">
        <v>-6654</v>
      </c>
      <c r="E39" s="25"/>
      <c r="F39" s="28">
        <v>-7019</v>
      </c>
    </row>
    <row r="40" spans="2:6" ht="12.75">
      <c r="B40" t="s">
        <v>92</v>
      </c>
      <c r="D40" s="29"/>
      <c r="E40" s="25"/>
      <c r="F40" s="29">
        <v>-2850</v>
      </c>
    </row>
    <row r="41" spans="4:6" ht="12.75">
      <c r="D41" s="29">
        <f>SUM(D36:D40)</f>
        <v>-52347</v>
      </c>
      <c r="E41" s="25"/>
      <c r="F41" s="29">
        <f>SUM(F36:F40)</f>
        <v>-72569</v>
      </c>
    </row>
    <row r="42" spans="4:6" ht="12.75">
      <c r="D42" s="25"/>
      <c r="E42" s="25"/>
      <c r="F42" s="25"/>
    </row>
    <row r="43" spans="1:6" ht="12.75">
      <c r="A43">
        <v>10</v>
      </c>
      <c r="B43" t="s">
        <v>93</v>
      </c>
      <c r="D43" s="25">
        <f>+D33+D41</f>
        <v>72086</v>
      </c>
      <c r="E43" s="25"/>
      <c r="F43" s="25">
        <v>78596</v>
      </c>
    </row>
    <row r="44" spans="4:6" ht="12.75">
      <c r="D44" s="25"/>
      <c r="E44" s="25"/>
      <c r="F44" s="25"/>
    </row>
    <row r="45" spans="1:6" ht="12.75">
      <c r="A45">
        <v>11</v>
      </c>
      <c r="B45" t="s">
        <v>94</v>
      </c>
      <c r="D45" s="25">
        <v>209</v>
      </c>
      <c r="E45" s="25"/>
      <c r="F45" s="25">
        <v>206</v>
      </c>
    </row>
    <row r="46" spans="4:6" ht="13.5" thickBot="1">
      <c r="D46" s="31">
        <f>+D14+D16+D18+D20+D22+D24+D26+D43+D45</f>
        <v>269818</v>
      </c>
      <c r="E46" s="25"/>
      <c r="F46" s="31">
        <f>+F14+F16+F18+F20+F22+F24+F26+F43+F45</f>
        <v>251868</v>
      </c>
    </row>
    <row r="47" spans="4:6" ht="13.5" thickTop="1">
      <c r="D47" s="25"/>
      <c r="E47" s="25"/>
      <c r="F47" s="25"/>
    </row>
    <row r="48" spans="2:6" ht="12.75">
      <c r="B48" t="s">
        <v>95</v>
      </c>
      <c r="D48" s="25"/>
      <c r="E48" s="25"/>
      <c r="F48" s="25"/>
    </row>
    <row r="49" spans="4:6" ht="12.75">
      <c r="D49" s="25"/>
      <c r="E49" s="25"/>
      <c r="F49" s="25"/>
    </row>
    <row r="50" spans="1:6" ht="12.75">
      <c r="A50">
        <v>12</v>
      </c>
      <c r="B50" t="s">
        <v>96</v>
      </c>
      <c r="D50" s="25">
        <v>95000</v>
      </c>
      <c r="E50" s="25"/>
      <c r="F50" s="25">
        <v>95000</v>
      </c>
    </row>
    <row r="51" spans="4:6" ht="12.75">
      <c r="D51" s="25"/>
      <c r="E51" s="25"/>
      <c r="F51" s="25"/>
    </row>
    <row r="52" spans="1:6" ht="12.75">
      <c r="A52">
        <v>13</v>
      </c>
      <c r="B52" t="s">
        <v>97</v>
      </c>
      <c r="D52" s="25">
        <v>21940</v>
      </c>
      <c r="E52" s="25"/>
      <c r="F52" s="25">
        <v>21940</v>
      </c>
    </row>
    <row r="53" spans="4:6" ht="12.75">
      <c r="D53" s="25"/>
      <c r="E53" s="25"/>
      <c r="F53" s="25"/>
    </row>
    <row r="54" spans="1:6" ht="12.75">
      <c r="A54">
        <v>14</v>
      </c>
      <c r="B54" t="s">
        <v>236</v>
      </c>
      <c r="D54" s="25">
        <f>5296+282</f>
        <v>5578</v>
      </c>
      <c r="E54" s="25"/>
      <c r="F54" s="25">
        <v>5578</v>
      </c>
    </row>
    <row r="55" spans="4:6" ht="12.75">
      <c r="D55" s="25"/>
      <c r="E55" s="25"/>
      <c r="F55" s="25"/>
    </row>
    <row r="56" spans="1:6" ht="12.75">
      <c r="A56">
        <v>15</v>
      </c>
      <c r="B56" t="s">
        <v>98</v>
      </c>
      <c r="D56" s="32">
        <v>105218</v>
      </c>
      <c r="E56" s="25"/>
      <c r="F56" s="32">
        <v>95228</v>
      </c>
    </row>
    <row r="57" spans="2:6" ht="12.75">
      <c r="B57" t="s">
        <v>99</v>
      </c>
      <c r="D57" s="25">
        <f>SUM(D50:D56)</f>
        <v>227736</v>
      </c>
      <c r="E57" s="25"/>
      <c r="F57" s="25">
        <f>SUM(F50:F56)</f>
        <v>217746</v>
      </c>
    </row>
    <row r="58" spans="4:6" ht="12.75">
      <c r="D58" s="25"/>
      <c r="E58" s="25"/>
      <c r="F58" s="25"/>
    </row>
    <row r="59" spans="1:6" ht="12.75">
      <c r="A59">
        <v>16</v>
      </c>
      <c r="B59" t="s">
        <v>100</v>
      </c>
      <c r="D59" s="25">
        <v>2534</v>
      </c>
      <c r="E59" s="25"/>
      <c r="F59" s="25">
        <v>2855</v>
      </c>
    </row>
    <row r="60" spans="4:6" ht="12.75">
      <c r="D60" s="25"/>
      <c r="E60" s="25"/>
      <c r="F60" s="25"/>
    </row>
    <row r="61" spans="1:6" ht="12.75">
      <c r="A61">
        <v>17</v>
      </c>
      <c r="B61" t="s">
        <v>101</v>
      </c>
      <c r="D61" s="25">
        <v>36417</v>
      </c>
      <c r="E61" s="25"/>
      <c r="F61" s="25">
        <v>28272</v>
      </c>
    </row>
    <row r="62" spans="4:6" ht="12.75">
      <c r="D62" s="25"/>
      <c r="E62" s="25"/>
      <c r="F62" s="25"/>
    </row>
    <row r="63" spans="1:6" ht="12.75">
      <c r="A63">
        <v>18</v>
      </c>
      <c r="B63" t="s">
        <v>102</v>
      </c>
      <c r="D63" s="25">
        <f>2383+748</f>
        <v>3131</v>
      </c>
      <c r="E63" s="25"/>
      <c r="F63" s="25">
        <v>2995</v>
      </c>
    </row>
    <row r="64" spans="4:6" ht="13.5" thickBot="1">
      <c r="D64" s="31">
        <f>SUM(D57:D63)</f>
        <v>269818</v>
      </c>
      <c r="E64" s="25"/>
      <c r="F64" s="31">
        <f>SUM(F57:F63)</f>
        <v>251868</v>
      </c>
    </row>
    <row r="65" spans="4:6" ht="13.5" thickTop="1">
      <c r="D65" s="25"/>
      <c r="E65" s="25"/>
      <c r="F65" s="25"/>
    </row>
    <row r="66" spans="1:6" ht="13.5" thickBot="1">
      <c r="A66">
        <v>19</v>
      </c>
      <c r="B66" t="s">
        <v>103</v>
      </c>
      <c r="D66" s="33">
        <v>240</v>
      </c>
      <c r="E66" s="25"/>
      <c r="F66" s="33">
        <v>229</v>
      </c>
    </row>
    <row r="67" ht="13.5" thickTop="1"/>
  </sheetData>
  <mergeCells count="4">
    <mergeCell ref="B1:F1"/>
    <mergeCell ref="A2:F2"/>
    <mergeCell ref="A3:F3"/>
    <mergeCell ref="A5:F5"/>
  </mergeCells>
  <printOptions/>
  <pageMargins left="1.12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28"/>
  <sheetViews>
    <sheetView workbookViewId="0" topLeftCell="A50">
      <selection activeCell="B57" sqref="B57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29.8515625" style="0" customWidth="1"/>
    <col min="4" max="4" width="10.28125" style="0" bestFit="1" customWidth="1"/>
    <col min="5" max="5" width="5.8515625" style="0" customWidth="1"/>
    <col min="6" max="6" width="8.28125" style="0" customWidth="1"/>
    <col min="7" max="7" width="5.28125" style="0" customWidth="1"/>
    <col min="8" max="8" width="12.421875" style="0" customWidth="1"/>
    <col min="9" max="9" width="9.8515625" style="0" customWidth="1"/>
  </cols>
  <sheetData>
    <row r="1" ht="12.75">
      <c r="A1" s="37" t="s">
        <v>104</v>
      </c>
    </row>
    <row r="3" spans="1:2" ht="12.75">
      <c r="A3" s="63">
        <v>1</v>
      </c>
      <c r="B3" s="24" t="s">
        <v>105</v>
      </c>
    </row>
    <row r="4" ht="12.75">
      <c r="B4" t="s">
        <v>186</v>
      </c>
    </row>
    <row r="5" ht="12.75">
      <c r="B5" t="s">
        <v>204</v>
      </c>
    </row>
    <row r="6" ht="12.75">
      <c r="B6" t="s">
        <v>162</v>
      </c>
    </row>
    <row r="8" spans="1:2" ht="12.75">
      <c r="A8" s="63">
        <v>2</v>
      </c>
      <c r="B8" s="24" t="s">
        <v>106</v>
      </c>
    </row>
    <row r="9" ht="12.75">
      <c r="B9" t="s">
        <v>221</v>
      </c>
    </row>
    <row r="11" spans="1:2" ht="12.75">
      <c r="A11" s="63">
        <v>3</v>
      </c>
      <c r="B11" s="24" t="s">
        <v>107</v>
      </c>
    </row>
    <row r="12" ht="12.75">
      <c r="B12" t="s">
        <v>222</v>
      </c>
    </row>
    <row r="14" spans="1:2" ht="12.75">
      <c r="A14" s="63">
        <v>4</v>
      </c>
      <c r="B14" s="24" t="s">
        <v>44</v>
      </c>
    </row>
    <row r="15" ht="12.75">
      <c r="B15" t="s">
        <v>108</v>
      </c>
    </row>
    <row r="16" spans="4:9" ht="12.75">
      <c r="D16" s="24" t="s">
        <v>109</v>
      </c>
      <c r="F16" s="1" t="s">
        <v>110</v>
      </c>
      <c r="I16" s="24"/>
    </row>
    <row r="17" spans="4:9" ht="12.75">
      <c r="D17" s="24" t="s">
        <v>111</v>
      </c>
      <c r="F17" s="1" t="s">
        <v>112</v>
      </c>
      <c r="I17" s="24"/>
    </row>
    <row r="18" spans="4:9" ht="12.75">
      <c r="D18" s="24"/>
      <c r="F18" s="1" t="s">
        <v>113</v>
      </c>
      <c r="I18" s="24"/>
    </row>
    <row r="19" spans="4:9" ht="12.75">
      <c r="D19" s="24" t="s">
        <v>114</v>
      </c>
      <c r="F19" s="24" t="s">
        <v>114</v>
      </c>
      <c r="I19" s="24"/>
    </row>
    <row r="21" spans="2:6" ht="12.75">
      <c r="B21" t="s">
        <v>115</v>
      </c>
      <c r="D21" s="64">
        <v>2164</v>
      </c>
      <c r="F21" s="64">
        <v>3897</v>
      </c>
    </row>
    <row r="22" spans="2:6" ht="12.75">
      <c r="B22" t="s">
        <v>117</v>
      </c>
      <c r="D22" s="35" t="s">
        <v>159</v>
      </c>
      <c r="F22" s="35" t="s">
        <v>159</v>
      </c>
    </row>
    <row r="23" spans="2:6" ht="12.75">
      <c r="B23" t="s">
        <v>118</v>
      </c>
      <c r="D23" s="35" t="s">
        <v>159</v>
      </c>
      <c r="F23" s="35" t="s">
        <v>159</v>
      </c>
    </row>
    <row r="24" spans="4:6" ht="12.75">
      <c r="D24" s="35"/>
      <c r="F24" s="35"/>
    </row>
    <row r="25" spans="2:6" ht="12.75">
      <c r="B25" t="s">
        <v>219</v>
      </c>
      <c r="D25" s="35"/>
      <c r="F25" s="35"/>
    </row>
    <row r="26" spans="2:6" ht="12.75">
      <c r="B26" t="s">
        <v>214</v>
      </c>
      <c r="D26" s="35"/>
      <c r="F26" s="35"/>
    </row>
    <row r="28" spans="1:2" ht="12.75">
      <c r="A28" s="63">
        <v>5</v>
      </c>
      <c r="B28" t="s">
        <v>213</v>
      </c>
    </row>
    <row r="29" ht="12.75">
      <c r="B29" s="45" t="s">
        <v>205</v>
      </c>
    </row>
    <row r="31" spans="1:2" ht="12.75">
      <c r="A31" s="63">
        <v>6</v>
      </c>
      <c r="B31" t="s">
        <v>218</v>
      </c>
    </row>
    <row r="32" ht="12.75">
      <c r="B32" t="s">
        <v>184</v>
      </c>
    </row>
    <row r="34" spans="1:3" ht="12.75">
      <c r="A34" s="63">
        <v>7</v>
      </c>
      <c r="B34" t="s">
        <v>119</v>
      </c>
      <c r="C34" t="s">
        <v>220</v>
      </c>
    </row>
    <row r="35" spans="1:3" ht="12.75">
      <c r="A35" t="s">
        <v>116</v>
      </c>
      <c r="C35" t="s">
        <v>177</v>
      </c>
    </row>
    <row r="37" spans="2:3" ht="12.75">
      <c r="B37" t="s">
        <v>120</v>
      </c>
      <c r="C37" t="s">
        <v>181</v>
      </c>
    </row>
    <row r="38" ht="12.75">
      <c r="F38" s="35" t="s">
        <v>12</v>
      </c>
    </row>
    <row r="39" spans="3:6" ht="12.75">
      <c r="C39" t="s">
        <v>121</v>
      </c>
      <c r="D39" t="s">
        <v>122</v>
      </c>
      <c r="F39" s="48">
        <v>2422</v>
      </c>
    </row>
    <row r="40" spans="3:6" ht="12.75">
      <c r="C40" t="s">
        <v>123</v>
      </c>
      <c r="D40" t="s">
        <v>124</v>
      </c>
      <c r="F40" s="48">
        <v>2422</v>
      </c>
    </row>
    <row r="41" spans="3:6" ht="12.75">
      <c r="C41" t="s">
        <v>125</v>
      </c>
      <c r="D41" t="s">
        <v>126</v>
      </c>
      <c r="F41" s="48">
        <v>2139</v>
      </c>
    </row>
    <row r="43" spans="1:2" ht="12.75">
      <c r="A43" s="63">
        <v>8</v>
      </c>
      <c r="B43" s="24" t="s">
        <v>127</v>
      </c>
    </row>
    <row r="44" ht="12.75">
      <c r="B44" t="s">
        <v>212</v>
      </c>
    </row>
    <row r="45" ht="12.75">
      <c r="B45" t="s">
        <v>182</v>
      </c>
    </row>
    <row r="47" spans="1:2" ht="12.75">
      <c r="A47" s="63">
        <v>9</v>
      </c>
      <c r="B47" s="24" t="s">
        <v>128</v>
      </c>
    </row>
    <row r="48" ht="12.75">
      <c r="B48" t="s">
        <v>215</v>
      </c>
    </row>
    <row r="49" ht="12.75">
      <c r="B49" t="s">
        <v>223</v>
      </c>
    </row>
    <row r="50" ht="12.75">
      <c r="B50" t="s">
        <v>225</v>
      </c>
    </row>
    <row r="51" ht="12.75">
      <c r="B51" t="s">
        <v>216</v>
      </c>
    </row>
    <row r="53" spans="1:3" ht="12.75">
      <c r="A53" s="63">
        <v>10</v>
      </c>
      <c r="B53" s="24" t="s">
        <v>129</v>
      </c>
      <c r="C53" s="24"/>
    </row>
    <row r="54" ht="12.75">
      <c r="B54" t="s">
        <v>130</v>
      </c>
    </row>
    <row r="56" spans="1:2" ht="12.75">
      <c r="A56" s="63">
        <v>11</v>
      </c>
      <c r="B56" s="24" t="s">
        <v>131</v>
      </c>
    </row>
    <row r="57" ht="12.75">
      <c r="B57" t="s">
        <v>235</v>
      </c>
    </row>
    <row r="58" ht="12.75">
      <c r="B58" t="s">
        <v>211</v>
      </c>
    </row>
    <row r="59" ht="12.75">
      <c r="B59" t="s">
        <v>184</v>
      </c>
    </row>
    <row r="61" spans="1:2" ht="12.75">
      <c r="A61" s="63">
        <v>12</v>
      </c>
      <c r="B61" s="24" t="s">
        <v>132</v>
      </c>
    </row>
    <row r="62" ht="12.75">
      <c r="B62" t="s">
        <v>183</v>
      </c>
    </row>
    <row r="63" spans="4:6" ht="12.75">
      <c r="D63" s="1">
        <v>2000</v>
      </c>
      <c r="F63" s="1">
        <v>1999</v>
      </c>
    </row>
    <row r="64" spans="4:6" ht="12.75">
      <c r="D64" s="1" t="s">
        <v>12</v>
      </c>
      <c r="F64" s="1" t="s">
        <v>12</v>
      </c>
    </row>
    <row r="65" spans="2:6" ht="12.75">
      <c r="B65" t="s">
        <v>160</v>
      </c>
      <c r="D65" s="64">
        <v>8349</v>
      </c>
      <c r="F65" s="35" t="s">
        <v>133</v>
      </c>
    </row>
    <row r="66" spans="2:6" ht="12.75">
      <c r="B66" t="s">
        <v>175</v>
      </c>
      <c r="D66" s="64">
        <v>15781</v>
      </c>
      <c r="F66" s="35" t="s">
        <v>133</v>
      </c>
    </row>
    <row r="67" spans="2:6" ht="12.75">
      <c r="B67" t="s">
        <v>161</v>
      </c>
      <c r="D67" s="64">
        <v>36417</v>
      </c>
      <c r="F67" s="35" t="s">
        <v>133</v>
      </c>
    </row>
    <row r="68" spans="2:6" ht="12.75">
      <c r="B68" t="s">
        <v>176</v>
      </c>
      <c r="D68" s="35" t="s">
        <v>134</v>
      </c>
      <c r="F68" s="35" t="s">
        <v>133</v>
      </c>
    </row>
    <row r="70" ht="12.75">
      <c r="B70" t="s">
        <v>135</v>
      </c>
    </row>
    <row r="72" ht="12.75">
      <c r="B72" t="s">
        <v>136</v>
      </c>
    </row>
    <row r="74" spans="1:2" ht="12.75">
      <c r="A74" s="63">
        <v>13</v>
      </c>
      <c r="B74" s="24" t="s">
        <v>137</v>
      </c>
    </row>
    <row r="75" ht="12.75">
      <c r="B75" t="s">
        <v>163</v>
      </c>
    </row>
    <row r="76" ht="12.75">
      <c r="B76" t="s">
        <v>203</v>
      </c>
    </row>
    <row r="78" spans="1:2" ht="12.75">
      <c r="A78" s="63">
        <v>14</v>
      </c>
      <c r="B78" s="24" t="s">
        <v>138</v>
      </c>
    </row>
    <row r="79" ht="12.75">
      <c r="B79" t="s">
        <v>210</v>
      </c>
    </row>
    <row r="80" ht="12.75">
      <c r="B80" t="s">
        <v>164</v>
      </c>
    </row>
    <row r="82" spans="1:2" ht="12.75">
      <c r="A82" s="63">
        <v>15</v>
      </c>
      <c r="B82" s="24" t="s">
        <v>139</v>
      </c>
    </row>
    <row r="83" ht="12.75">
      <c r="B83" t="s">
        <v>140</v>
      </c>
    </row>
    <row r="85" spans="1:2" ht="12.75">
      <c r="A85" s="63">
        <v>16</v>
      </c>
      <c r="B85" s="24" t="s">
        <v>141</v>
      </c>
    </row>
    <row r="86" ht="12.75">
      <c r="B86" t="s">
        <v>185</v>
      </c>
    </row>
    <row r="87" spans="4:8" ht="12.75">
      <c r="D87" s="24" t="s">
        <v>142</v>
      </c>
      <c r="F87" s="24" t="s">
        <v>143</v>
      </c>
      <c r="H87" s="24" t="s">
        <v>144</v>
      </c>
    </row>
    <row r="88" spans="4:8" ht="12.75">
      <c r="D88" s="24" t="s">
        <v>145</v>
      </c>
      <c r="F88" s="24" t="s">
        <v>146</v>
      </c>
      <c r="H88" s="24" t="s">
        <v>147</v>
      </c>
    </row>
    <row r="89" spans="4:6" ht="12.75">
      <c r="D89" s="24"/>
      <c r="F89" s="24" t="s">
        <v>44</v>
      </c>
    </row>
    <row r="90" spans="4:8" ht="12.75">
      <c r="D90" s="24" t="s">
        <v>12</v>
      </c>
      <c r="F90" s="24" t="s">
        <v>12</v>
      </c>
      <c r="H90" s="24" t="s">
        <v>12</v>
      </c>
    </row>
    <row r="91" spans="2:9" ht="12.75">
      <c r="B91" t="s">
        <v>148</v>
      </c>
      <c r="D91" s="38">
        <v>25814</v>
      </c>
      <c r="F91" s="38">
        <v>12445</v>
      </c>
      <c r="G91" s="34"/>
      <c r="H91" s="42">
        <v>164038</v>
      </c>
      <c r="I91" s="34"/>
    </row>
    <row r="92" spans="2:10" ht="12.75">
      <c r="B92" t="s">
        <v>149</v>
      </c>
      <c r="D92" s="38">
        <v>8722</v>
      </c>
      <c r="F92" s="38">
        <v>862</v>
      </c>
      <c r="H92" s="42">
        <v>4071</v>
      </c>
      <c r="J92" s="34"/>
    </row>
    <row r="93" spans="2:10" ht="12.75">
      <c r="B93" t="s">
        <v>150</v>
      </c>
      <c r="D93" s="38">
        <v>16148</v>
      </c>
      <c r="F93" s="38">
        <v>868</v>
      </c>
      <c r="H93" s="42">
        <v>18760</v>
      </c>
      <c r="J93" s="34"/>
    </row>
    <row r="94" spans="2:8" ht="12.75">
      <c r="B94" t="s">
        <v>224</v>
      </c>
      <c r="D94" s="51">
        <f>2052+6319</f>
        <v>8371</v>
      </c>
      <c r="F94" s="38">
        <f>2138+233</f>
        <v>2371</v>
      </c>
      <c r="H94" s="42">
        <v>113703</v>
      </c>
    </row>
    <row r="95" spans="2:11" ht="12.75">
      <c r="B95" t="s">
        <v>151</v>
      </c>
      <c r="D95" s="38">
        <v>1738</v>
      </c>
      <c r="F95" s="38">
        <v>81</v>
      </c>
      <c r="H95" s="42">
        <v>1942</v>
      </c>
      <c r="K95" s="34"/>
    </row>
    <row r="96" spans="2:9" ht="12.75">
      <c r="B96" t="s">
        <v>152</v>
      </c>
      <c r="D96" s="39">
        <v>861</v>
      </c>
      <c r="F96" s="39">
        <v>343</v>
      </c>
      <c r="H96" s="41">
        <v>11237</v>
      </c>
      <c r="I96" s="34"/>
    </row>
    <row r="97" spans="4:8" ht="12.75">
      <c r="D97" s="34">
        <f>SUM(D91:D96)</f>
        <v>61654</v>
      </c>
      <c r="F97" s="34">
        <f>SUM(F91:F96)</f>
        <v>16970</v>
      </c>
      <c r="H97" s="43">
        <f>SUM(H91:H96)</f>
        <v>313751</v>
      </c>
    </row>
    <row r="98" spans="2:9" ht="12.75">
      <c r="B98" t="s">
        <v>153</v>
      </c>
      <c r="D98" s="41">
        <v>-9668</v>
      </c>
      <c r="E98" s="25"/>
      <c r="F98" s="41">
        <f>-3050-30</f>
        <v>-3080</v>
      </c>
      <c r="G98" s="25"/>
      <c r="H98" s="41">
        <v>8110</v>
      </c>
      <c r="I98" s="34"/>
    </row>
    <row r="99" spans="4:8" ht="13.5" thickBot="1">
      <c r="D99" s="40">
        <f>SUM(D97:D98)</f>
        <v>51986</v>
      </c>
      <c r="F99" s="40">
        <f>SUM(F97:F98)</f>
        <v>13890</v>
      </c>
      <c r="H99" s="44">
        <f>SUM(H97:H98)</f>
        <v>321861</v>
      </c>
    </row>
    <row r="100" spans="7:11" ht="13.5" thickTop="1">
      <c r="G100" s="34"/>
      <c r="I100" s="34"/>
      <c r="K100" s="34"/>
    </row>
    <row r="102" spans="1:2" ht="12.75">
      <c r="A102" s="63">
        <v>17</v>
      </c>
      <c r="B102" s="24" t="s">
        <v>209</v>
      </c>
    </row>
    <row r="103" ht="12.75">
      <c r="B103" s="24" t="s">
        <v>189</v>
      </c>
    </row>
    <row r="104" ht="12.75">
      <c r="B104" t="s">
        <v>227</v>
      </c>
    </row>
    <row r="105" ht="12.75">
      <c r="B105" t="s">
        <v>228</v>
      </c>
    </row>
    <row r="106" ht="12.75">
      <c r="B106" t="s">
        <v>229</v>
      </c>
    </row>
    <row r="107" ht="12.75">
      <c r="B107" t="s">
        <v>231</v>
      </c>
    </row>
    <row r="109" spans="1:2" ht="12.75">
      <c r="A109" s="63">
        <v>18</v>
      </c>
      <c r="B109" s="24" t="s">
        <v>154</v>
      </c>
    </row>
    <row r="110" ht="12.75">
      <c r="B110" s="36" t="s">
        <v>208</v>
      </c>
    </row>
    <row r="111" spans="2:8" ht="12.75">
      <c r="B111" s="36" t="s">
        <v>232</v>
      </c>
      <c r="C111" s="36"/>
      <c r="D111" s="36"/>
      <c r="E111" s="36"/>
      <c r="F111" s="36"/>
      <c r="G111" s="36"/>
      <c r="H111" s="36"/>
    </row>
    <row r="112" spans="2:8" ht="12.75">
      <c r="B112" s="36" t="s">
        <v>234</v>
      </c>
      <c r="C112" s="36"/>
      <c r="D112" s="36"/>
      <c r="E112" s="36"/>
      <c r="F112" s="36"/>
      <c r="G112" s="36"/>
      <c r="H112" s="36"/>
    </row>
    <row r="113" spans="2:8" ht="12.75">
      <c r="B113" s="36" t="s">
        <v>233</v>
      </c>
      <c r="C113" s="36"/>
      <c r="D113" s="36"/>
      <c r="E113" s="36"/>
      <c r="F113" s="36"/>
      <c r="G113" s="36"/>
      <c r="H113" s="36"/>
    </row>
    <row r="114" spans="2:8" ht="12.75">
      <c r="B114" s="36"/>
      <c r="C114" s="36"/>
      <c r="D114" s="36"/>
      <c r="E114" s="36"/>
      <c r="F114" s="36"/>
      <c r="G114" s="36"/>
      <c r="H114" s="36"/>
    </row>
    <row r="115" ht="12.75">
      <c r="B115" t="s">
        <v>206</v>
      </c>
    </row>
    <row r="116" ht="12.75">
      <c r="B116" t="s">
        <v>207</v>
      </c>
    </row>
    <row r="117" ht="12.75">
      <c r="B117" t="s">
        <v>187</v>
      </c>
    </row>
    <row r="119" spans="1:2" ht="12.75">
      <c r="A119" s="63">
        <v>19</v>
      </c>
      <c r="B119" s="24" t="s">
        <v>155</v>
      </c>
    </row>
    <row r="120" ht="12.75">
      <c r="B120" t="s">
        <v>226</v>
      </c>
    </row>
    <row r="121" ht="12.75">
      <c r="B121" t="s">
        <v>217</v>
      </c>
    </row>
    <row r="123" spans="1:2" ht="12.75">
      <c r="A123" s="63">
        <v>20</v>
      </c>
      <c r="B123" s="24" t="s">
        <v>156</v>
      </c>
    </row>
    <row r="124" ht="12.75">
      <c r="B124" t="s">
        <v>157</v>
      </c>
    </row>
    <row r="126" spans="1:2" ht="12.75">
      <c r="A126" s="63">
        <v>21</v>
      </c>
      <c r="B126" s="24" t="s">
        <v>158</v>
      </c>
    </row>
    <row r="127" ht="12.75">
      <c r="B127" t="s">
        <v>188</v>
      </c>
    </row>
    <row r="128" spans="1:2" ht="12.75">
      <c r="A128" t="s">
        <v>116</v>
      </c>
      <c r="B128" s="45"/>
    </row>
  </sheetData>
  <printOptions/>
  <pageMargins left="0.75" right="0.21" top="0.63" bottom="0.21" header="0.5" footer="0.5"/>
  <pageSetup horizontalDpi="600" verticalDpi="600" orientation="portrait" paperSize="9" r:id="rId1"/>
  <rowBreaks count="2" manualBreakCount="2">
    <brk id="59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Metro Kajang Holdings Berhad</cp:lastModifiedBy>
  <cp:lastPrinted>2000-05-20T01:32:16Z</cp:lastPrinted>
  <dcterms:created xsi:type="dcterms:W3CDTF">1999-10-26T06:37:04Z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