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980" windowHeight="3420" activeTab="2"/>
  </bookViews>
  <sheets>
    <sheet name="Cash Flow Statement " sheetId="1" r:id="rId1"/>
    <sheet name="Changes In Equities" sheetId="2" r:id="rId2"/>
    <sheet name="Income Statement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<sst xmlns="http://schemas.openxmlformats.org/spreadsheetml/2006/main" count="146" uniqueCount="109">
  <si>
    <t>At 1 January 2002- as restated</t>
  </si>
  <si>
    <t>At 1 January 2001- as restated</t>
  </si>
  <si>
    <t>Cash &amp; Cash Equivalents at Beginning of Period</t>
  </si>
  <si>
    <t>Cash &amp; Cash Equivalents at End of Period</t>
  </si>
  <si>
    <t>EPS - Diluted ( sen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</si>
  <si>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</si>
  <si>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(Incorporated in Malaysia)</t>
  </si>
  <si>
    <t>YEAR</t>
  </si>
  <si>
    <t>QUARTER</t>
  </si>
  <si>
    <t>RM'000</t>
  </si>
  <si>
    <t>Current Liabilities</t>
  </si>
  <si>
    <t>Reserves</t>
  </si>
  <si>
    <t>Revenue</t>
  </si>
  <si>
    <t xml:space="preserve">AS AT </t>
  </si>
  <si>
    <t>Inventories</t>
  </si>
  <si>
    <t>Trade payables</t>
  </si>
  <si>
    <t>Short term borrowings</t>
  </si>
  <si>
    <t>Other payables</t>
  </si>
  <si>
    <t>Shareholders' funds</t>
  </si>
  <si>
    <t>Net tangible assets per share (RM)</t>
  </si>
  <si>
    <t>31/12/2001</t>
  </si>
  <si>
    <t>30/09/2002</t>
  </si>
  <si>
    <t>END OF</t>
  </si>
  <si>
    <t>Property, Plant and Equipment</t>
  </si>
  <si>
    <t>Current Assets</t>
  </si>
  <si>
    <t>Other receivables</t>
  </si>
  <si>
    <t>Cash and cash equivalents</t>
  </si>
  <si>
    <t>Taxation</t>
  </si>
  <si>
    <t>Share Capital</t>
  </si>
  <si>
    <t>Net Current Assets</t>
  </si>
  <si>
    <t>Long Term Liabilities</t>
  </si>
  <si>
    <t xml:space="preserve">   Borrowings</t>
  </si>
  <si>
    <t>Trade receivables</t>
  </si>
  <si>
    <r>
      <t xml:space="preserve">GREAT WALL PLASTIC INDUSTRIES BERHAD </t>
    </r>
    <r>
      <rPr>
        <b/>
        <vertAlign val="subscript"/>
        <sz val="14"/>
        <rFont val="Arial"/>
        <family val="2"/>
      </rPr>
      <t>(10450-H)</t>
    </r>
  </si>
  <si>
    <t>for the year ended 31 December 2001 )</t>
  </si>
  <si>
    <t xml:space="preserve">Revaluation </t>
  </si>
  <si>
    <t>Reserve</t>
  </si>
  <si>
    <t xml:space="preserve">Non - distributable </t>
  </si>
  <si>
    <t>Distributable</t>
  </si>
  <si>
    <t xml:space="preserve">Retained </t>
  </si>
  <si>
    <t>Profit</t>
  </si>
  <si>
    <t>Total</t>
  </si>
  <si>
    <t>Share</t>
  </si>
  <si>
    <t>Capital</t>
  </si>
  <si>
    <t xml:space="preserve">Share </t>
  </si>
  <si>
    <t>Premium</t>
  </si>
  <si>
    <t xml:space="preserve">Condensed Income Statement </t>
  </si>
  <si>
    <t>Operating Expenses</t>
  </si>
  <si>
    <t>Other Operating Income</t>
  </si>
  <si>
    <t>Profit from Operation</t>
  </si>
  <si>
    <t>Finance Costs</t>
  </si>
  <si>
    <t>Profit before tax</t>
  </si>
  <si>
    <t>Profit after tax</t>
  </si>
  <si>
    <t>Net Profit for the period</t>
  </si>
  <si>
    <t xml:space="preserve">Current </t>
  </si>
  <si>
    <t>Quarter Ended</t>
  </si>
  <si>
    <t>Preceding Year</t>
  </si>
  <si>
    <t>Individual Quarter</t>
  </si>
  <si>
    <t>Cumulative Quarter</t>
  </si>
  <si>
    <t>Year To Date</t>
  </si>
  <si>
    <t>At 30 September 2002</t>
  </si>
  <si>
    <t>EPS - Basic ( sen )</t>
  </si>
  <si>
    <t xml:space="preserve">9 month quarter </t>
  </si>
  <si>
    <t>ended 30 September 2002</t>
  </si>
  <si>
    <t>ended 30 September 2001</t>
  </si>
  <si>
    <t>At 30 September 2001</t>
  </si>
  <si>
    <t xml:space="preserve">Net loss not recognised </t>
  </si>
  <si>
    <t xml:space="preserve">  in the Income Statements</t>
  </si>
  <si>
    <t>- expenses relating to share issue</t>
  </si>
  <si>
    <t>Dividend</t>
  </si>
  <si>
    <t>Condensed Cash Flow Statement</t>
  </si>
  <si>
    <t xml:space="preserve">ended </t>
  </si>
  <si>
    <t>9 months</t>
  </si>
  <si>
    <t>Cash Flow From Operating Activities</t>
  </si>
  <si>
    <t>Profit before taxation</t>
  </si>
  <si>
    <t>Operating profit before working capital changes</t>
  </si>
  <si>
    <t>Purchase of property, plant and equipment</t>
  </si>
  <si>
    <t>Net Change in Cash and Cash Equivalents</t>
  </si>
  <si>
    <t xml:space="preserve">   Deferred taxation</t>
  </si>
  <si>
    <t>Annual Financial Report for the year ended 31 December 2001 )</t>
  </si>
  <si>
    <t>( The Condensed Income Statement should be read in conjunction with the Annual Financial Report</t>
  </si>
  <si>
    <t>( The Condensed Balance Sheet should be read in conjunction with the Annual Financial Report</t>
  </si>
  <si>
    <t xml:space="preserve">( The Condensed Statement of Changes in Equity should be read in conjunction with the </t>
  </si>
  <si>
    <t>Annual  Financial Report for the year ended 31 December 2001 )</t>
  </si>
  <si>
    <t>( The Condensed Cash Flow Statement should be read in conjunction with the</t>
  </si>
  <si>
    <t>Condensed Balance Sheet As At 30 September 2002</t>
  </si>
  <si>
    <t>Property, Plant and Equipment - under installation</t>
  </si>
  <si>
    <t>Adjustments for non-cash flow :-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</si>
  <si>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</si>
  <si>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</si>
  <si>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</si>
  <si>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</si>
  <si>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</si>
  <si>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Net change in operating activities</t>
  </si>
  <si>
    <t>Net cash flow from operating activities</t>
  </si>
  <si>
    <t>Investing Activities</t>
  </si>
  <si>
    <t>Financing Activities</t>
  </si>
  <si>
    <t xml:space="preserve">    - Borrowings</t>
  </si>
  <si>
    <t xml:space="preserve">    - Dividend paid</t>
  </si>
  <si>
    <t xml:space="preserve"> - MASB 19</t>
  </si>
  <si>
    <t xml:space="preserve"> - MASB 25</t>
  </si>
  <si>
    <t>( As restated )</t>
  </si>
  <si>
    <t xml:space="preserve">Condensed Statement of Changes in Equity </t>
  </si>
  <si>
    <t>For the third quarter ended 30 September 2002</t>
  </si>
  <si>
    <t>Net profit for the period</t>
  </si>
  <si>
    <t>At 1 January 2002 - as previously stated</t>
  </si>
  <si>
    <t>At 1 January 2001 - as previously stated</t>
  </si>
  <si>
    <t>Effect of Changes in accounting  policies:</t>
  </si>
  <si>
    <t>( as restated 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</si>
</sst>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_);[Red]\(0.00\)"/>
    <numFmt numFmtId="178" formatCode="0.00_);\(0.00\)"/>
    <numFmt numFmtId="179" formatCode="0.0_);\(0.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vertAlign val="subscript"/>
      <sz val="14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15" applyNumberFormat="1" applyFont="1" applyAlignment="1">
      <alignment/>
    </xf>
    <xf numFmtId="0" fontId="5" fillId="0" borderId="0" xfId="0" applyFont="1" applyAlignment="1">
      <alignment horizontal="left" indent="1"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172" fontId="4" fillId="0" borderId="0" xfId="15" applyNumberFormat="1" applyFont="1" applyAlignment="1">
      <alignment vertical="center"/>
    </xf>
    <xf numFmtId="172" fontId="3" fillId="0" borderId="5" xfId="15" applyNumberFormat="1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6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171" fontId="3" fillId="0" borderId="0" xfId="15" applyFont="1" applyBorder="1" applyAlignment="1">
      <alignment/>
    </xf>
    <xf numFmtId="172" fontId="3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6" fontId="0" fillId="0" borderId="0" xfId="15" applyNumberFormat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176" fontId="11" fillId="0" borderId="0" xfId="15" applyNumberFormat="1" applyFont="1" applyAlignment="1">
      <alignment/>
    </xf>
    <xf numFmtId="37" fontId="11" fillId="0" borderId="0" xfId="15" applyNumberFormat="1" applyFont="1" applyAlignment="1">
      <alignment/>
    </xf>
    <xf numFmtId="176" fontId="11" fillId="0" borderId="7" xfId="15" applyNumberFormat="1" applyFont="1" applyBorder="1" applyAlignment="1">
      <alignment/>
    </xf>
    <xf numFmtId="171" fontId="11" fillId="0" borderId="6" xfId="15" applyFont="1" applyBorder="1" applyAlignment="1">
      <alignment/>
    </xf>
    <xf numFmtId="176" fontId="11" fillId="0" borderId="4" xfId="15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Alignment="1" quotePrefix="1">
      <alignment/>
    </xf>
    <xf numFmtId="176" fontId="11" fillId="0" borderId="0" xfId="15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11" fillId="0" borderId="7" xfId="0" applyNumberFormat="1" applyFont="1" applyBorder="1" applyAlignment="1">
      <alignment/>
    </xf>
    <xf numFmtId="37" fontId="11" fillId="0" borderId="7" xfId="15" applyNumberFormat="1" applyFont="1" applyBorder="1" applyAlignment="1">
      <alignment/>
    </xf>
    <xf numFmtId="171" fontId="11" fillId="0" borderId="0" xfId="15" applyFont="1" applyBorder="1" applyAlignment="1">
      <alignment/>
    </xf>
    <xf numFmtId="1" fontId="11" fillId="0" borderId="0" xfId="15" applyNumberFormat="1" applyFont="1" applyAlignment="1">
      <alignment/>
    </xf>
    <xf numFmtId="180" fontId="11" fillId="0" borderId="6" xfId="15" applyNumberFormat="1" applyFont="1" applyBorder="1" applyAlignment="1">
      <alignment horizontal="right"/>
    </xf>
    <xf numFmtId="180" fontId="11" fillId="0" borderId="6" xfId="15" applyNumberFormat="1" applyFont="1" applyBorder="1" applyAlignment="1">
      <alignment/>
    </xf>
    <xf numFmtId="180" fontId="11" fillId="0" borderId="0" xfId="15" applyNumberFormat="1" applyFont="1" applyAlignment="1">
      <alignment/>
    </xf>
    <xf numFmtId="180" fontId="3" fillId="0" borderId="0" xfId="15" applyNumberFormat="1" applyFont="1" applyAlignment="1">
      <alignment/>
    </xf>
    <xf numFmtId="180" fontId="11" fillId="0" borderId="0" xfId="15" applyNumberFormat="1" applyFont="1" applyBorder="1" applyAlignment="1">
      <alignment/>
    </xf>
    <xf numFmtId="180" fontId="11" fillId="0" borderId="7" xfId="15" applyNumberFormat="1" applyFont="1" applyBorder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714375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123825</xdr:rowOff>
    </xdr:from>
    <xdr:to>
      <xdr:col>1</xdr:col>
      <xdr:colOff>828675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104775</xdr:rowOff>
    </xdr:from>
    <xdr:to>
      <xdr:col>5</xdr:col>
      <xdr:colOff>0</xdr:colOff>
      <xdr:row>8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2914650" y="1981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104775</xdr:rowOff>
    </xdr:from>
    <xdr:to>
      <xdr:col>8</xdr:col>
      <xdr:colOff>9525</xdr:colOff>
      <xdr:row>8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5162550" y="1981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19050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9525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workbookViewId="0" topLeftCell="A38">
      <selection activeCell="G28" sqref="G28"/>
    </sheetView>
  </sheetViews>
  <sheetFormatPr defaultColWidth="9.140625" defaultRowHeight="15"/>
  <cols>
    <col min="1" max="1" width="3.28125" style="37" customWidth="1"/>
    <col min="2" max="2" width="11.8515625" style="37" customWidth="1"/>
    <col min="3" max="3" width="5.421875" style="37" customWidth="1"/>
    <col min="4" max="7" width="9.140625" style="37" customWidth="1"/>
    <col min="8" max="8" width="16.140625" style="37" customWidth="1"/>
    <col min="9" max="9" width="13.7109375" style="37" customWidth="1"/>
    <col min="10" max="16384" width="9.140625" style="37" customWidth="1"/>
  </cols>
  <sheetData>
    <row r="2" ht="21">
      <c r="C2" s="32" t="s">
        <v>33</v>
      </c>
    </row>
    <row r="3" ht="14.25">
      <c r="C3" s="3" t="s">
        <v>6</v>
      </c>
    </row>
    <row r="4" ht="14.25">
      <c r="C4" s="7"/>
    </row>
    <row r="5" ht="18">
      <c r="C5" s="36" t="s">
        <v>70</v>
      </c>
    </row>
    <row r="6" ht="18">
      <c r="C6" s="45" t="s">
        <v>103</v>
      </c>
    </row>
    <row r="7" ht="15">
      <c r="I7" s="53">
        <v>2002</v>
      </c>
    </row>
    <row r="8" ht="15">
      <c r="I8" s="38" t="s">
        <v>72</v>
      </c>
    </row>
    <row r="9" ht="15">
      <c r="I9" s="38" t="s">
        <v>71</v>
      </c>
    </row>
    <row r="10" ht="15">
      <c r="I10" s="39">
        <v>37529</v>
      </c>
    </row>
    <row r="11" ht="15">
      <c r="I11" s="38" t="s">
        <v>9</v>
      </c>
    </row>
    <row r="13" ht="15">
      <c r="C13" s="48" t="s">
        <v>73</v>
      </c>
    </row>
    <row r="15" spans="3:9" ht="15">
      <c r="C15" s="48" t="s">
        <v>74</v>
      </c>
      <c r="I15" s="54">
        <v>4884</v>
      </c>
    </row>
    <row r="17" ht="14.25">
      <c r="C17" s="37" t="s">
        <v>87</v>
      </c>
    </row>
    <row r="18" spans="4:9" ht="14.25">
      <c r="D18" s="37" t="s">
        <v>88</v>
      </c>
      <c r="I18" s="54">
        <v>7819</v>
      </c>
    </row>
    <row r="19" spans="4:9" ht="14.25">
      <c r="D19" s="37" t="s">
        <v>89</v>
      </c>
      <c r="I19" s="55">
        <v>878</v>
      </c>
    </row>
    <row r="20" spans="3:9" ht="14.25">
      <c r="C20" s="37" t="s">
        <v>75</v>
      </c>
      <c r="I20" s="56">
        <f>SUM(I15:I19)</f>
        <v>13581</v>
      </c>
    </row>
    <row r="21" ht="14.25">
      <c r="I21" s="54"/>
    </row>
    <row r="22" spans="3:9" ht="14.25">
      <c r="C22" s="37" t="s">
        <v>90</v>
      </c>
      <c r="I22" s="54"/>
    </row>
    <row r="23" spans="3:9" ht="14.25">
      <c r="C23" s="37" t="s">
        <v>91</v>
      </c>
      <c r="I23" s="54">
        <v>4920</v>
      </c>
    </row>
    <row r="24" spans="3:9" ht="14.25">
      <c r="C24" s="37" t="s">
        <v>92</v>
      </c>
      <c r="I24" s="56">
        <v>3413</v>
      </c>
    </row>
    <row r="25" spans="3:9" ht="14.25">
      <c r="C25" s="37" t="s">
        <v>93</v>
      </c>
      <c r="I25" s="57">
        <v>-892</v>
      </c>
    </row>
    <row r="26" spans="3:9" ht="14.25">
      <c r="C26" s="37" t="s">
        <v>94</v>
      </c>
      <c r="I26" s="58">
        <f>SUM(I20:I25)</f>
        <v>21022</v>
      </c>
    </row>
    <row r="27" ht="14.25">
      <c r="I27" s="54"/>
    </row>
    <row r="28" spans="3:9" ht="15">
      <c r="C28" s="48" t="s">
        <v>95</v>
      </c>
      <c r="I28" s="54"/>
    </row>
    <row r="29" ht="14.25">
      <c r="I29" s="54"/>
    </row>
    <row r="30" spans="3:9" ht="14.25">
      <c r="C30" s="37" t="s">
        <v>76</v>
      </c>
      <c r="I30" s="62">
        <v>-11038</v>
      </c>
    </row>
    <row r="32" ht="15">
      <c r="C32" s="48" t="s">
        <v>96</v>
      </c>
    </row>
    <row r="33" ht="14.25">
      <c r="I33" s="57"/>
    </row>
    <row r="34" spans="3:9" ht="14.25">
      <c r="C34" s="37" t="s">
        <v>98</v>
      </c>
      <c r="I34" s="61">
        <v>-2880</v>
      </c>
    </row>
    <row r="35" spans="3:9" ht="14.25">
      <c r="C35" s="37" t="s">
        <v>97</v>
      </c>
      <c r="I35" s="62">
        <v>-2967</v>
      </c>
    </row>
    <row r="36" ht="14.25">
      <c r="I36" s="61">
        <f>SUM(I34:I35)</f>
        <v>-5847</v>
      </c>
    </row>
    <row r="38" spans="3:9" ht="15">
      <c r="C38" s="48" t="s">
        <v>77</v>
      </c>
      <c r="I38" s="54">
        <f>I26+I30+I36</f>
        <v>4137</v>
      </c>
    </row>
    <row r="39" ht="15">
      <c r="C39" s="48"/>
    </row>
    <row r="40" spans="3:9" ht="15">
      <c r="C40" s="48" t="s">
        <v>2</v>
      </c>
      <c r="I40" s="54">
        <v>9994</v>
      </c>
    </row>
    <row r="41" ht="15">
      <c r="C41" s="48"/>
    </row>
    <row r="42" spans="3:9" ht="15.75" thickBot="1">
      <c r="C42" s="48" t="s">
        <v>3</v>
      </c>
      <c r="I42" s="59">
        <f>SUM(I38:I41)</f>
        <v>14131</v>
      </c>
    </row>
    <row r="43" ht="15" thickTop="1"/>
    <row r="44" spans="2:9" ht="15.75">
      <c r="B44" s="31" t="s">
        <v>84</v>
      </c>
      <c r="I44" s="40"/>
    </row>
    <row r="45" spans="2:9" ht="15.75">
      <c r="B45" s="31" t="s">
        <v>83</v>
      </c>
      <c r="I45" s="60"/>
    </row>
  </sheetData>
  <printOptions/>
  <pageMargins left="0.32" right="0.75" top="0.63" bottom="0.79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C31">
      <selection activeCell="C35" sqref="C35"/>
    </sheetView>
  </sheetViews>
  <sheetFormatPr defaultColWidth="9.140625" defaultRowHeight="15"/>
  <cols>
    <col min="1" max="1" width="5.28125" style="0" customWidth="1"/>
    <col min="2" max="2" width="13.28125" style="0" customWidth="1"/>
    <col min="3" max="3" width="25.140625" style="0" customWidth="1"/>
    <col min="4" max="4" width="13.7109375" style="0" customWidth="1"/>
    <col min="5" max="5" width="2.8515625" style="0" customWidth="1"/>
    <col min="6" max="6" width="15.00390625" style="0" customWidth="1"/>
    <col min="7" max="7" width="2.8515625" style="0" customWidth="1"/>
    <col min="8" max="8" width="12.00390625" style="0" customWidth="1"/>
    <col min="9" max="9" width="3.00390625" style="0" customWidth="1"/>
    <col min="10" max="10" width="14.140625" style="0" customWidth="1"/>
    <col min="11" max="11" width="3.140625" style="0" customWidth="1"/>
    <col min="12" max="12" width="11.28125" style="0" customWidth="1"/>
  </cols>
  <sheetData>
    <row r="2" spans="3:5" ht="25.5" customHeight="1">
      <c r="C2" s="20" t="s">
        <v>33</v>
      </c>
      <c r="E2" s="20"/>
    </row>
    <row r="3" spans="3:5" ht="20.25" customHeight="1">
      <c r="C3" s="3" t="s">
        <v>6</v>
      </c>
      <c r="E3" s="3"/>
    </row>
    <row r="4" spans="3:5" ht="15">
      <c r="C4" s="1"/>
      <c r="E4" s="1"/>
    </row>
    <row r="5" spans="3:5" ht="18">
      <c r="C5" s="20" t="s">
        <v>102</v>
      </c>
      <c r="E5" s="20"/>
    </row>
    <row r="6" spans="3:10" ht="18">
      <c r="C6" s="46" t="s">
        <v>103</v>
      </c>
      <c r="E6" s="28"/>
      <c r="F6" s="29"/>
      <c r="G6" s="29"/>
      <c r="H6" s="29"/>
      <c r="I6" s="29"/>
      <c r="J6" s="29"/>
    </row>
    <row r="7" spans="4:10" ht="18">
      <c r="D7" s="28"/>
      <c r="E7" s="28"/>
      <c r="F7" s="29"/>
      <c r="G7" s="29"/>
      <c r="H7" s="29"/>
      <c r="I7" s="29"/>
      <c r="J7" s="29"/>
    </row>
    <row r="8" spans="4:10" ht="18">
      <c r="D8" s="28"/>
      <c r="E8" s="28"/>
      <c r="F8" s="29"/>
      <c r="G8" s="29"/>
      <c r="H8" s="29"/>
      <c r="I8" s="29"/>
      <c r="J8" s="29"/>
    </row>
    <row r="9" spans="2:12" ht="15">
      <c r="B9" s="37"/>
      <c r="C9" s="37"/>
      <c r="D9" s="37"/>
      <c r="E9" s="37"/>
      <c r="F9" s="47" t="s">
        <v>37</v>
      </c>
      <c r="G9" s="37"/>
      <c r="H9" s="37"/>
      <c r="I9" s="37"/>
      <c r="J9" s="38" t="s">
        <v>38</v>
      </c>
      <c r="K9" s="37"/>
      <c r="L9" s="37"/>
    </row>
    <row r="10" spans="2:12" ht="15">
      <c r="B10" s="37"/>
      <c r="C10" s="37"/>
      <c r="D10" s="38" t="s">
        <v>42</v>
      </c>
      <c r="E10" s="38"/>
      <c r="F10" s="38" t="s">
        <v>44</v>
      </c>
      <c r="G10" s="38"/>
      <c r="H10" s="38" t="s">
        <v>35</v>
      </c>
      <c r="I10" s="38"/>
      <c r="J10" s="38" t="s">
        <v>39</v>
      </c>
      <c r="K10" s="38"/>
      <c r="L10" s="48"/>
    </row>
    <row r="11" spans="2:12" ht="15">
      <c r="B11" s="37"/>
      <c r="C11" s="37"/>
      <c r="D11" s="38" t="s">
        <v>43</v>
      </c>
      <c r="E11" s="38"/>
      <c r="F11" s="38" t="s">
        <v>45</v>
      </c>
      <c r="G11" s="38"/>
      <c r="H11" s="38" t="s">
        <v>36</v>
      </c>
      <c r="I11" s="38"/>
      <c r="J11" s="38" t="s">
        <v>40</v>
      </c>
      <c r="K11" s="38"/>
      <c r="L11" s="38" t="s">
        <v>41</v>
      </c>
    </row>
    <row r="12" spans="2:12" ht="15">
      <c r="B12" s="37"/>
      <c r="C12" s="37"/>
      <c r="D12" s="38" t="s">
        <v>9</v>
      </c>
      <c r="E12" s="38"/>
      <c r="F12" s="38" t="s">
        <v>9</v>
      </c>
      <c r="G12" s="38"/>
      <c r="H12" s="38" t="s">
        <v>9</v>
      </c>
      <c r="I12" s="38"/>
      <c r="J12" s="38" t="s">
        <v>9</v>
      </c>
      <c r="K12" s="38"/>
      <c r="L12" s="38" t="s">
        <v>9</v>
      </c>
    </row>
    <row r="13" spans="2:12" ht="15">
      <c r="B13" s="37" t="s">
        <v>62</v>
      </c>
      <c r="C13" s="37"/>
      <c r="D13" s="49"/>
      <c r="E13" s="49"/>
      <c r="F13" s="49"/>
      <c r="G13" s="49"/>
      <c r="H13" s="49"/>
      <c r="I13" s="49"/>
      <c r="J13" s="49"/>
      <c r="K13" s="49"/>
      <c r="L13" s="37"/>
    </row>
    <row r="14" spans="2:12" ht="15">
      <c r="B14" s="50" t="s">
        <v>63</v>
      </c>
      <c r="C14" s="37"/>
      <c r="D14" s="49"/>
      <c r="E14" s="49"/>
      <c r="F14" s="49"/>
      <c r="G14" s="49"/>
      <c r="H14" s="49"/>
      <c r="I14" s="49"/>
      <c r="J14" s="49"/>
      <c r="K14" s="49"/>
      <c r="L14" s="37"/>
    </row>
    <row r="15" spans="2:12" ht="15">
      <c r="B15" s="37"/>
      <c r="C15" s="37"/>
      <c r="D15" s="49"/>
      <c r="E15" s="49"/>
      <c r="F15" s="49"/>
      <c r="G15" s="49"/>
      <c r="H15" s="49"/>
      <c r="I15" s="49"/>
      <c r="J15" s="49"/>
      <c r="K15" s="49"/>
      <c r="L15" s="37"/>
    </row>
    <row r="16" spans="2:13" ht="15">
      <c r="B16" s="37" t="s">
        <v>105</v>
      </c>
      <c r="C16" s="37"/>
      <c r="D16" s="40">
        <v>80004</v>
      </c>
      <c r="E16" s="40"/>
      <c r="F16" s="40">
        <v>15230</v>
      </c>
      <c r="G16" s="40"/>
      <c r="H16" s="40">
        <v>2808</v>
      </c>
      <c r="I16" s="40"/>
      <c r="J16" s="40">
        <v>29436</v>
      </c>
      <c r="K16" s="40"/>
      <c r="L16" s="40">
        <f>SUM(D16:K16)</f>
        <v>127478</v>
      </c>
      <c r="M16" s="35"/>
    </row>
    <row r="17" spans="2:13" ht="15">
      <c r="B17" s="37" t="s">
        <v>107</v>
      </c>
      <c r="C17" s="37"/>
      <c r="D17" s="40"/>
      <c r="E17" s="40"/>
      <c r="F17" s="40"/>
      <c r="G17" s="40"/>
      <c r="H17" s="40"/>
      <c r="I17" s="40"/>
      <c r="J17" s="40"/>
      <c r="K17" s="40"/>
      <c r="L17" s="40"/>
      <c r="M17" s="35"/>
    </row>
    <row r="18" spans="2:13" ht="15">
      <c r="B18" s="51" t="s">
        <v>99</v>
      </c>
      <c r="C18" s="37"/>
      <c r="D18" s="68">
        <v>0</v>
      </c>
      <c r="E18" s="68"/>
      <c r="F18" s="68">
        <v>0</v>
      </c>
      <c r="G18" s="68"/>
      <c r="H18" s="68">
        <v>0</v>
      </c>
      <c r="I18" s="40"/>
      <c r="J18" s="40">
        <v>2880</v>
      </c>
      <c r="K18" s="40"/>
      <c r="L18" s="40">
        <f>SUM(D18:K18)</f>
        <v>2880</v>
      </c>
      <c r="M18" s="35"/>
    </row>
    <row r="19" spans="2:13" ht="15">
      <c r="B19" s="51" t="s">
        <v>100</v>
      </c>
      <c r="C19" s="37"/>
      <c r="D19" s="71">
        <v>0</v>
      </c>
      <c r="E19" s="71"/>
      <c r="F19" s="71">
        <v>0</v>
      </c>
      <c r="G19" s="71"/>
      <c r="H19" s="71">
        <v>0</v>
      </c>
      <c r="I19" s="42"/>
      <c r="J19" s="63">
        <v>-4365</v>
      </c>
      <c r="K19" s="42"/>
      <c r="L19" s="63">
        <f>SUM(D19:K19)</f>
        <v>-4365</v>
      </c>
      <c r="M19" s="35"/>
    </row>
    <row r="20" spans="2:13" ht="15">
      <c r="B20" s="37" t="s">
        <v>0</v>
      </c>
      <c r="C20" s="37"/>
      <c r="D20" s="40">
        <f>SUM(D16:D19)</f>
        <v>80004</v>
      </c>
      <c r="E20" s="40"/>
      <c r="F20" s="40">
        <f>SUM(F16:F19)</f>
        <v>15230</v>
      </c>
      <c r="G20" s="40"/>
      <c r="H20" s="40">
        <f>SUM(H16:H19)</f>
        <v>2808</v>
      </c>
      <c r="I20" s="40"/>
      <c r="J20" s="40">
        <f>SUM(J16:J19)</f>
        <v>27951</v>
      </c>
      <c r="K20" s="40"/>
      <c r="L20" s="40">
        <f>SUM(D20:K20)</f>
        <v>125993</v>
      </c>
      <c r="M20" s="35"/>
    </row>
    <row r="21" spans="2:13" ht="15">
      <c r="B21" s="37"/>
      <c r="C21" s="37"/>
      <c r="D21" s="40"/>
      <c r="E21" s="40"/>
      <c r="F21" s="40"/>
      <c r="G21" s="40"/>
      <c r="H21" s="40"/>
      <c r="I21" s="40"/>
      <c r="J21" s="40"/>
      <c r="K21" s="40"/>
      <c r="L21" s="40"/>
      <c r="M21" s="35"/>
    </row>
    <row r="22" spans="2:13" ht="15">
      <c r="B22" s="37" t="s">
        <v>66</v>
      </c>
      <c r="C22" s="37"/>
      <c r="D22" s="40"/>
      <c r="E22" s="40"/>
      <c r="F22" s="40"/>
      <c r="G22" s="40"/>
      <c r="H22" s="40"/>
      <c r="I22" s="40"/>
      <c r="J22" s="40"/>
      <c r="K22" s="40"/>
      <c r="L22" s="40"/>
      <c r="M22" s="35"/>
    </row>
    <row r="23" spans="2:13" ht="15">
      <c r="B23" s="37" t="s">
        <v>67</v>
      </c>
      <c r="C23" s="37"/>
      <c r="D23" s="40"/>
      <c r="E23" s="40"/>
      <c r="F23" s="40"/>
      <c r="G23" s="40"/>
      <c r="H23" s="40"/>
      <c r="I23" s="40"/>
      <c r="J23" s="40"/>
      <c r="K23" s="40"/>
      <c r="L23" s="40"/>
      <c r="M23" s="35"/>
    </row>
    <row r="24" spans="2:13" ht="15">
      <c r="B24" s="51" t="s">
        <v>68</v>
      </c>
      <c r="C24" s="37"/>
      <c r="D24" s="68">
        <v>0</v>
      </c>
      <c r="E24" s="68"/>
      <c r="F24" s="68">
        <v>0</v>
      </c>
      <c r="G24" s="68"/>
      <c r="H24" s="68">
        <v>0</v>
      </c>
      <c r="I24" s="40"/>
      <c r="J24" s="68">
        <v>0</v>
      </c>
      <c r="K24" s="40"/>
      <c r="L24" s="68">
        <f>SUM(D24:K24)</f>
        <v>0</v>
      </c>
      <c r="M24" s="35"/>
    </row>
    <row r="25" spans="2:13" ht="15">
      <c r="B25" s="37"/>
      <c r="C25" s="37"/>
      <c r="D25" s="68"/>
      <c r="E25" s="68"/>
      <c r="F25" s="68"/>
      <c r="G25" s="68"/>
      <c r="H25" s="68"/>
      <c r="I25" s="40"/>
      <c r="J25" s="40"/>
      <c r="K25" s="40"/>
      <c r="L25" s="40" t="s">
        <v>5</v>
      </c>
      <c r="M25" s="35"/>
    </row>
    <row r="26" spans="2:13" ht="15">
      <c r="B26" s="37" t="s">
        <v>104</v>
      </c>
      <c r="C26" s="37"/>
      <c r="D26" s="68">
        <v>0</v>
      </c>
      <c r="E26" s="68"/>
      <c r="F26" s="68">
        <v>0</v>
      </c>
      <c r="G26" s="68"/>
      <c r="H26" s="68">
        <v>0</v>
      </c>
      <c r="I26" s="40"/>
      <c r="J26" s="40">
        <v>3433</v>
      </c>
      <c r="K26" s="40"/>
      <c r="L26" s="40">
        <f>SUM(D26:K26)</f>
        <v>3433</v>
      </c>
      <c r="M26" s="35"/>
    </row>
    <row r="27" spans="2:13" ht="15">
      <c r="B27" s="37"/>
      <c r="C27" s="37"/>
      <c r="D27" s="68"/>
      <c r="E27" s="68"/>
      <c r="F27" s="68"/>
      <c r="G27" s="68"/>
      <c r="H27" s="68"/>
      <c r="I27" s="40"/>
      <c r="J27" s="40"/>
      <c r="K27" s="40"/>
      <c r="L27" s="40"/>
      <c r="M27" s="35"/>
    </row>
    <row r="28" spans="2:13" ht="15">
      <c r="B28" s="37" t="s">
        <v>69</v>
      </c>
      <c r="C28" s="37"/>
      <c r="D28" s="68">
        <v>0</v>
      </c>
      <c r="E28" s="68"/>
      <c r="F28" s="68">
        <v>0</v>
      </c>
      <c r="G28" s="68"/>
      <c r="H28" s="68">
        <v>0</v>
      </c>
      <c r="I28" s="40"/>
      <c r="J28" s="41">
        <v>-2880</v>
      </c>
      <c r="K28" s="40"/>
      <c r="L28" s="41">
        <f>SUM(D28:K28)</f>
        <v>-2880</v>
      </c>
      <c r="M28" s="35"/>
    </row>
    <row r="29" spans="2:13" ht="15">
      <c r="B29" s="37"/>
      <c r="C29" s="37"/>
      <c r="D29" s="70"/>
      <c r="E29" s="68"/>
      <c r="F29" s="70"/>
      <c r="G29" s="68"/>
      <c r="H29" s="70"/>
      <c r="I29" s="40"/>
      <c r="J29" s="52"/>
      <c r="K29" s="40"/>
      <c r="L29" s="52"/>
      <c r="M29" s="35"/>
    </row>
    <row r="30" spans="2:13" ht="15.75" thickBot="1">
      <c r="B30" s="37" t="s">
        <v>60</v>
      </c>
      <c r="C30" s="37"/>
      <c r="D30" s="44">
        <f>SUM(D20:D29)</f>
        <v>80004</v>
      </c>
      <c r="E30" s="44"/>
      <c r="F30" s="44">
        <f>SUM(F20:F29)</f>
        <v>15230</v>
      </c>
      <c r="G30" s="44"/>
      <c r="H30" s="44">
        <f>SUM(H20:H29)</f>
        <v>2808</v>
      </c>
      <c r="I30" s="44"/>
      <c r="J30" s="44">
        <f>SUM(J20:J29)</f>
        <v>28504</v>
      </c>
      <c r="K30" s="44"/>
      <c r="L30" s="44">
        <f>SUM(D30:K30)</f>
        <v>126546</v>
      </c>
      <c r="M30" s="35"/>
    </row>
    <row r="31" spans="2:13" ht="15.75" thickTop="1">
      <c r="B31" s="37"/>
      <c r="C31" s="37"/>
      <c r="D31" s="40"/>
      <c r="E31" s="40"/>
      <c r="F31" s="40"/>
      <c r="G31" s="40"/>
      <c r="H31" s="40"/>
      <c r="I31" s="40"/>
      <c r="J31" s="40"/>
      <c r="K31" s="40"/>
      <c r="L31" s="40"/>
      <c r="M31" s="35"/>
    </row>
    <row r="32" spans="2:13" ht="15">
      <c r="B32" s="37"/>
      <c r="C32" s="37"/>
      <c r="D32" s="40"/>
      <c r="E32" s="40"/>
      <c r="F32" s="40"/>
      <c r="G32" s="40"/>
      <c r="H32" s="40"/>
      <c r="I32" s="40"/>
      <c r="J32" s="40"/>
      <c r="K32" s="40"/>
      <c r="L32" s="40"/>
      <c r="M32" s="35"/>
    </row>
    <row r="33" spans="2:13" ht="15">
      <c r="B33" s="37" t="s">
        <v>62</v>
      </c>
      <c r="C33" s="37"/>
      <c r="D33" s="40"/>
      <c r="E33" s="40"/>
      <c r="F33" s="40"/>
      <c r="G33" s="40"/>
      <c r="H33" s="40"/>
      <c r="I33" s="40"/>
      <c r="J33" s="40"/>
      <c r="K33" s="40"/>
      <c r="L33" s="40"/>
      <c r="M33" s="35"/>
    </row>
    <row r="34" spans="2:13" ht="15">
      <c r="B34" s="50" t="s">
        <v>64</v>
      </c>
      <c r="C34" s="37"/>
      <c r="D34" s="40"/>
      <c r="E34" s="40"/>
      <c r="F34" s="40"/>
      <c r="G34" s="40"/>
      <c r="H34" s="40"/>
      <c r="I34" s="40"/>
      <c r="J34" s="40"/>
      <c r="K34" s="40"/>
      <c r="L34" s="40"/>
      <c r="M34" s="35"/>
    </row>
    <row r="35" spans="2:13" ht="15">
      <c r="B35" s="37"/>
      <c r="C35" s="37"/>
      <c r="D35" s="40"/>
      <c r="E35" s="40"/>
      <c r="F35" s="40"/>
      <c r="G35" s="40"/>
      <c r="H35" s="40"/>
      <c r="I35" s="40"/>
      <c r="J35" s="40"/>
      <c r="K35" s="40"/>
      <c r="L35" s="40"/>
      <c r="M35" s="35"/>
    </row>
    <row r="36" spans="2:13" ht="15">
      <c r="B36" s="37" t="s">
        <v>106</v>
      </c>
      <c r="C36" s="37"/>
      <c r="D36" s="40">
        <v>80004</v>
      </c>
      <c r="E36" s="40"/>
      <c r="F36" s="40">
        <v>15236</v>
      </c>
      <c r="G36" s="40"/>
      <c r="H36" s="40">
        <v>2808</v>
      </c>
      <c r="I36" s="40"/>
      <c r="J36" s="40">
        <v>28577</v>
      </c>
      <c r="K36" s="40"/>
      <c r="L36" s="40">
        <f>SUM(D36:K36)</f>
        <v>126625</v>
      </c>
      <c r="M36" s="35"/>
    </row>
    <row r="37" spans="2:13" ht="15">
      <c r="B37" s="37" t="s">
        <v>107</v>
      </c>
      <c r="C37" s="37"/>
      <c r="D37" s="40"/>
      <c r="E37" s="40"/>
      <c r="F37" s="40"/>
      <c r="G37" s="40"/>
      <c r="H37" s="40"/>
      <c r="I37" s="40"/>
      <c r="J37" s="40"/>
      <c r="K37" s="40"/>
      <c r="L37" s="40"/>
      <c r="M37" s="35"/>
    </row>
    <row r="38" spans="2:13" ht="15">
      <c r="B38" s="51" t="s">
        <v>99</v>
      </c>
      <c r="C38" s="37"/>
      <c r="D38" s="68">
        <v>0</v>
      </c>
      <c r="E38" s="68"/>
      <c r="F38" s="68">
        <v>0</v>
      </c>
      <c r="G38" s="68"/>
      <c r="H38" s="68">
        <v>0</v>
      </c>
      <c r="I38" s="40"/>
      <c r="J38" s="40">
        <v>2880</v>
      </c>
      <c r="K38" s="40"/>
      <c r="L38" s="40">
        <f>SUM(D38:K38)</f>
        <v>2880</v>
      </c>
      <c r="M38" s="35"/>
    </row>
    <row r="39" spans="2:13" ht="15">
      <c r="B39" s="51" t="s">
        <v>100</v>
      </c>
      <c r="C39" s="37"/>
      <c r="D39" s="71">
        <v>0</v>
      </c>
      <c r="E39" s="71"/>
      <c r="F39" s="71">
        <v>0</v>
      </c>
      <c r="G39" s="71"/>
      <c r="H39" s="71">
        <v>0</v>
      </c>
      <c r="I39" s="42"/>
      <c r="J39" s="63">
        <v>-3203</v>
      </c>
      <c r="K39" s="42"/>
      <c r="L39" s="63">
        <f>SUM(D39:K39)</f>
        <v>-3203</v>
      </c>
      <c r="M39" s="35"/>
    </row>
    <row r="40" spans="2:13" ht="15">
      <c r="B40" s="37" t="s">
        <v>1</v>
      </c>
      <c r="C40" s="37"/>
      <c r="D40" s="40">
        <f>SUM(D36:D39)</f>
        <v>80004</v>
      </c>
      <c r="E40" s="40"/>
      <c r="F40" s="40">
        <f>SUM(F36:F39)</f>
        <v>15236</v>
      </c>
      <c r="G40" s="40"/>
      <c r="H40" s="40">
        <f>SUM(H36:H39)</f>
        <v>2808</v>
      </c>
      <c r="I40" s="40"/>
      <c r="J40" s="40">
        <f>SUM(J36:J39)</f>
        <v>28254</v>
      </c>
      <c r="K40" s="40"/>
      <c r="L40" s="40">
        <f>SUM(D40:K40)</f>
        <v>126302</v>
      </c>
      <c r="M40" s="35"/>
    </row>
    <row r="41" spans="2:13" ht="15">
      <c r="B41" s="37"/>
      <c r="C41" s="37"/>
      <c r="D41" s="40"/>
      <c r="E41" s="40"/>
      <c r="F41" s="40"/>
      <c r="G41" s="40"/>
      <c r="H41" s="40"/>
      <c r="I41" s="40"/>
      <c r="J41" s="40"/>
      <c r="K41" s="40"/>
      <c r="L41" s="40"/>
      <c r="M41" s="35"/>
    </row>
    <row r="42" spans="2:13" ht="15">
      <c r="B42" s="37" t="s">
        <v>66</v>
      </c>
      <c r="C42" s="37"/>
      <c r="D42" s="40"/>
      <c r="E42" s="40"/>
      <c r="F42" s="40"/>
      <c r="G42" s="40"/>
      <c r="H42" s="40"/>
      <c r="I42" s="40"/>
      <c r="J42" s="40"/>
      <c r="K42" s="40"/>
      <c r="L42" s="40"/>
      <c r="M42" s="35"/>
    </row>
    <row r="43" spans="2:13" ht="15">
      <c r="B43" s="37" t="s">
        <v>67</v>
      </c>
      <c r="C43" s="37"/>
      <c r="D43" s="40"/>
      <c r="E43" s="40"/>
      <c r="F43" s="40"/>
      <c r="G43" s="40"/>
      <c r="H43" s="40"/>
      <c r="I43" s="40"/>
      <c r="J43" s="40"/>
      <c r="K43" s="40"/>
      <c r="L43" s="40"/>
      <c r="M43" s="35"/>
    </row>
    <row r="44" spans="2:13" ht="15">
      <c r="B44" s="51" t="s">
        <v>68</v>
      </c>
      <c r="C44" s="37"/>
      <c r="D44" s="68">
        <v>0</v>
      </c>
      <c r="E44" s="68"/>
      <c r="F44" s="68">
        <v>-6</v>
      </c>
      <c r="G44" s="68"/>
      <c r="H44" s="68">
        <v>0</v>
      </c>
      <c r="I44" s="40"/>
      <c r="J44" s="68">
        <v>0</v>
      </c>
      <c r="K44" s="40"/>
      <c r="L44" s="41">
        <f>SUM(D44:K44)</f>
        <v>-6</v>
      </c>
      <c r="M44" s="35"/>
    </row>
    <row r="45" spans="2:13" ht="15">
      <c r="B45" s="37"/>
      <c r="C45" s="37"/>
      <c r="D45" s="68"/>
      <c r="E45" s="68"/>
      <c r="F45" s="68"/>
      <c r="G45" s="68"/>
      <c r="H45" s="68"/>
      <c r="I45" s="40"/>
      <c r="J45" s="40"/>
      <c r="K45" s="40"/>
      <c r="L45" s="40"/>
      <c r="M45" s="35"/>
    </row>
    <row r="46" spans="2:13" ht="15">
      <c r="B46" s="37" t="s">
        <v>104</v>
      </c>
      <c r="C46" s="37"/>
      <c r="D46" s="68">
        <v>0</v>
      </c>
      <c r="E46" s="68"/>
      <c r="F46" s="68">
        <v>0</v>
      </c>
      <c r="G46" s="68"/>
      <c r="H46" s="68">
        <v>0</v>
      </c>
      <c r="I46" s="40"/>
      <c r="J46" s="40">
        <v>1354</v>
      </c>
      <c r="K46" s="40"/>
      <c r="L46" s="40">
        <f>SUM(D46:K46)</f>
        <v>1354</v>
      </c>
      <c r="M46" s="35"/>
    </row>
    <row r="47" spans="2:13" ht="15">
      <c r="B47" s="37"/>
      <c r="C47" s="37"/>
      <c r="D47" s="68"/>
      <c r="E47" s="68"/>
      <c r="F47" s="68"/>
      <c r="G47" s="68"/>
      <c r="H47" s="68"/>
      <c r="I47" s="40"/>
      <c r="J47" s="40"/>
      <c r="K47" s="40"/>
      <c r="L47" s="40"/>
      <c r="M47" s="35"/>
    </row>
    <row r="48" spans="2:13" ht="15">
      <c r="B48" s="37" t="s">
        <v>69</v>
      </c>
      <c r="C48" s="37"/>
      <c r="D48" s="68">
        <v>0</v>
      </c>
      <c r="E48" s="68"/>
      <c r="F48" s="68">
        <v>0</v>
      </c>
      <c r="G48" s="68"/>
      <c r="H48" s="68">
        <v>0</v>
      </c>
      <c r="I48" s="40"/>
      <c r="J48" s="41">
        <v>-2880</v>
      </c>
      <c r="K48" s="41"/>
      <c r="L48" s="41">
        <f>SUM(D48:K48)</f>
        <v>-2880</v>
      </c>
      <c r="M48" s="35"/>
    </row>
    <row r="49" spans="2:13" ht="15">
      <c r="B49" s="37"/>
      <c r="C49" s="37"/>
      <c r="D49" s="52"/>
      <c r="E49" s="40"/>
      <c r="F49" s="52"/>
      <c r="G49" s="40"/>
      <c r="H49" s="52"/>
      <c r="I49" s="40"/>
      <c r="J49" s="52"/>
      <c r="K49" s="40"/>
      <c r="L49" s="52"/>
      <c r="M49" s="35"/>
    </row>
    <row r="50" spans="2:13" ht="15.75" thickBot="1">
      <c r="B50" s="37" t="s">
        <v>65</v>
      </c>
      <c r="C50" s="37"/>
      <c r="D50" s="44">
        <f>SUM(D40:D49)</f>
        <v>80004</v>
      </c>
      <c r="E50" s="44"/>
      <c r="F50" s="44">
        <f>SUM(F40:F49)</f>
        <v>15230</v>
      </c>
      <c r="G50" s="44"/>
      <c r="H50" s="44">
        <f>SUM(H40:H49)</f>
        <v>2808</v>
      </c>
      <c r="I50" s="44"/>
      <c r="J50" s="44">
        <f>SUM(J40:J49)</f>
        <v>26728</v>
      </c>
      <c r="K50" s="44"/>
      <c r="L50" s="44">
        <f>SUM(D50:K50)</f>
        <v>124770</v>
      </c>
      <c r="M50" s="35"/>
    </row>
    <row r="51" spans="2:13" ht="15.75" thickTop="1">
      <c r="B51" s="37"/>
      <c r="C51" s="37"/>
      <c r="D51" s="40"/>
      <c r="E51" s="40"/>
      <c r="F51" s="40"/>
      <c r="G51" s="40"/>
      <c r="H51" s="40"/>
      <c r="I51" s="40"/>
      <c r="J51" s="40"/>
      <c r="K51" s="40"/>
      <c r="L51" s="40"/>
      <c r="M51" s="35"/>
    </row>
    <row r="52" spans="2:13" ht="15.75">
      <c r="B52" s="31" t="s">
        <v>82</v>
      </c>
      <c r="C52" s="37"/>
      <c r="D52" s="40"/>
      <c r="E52" s="40"/>
      <c r="F52" s="40"/>
      <c r="G52" s="40"/>
      <c r="H52" s="40"/>
      <c r="I52" s="40"/>
      <c r="J52" s="40"/>
      <c r="K52" s="40"/>
      <c r="L52" s="40"/>
      <c r="M52" s="35"/>
    </row>
    <row r="53" spans="2:13" ht="15.75">
      <c r="B53" s="31" t="s">
        <v>79</v>
      </c>
      <c r="C53" s="37"/>
      <c r="D53" s="40"/>
      <c r="E53" s="40"/>
      <c r="F53" s="40"/>
      <c r="G53" s="40"/>
      <c r="H53" s="40"/>
      <c r="I53" s="40"/>
      <c r="J53" s="40"/>
      <c r="K53" s="40"/>
      <c r="L53" s="40"/>
      <c r="M53" s="35"/>
    </row>
    <row r="54" spans="2:13" ht="15">
      <c r="B54" s="37"/>
      <c r="C54" s="37"/>
      <c r="D54" s="40"/>
      <c r="E54" s="40"/>
      <c r="F54" s="40"/>
      <c r="G54" s="40"/>
      <c r="H54" s="40"/>
      <c r="I54" s="40"/>
      <c r="J54" s="40"/>
      <c r="K54" s="40"/>
      <c r="L54" s="40"/>
      <c r="M54" s="35"/>
    </row>
    <row r="55" spans="2:13" ht="15">
      <c r="B55" s="37"/>
      <c r="C55" s="37"/>
      <c r="D55" s="40"/>
      <c r="E55" s="40"/>
      <c r="F55" s="40"/>
      <c r="G55" s="40"/>
      <c r="H55" s="40"/>
      <c r="I55" s="40"/>
      <c r="J55" s="40"/>
      <c r="K55" s="40"/>
      <c r="L55" s="40"/>
      <c r="M55" s="35"/>
    </row>
    <row r="56" spans="4:13" ht="15"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4:13" ht="15">
      <c r="D57" s="35"/>
      <c r="E57" s="35"/>
      <c r="F57" s="35"/>
      <c r="G57" s="35"/>
      <c r="H57" s="35"/>
      <c r="I57" s="35"/>
      <c r="J57" s="35"/>
      <c r="K57" s="35"/>
      <c r="L57" s="35"/>
      <c r="M57" s="35"/>
    </row>
  </sheetData>
  <printOptions/>
  <pageMargins left="0.4" right="0.36" top="1" bottom="1" header="0.5" footer="0.5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4"/>
  <sheetViews>
    <sheetView tabSelected="1" workbookViewId="0" topLeftCell="A1">
      <selection activeCell="I18" sqref="I18"/>
    </sheetView>
  </sheetViews>
  <sheetFormatPr defaultColWidth="9.140625" defaultRowHeight="15"/>
  <cols>
    <col min="1" max="1" width="2.8515625" style="0" customWidth="1"/>
    <col min="2" max="2" width="10.8515625" style="0" customWidth="1"/>
    <col min="3" max="3" width="26.421875" style="0" customWidth="1"/>
    <col min="4" max="4" width="2.28125" style="0" customWidth="1"/>
    <col min="5" max="5" width="17.57421875" style="0" customWidth="1"/>
    <col min="6" max="6" width="2.8515625" style="0" customWidth="1"/>
    <col min="7" max="7" width="17.00390625" style="0" customWidth="1"/>
    <col min="8" max="8" width="2.57421875" style="0" customWidth="1"/>
    <col min="9" max="9" width="16.57421875" style="0" customWidth="1"/>
    <col min="10" max="10" width="2.421875" style="0" customWidth="1"/>
    <col min="11" max="11" width="17.57421875" style="0" customWidth="1"/>
  </cols>
  <sheetData>
    <row r="2" ht="24.75" customHeight="1">
      <c r="C2" s="32" t="s">
        <v>33</v>
      </c>
    </row>
    <row r="3" ht="20.25" customHeight="1">
      <c r="C3" s="3" t="s">
        <v>6</v>
      </c>
    </row>
    <row r="4" ht="15">
      <c r="C4" s="7"/>
    </row>
    <row r="5" ht="18">
      <c r="C5" s="36" t="s">
        <v>46</v>
      </c>
    </row>
    <row r="6" ht="18">
      <c r="C6" s="45" t="s">
        <v>103</v>
      </c>
    </row>
    <row r="7" ht="18">
      <c r="C7" s="36"/>
    </row>
    <row r="8" spans="5:11" ht="15">
      <c r="E8" s="72" t="s">
        <v>57</v>
      </c>
      <c r="F8" s="72"/>
      <c r="G8" s="72"/>
      <c r="I8" s="72" t="s">
        <v>58</v>
      </c>
      <c r="J8" s="72"/>
      <c r="K8" s="72"/>
    </row>
    <row r="9" spans="5:11" ht="15">
      <c r="E9" s="38" t="s">
        <v>54</v>
      </c>
      <c r="F9" s="38"/>
      <c r="G9" s="38" t="s">
        <v>56</v>
      </c>
      <c r="H9" s="33"/>
      <c r="I9" s="38" t="s">
        <v>54</v>
      </c>
      <c r="J9" s="38"/>
      <c r="K9" s="38" t="s">
        <v>56</v>
      </c>
    </row>
    <row r="10" spans="5:11" ht="15">
      <c r="E10" s="38" t="s">
        <v>55</v>
      </c>
      <c r="F10" s="38"/>
      <c r="G10" s="38" t="s">
        <v>55</v>
      </c>
      <c r="H10" s="33"/>
      <c r="I10" s="38" t="s">
        <v>59</v>
      </c>
      <c r="J10" s="38"/>
      <c r="K10" s="38" t="s">
        <v>59</v>
      </c>
    </row>
    <row r="11" spans="5:11" ht="15">
      <c r="E11" s="39">
        <v>37529</v>
      </c>
      <c r="F11" s="39"/>
      <c r="G11" s="39">
        <v>37164</v>
      </c>
      <c r="H11" s="33"/>
      <c r="I11" s="39">
        <v>37529</v>
      </c>
      <c r="J11" s="39"/>
      <c r="K11" s="39">
        <v>37164</v>
      </c>
    </row>
    <row r="12" spans="5:11" ht="15">
      <c r="E12" s="38" t="s">
        <v>9</v>
      </c>
      <c r="F12" s="38"/>
      <c r="G12" s="38" t="s">
        <v>9</v>
      </c>
      <c r="H12" s="34"/>
      <c r="I12" s="38" t="s">
        <v>9</v>
      </c>
      <c r="J12" s="38"/>
      <c r="K12" s="38" t="s">
        <v>9</v>
      </c>
    </row>
    <row r="13" spans="5:11" ht="15">
      <c r="E13" s="38"/>
      <c r="F13" s="38"/>
      <c r="G13" s="49" t="s">
        <v>108</v>
      </c>
      <c r="H13" s="34"/>
      <c r="I13" s="38"/>
      <c r="J13" s="38"/>
      <c r="K13" s="49" t="s">
        <v>108</v>
      </c>
    </row>
    <row r="14" spans="3:12" ht="15">
      <c r="C14" s="37" t="s">
        <v>12</v>
      </c>
      <c r="D14" s="37"/>
      <c r="E14" s="40">
        <v>32120</v>
      </c>
      <c r="F14" s="40"/>
      <c r="G14" s="40">
        <v>32278</v>
      </c>
      <c r="H14" s="40"/>
      <c r="I14" s="40">
        <v>96329</v>
      </c>
      <c r="J14" s="40"/>
      <c r="K14" s="40">
        <v>99634</v>
      </c>
      <c r="L14" s="37"/>
    </row>
    <row r="15" spans="3:12" ht="15">
      <c r="C15" s="37"/>
      <c r="D15" s="37"/>
      <c r="E15" s="40"/>
      <c r="F15" s="40"/>
      <c r="G15" s="40"/>
      <c r="H15" s="40"/>
      <c r="I15" s="40"/>
      <c r="J15" s="40"/>
      <c r="K15" s="40"/>
      <c r="L15" s="37"/>
    </row>
    <row r="16" spans="3:12" ht="15">
      <c r="C16" s="37" t="s">
        <v>47</v>
      </c>
      <c r="D16" s="37"/>
      <c r="E16" s="41">
        <f>-30197+283</f>
        <v>-29914</v>
      </c>
      <c r="F16" s="40"/>
      <c r="G16" s="41">
        <f>-31776+355</f>
        <v>-31421</v>
      </c>
      <c r="H16" s="40"/>
      <c r="I16" s="41">
        <f>-91458+891</f>
        <v>-90567</v>
      </c>
      <c r="J16" s="40"/>
      <c r="K16" s="41">
        <f>-98727+984</f>
        <v>-97743</v>
      </c>
      <c r="L16" s="37"/>
    </row>
    <row r="17" spans="3:12" ht="15">
      <c r="C17" s="37"/>
      <c r="D17" s="37"/>
      <c r="E17" s="40"/>
      <c r="F17" s="40"/>
      <c r="G17" s="40"/>
      <c r="H17" s="40"/>
      <c r="I17" s="40"/>
      <c r="J17" s="40"/>
      <c r="K17" s="40"/>
      <c r="L17" s="37"/>
    </row>
    <row r="18" spans="3:12" ht="15">
      <c r="C18" s="37" t="s">
        <v>48</v>
      </c>
      <c r="D18" s="37"/>
      <c r="E18" s="40">
        <v>13</v>
      </c>
      <c r="F18" s="40"/>
      <c r="G18" s="68">
        <v>0</v>
      </c>
      <c r="H18" s="40"/>
      <c r="I18" s="40">
        <v>13</v>
      </c>
      <c r="J18" s="40"/>
      <c r="K18" s="40">
        <v>126</v>
      </c>
      <c r="L18" s="37"/>
    </row>
    <row r="19" spans="3:12" ht="15">
      <c r="C19" s="37"/>
      <c r="D19" s="37"/>
      <c r="E19" s="42"/>
      <c r="F19" s="40"/>
      <c r="G19" s="42"/>
      <c r="H19" s="40"/>
      <c r="I19" s="42"/>
      <c r="J19" s="40"/>
      <c r="K19" s="42"/>
      <c r="L19" s="37"/>
    </row>
    <row r="20" spans="3:12" ht="15">
      <c r="C20" s="37" t="s">
        <v>49</v>
      </c>
      <c r="D20" s="37"/>
      <c r="E20" s="40">
        <f>E14+E16+E18</f>
        <v>2219</v>
      </c>
      <c r="F20" s="40"/>
      <c r="G20" s="40">
        <f>G14+G16+G18</f>
        <v>857</v>
      </c>
      <c r="H20" s="40"/>
      <c r="I20" s="40">
        <f>I14+I16+I18</f>
        <v>5775</v>
      </c>
      <c r="J20" s="40"/>
      <c r="K20" s="40">
        <f>K14+K16+K18</f>
        <v>2017</v>
      </c>
      <c r="L20" s="37"/>
    </row>
    <row r="21" spans="3:12" ht="15">
      <c r="C21" s="37"/>
      <c r="D21" s="37"/>
      <c r="E21" s="40"/>
      <c r="F21" s="40"/>
      <c r="G21" s="40"/>
      <c r="H21" s="40"/>
      <c r="I21" s="40"/>
      <c r="J21" s="40"/>
      <c r="K21" s="40"/>
      <c r="L21" s="37"/>
    </row>
    <row r="22" spans="3:12" ht="15">
      <c r="C22" s="37" t="s">
        <v>50</v>
      </c>
      <c r="D22" s="37"/>
      <c r="E22" s="41">
        <v>-283</v>
      </c>
      <c r="F22" s="41"/>
      <c r="G22" s="41">
        <v>-355</v>
      </c>
      <c r="H22" s="41"/>
      <c r="I22" s="41">
        <v>-891</v>
      </c>
      <c r="J22" s="41"/>
      <c r="K22" s="41">
        <v>-984</v>
      </c>
      <c r="L22" s="37"/>
    </row>
    <row r="23" spans="3:12" ht="15">
      <c r="C23" s="37"/>
      <c r="D23" s="37"/>
      <c r="E23" s="42"/>
      <c r="F23" s="40"/>
      <c r="G23" s="42"/>
      <c r="H23" s="40"/>
      <c r="I23" s="42"/>
      <c r="J23" s="40"/>
      <c r="K23" s="42">
        <v>0</v>
      </c>
      <c r="L23" s="37"/>
    </row>
    <row r="24" spans="3:12" ht="15">
      <c r="C24" s="37" t="s">
        <v>51</v>
      </c>
      <c r="D24" s="37"/>
      <c r="E24" s="40">
        <f>E20+E22</f>
        <v>1936</v>
      </c>
      <c r="F24" s="40"/>
      <c r="G24" s="40">
        <f>G20+G22</f>
        <v>502</v>
      </c>
      <c r="H24" s="40"/>
      <c r="I24" s="40">
        <f>I20+I22</f>
        <v>4884</v>
      </c>
      <c r="J24" s="40"/>
      <c r="K24" s="40">
        <f>K20+K22</f>
        <v>1033</v>
      </c>
      <c r="L24" s="37"/>
    </row>
    <row r="25" spans="3:12" ht="15">
      <c r="C25" s="37"/>
      <c r="D25" s="37"/>
      <c r="E25" s="40"/>
      <c r="F25" s="40"/>
      <c r="G25" s="40"/>
      <c r="H25" s="40"/>
      <c r="I25" s="40"/>
      <c r="J25" s="40"/>
      <c r="K25" s="40"/>
      <c r="L25" s="37"/>
    </row>
    <row r="26" spans="3:12" ht="15">
      <c r="C26" s="37" t="s">
        <v>27</v>
      </c>
      <c r="D26" s="37"/>
      <c r="E26" s="41">
        <v>-1451</v>
      </c>
      <c r="F26" s="40"/>
      <c r="G26" s="68">
        <v>-290</v>
      </c>
      <c r="H26" s="40"/>
      <c r="I26" s="41">
        <v>-1451</v>
      </c>
      <c r="J26" s="40"/>
      <c r="K26" s="40">
        <v>321</v>
      </c>
      <c r="L26" s="37"/>
    </row>
    <row r="27" spans="3:12" ht="15">
      <c r="C27" s="37"/>
      <c r="D27" s="37"/>
      <c r="E27" s="42"/>
      <c r="F27" s="40"/>
      <c r="G27" s="42"/>
      <c r="H27" s="40"/>
      <c r="I27" s="42"/>
      <c r="J27" s="40"/>
      <c r="K27" s="42"/>
      <c r="L27" s="37"/>
    </row>
    <row r="28" spans="3:12" ht="15">
      <c r="C28" s="37" t="s">
        <v>52</v>
      </c>
      <c r="D28" s="37"/>
      <c r="E28" s="40">
        <f>SUM(E24:E27)</f>
        <v>485</v>
      </c>
      <c r="F28" s="40"/>
      <c r="G28" s="40">
        <f>SUM(G24:G27)</f>
        <v>212</v>
      </c>
      <c r="H28" s="40"/>
      <c r="I28" s="40">
        <f>SUM(I24:I27)</f>
        <v>3433</v>
      </c>
      <c r="J28" s="40"/>
      <c r="K28" s="40">
        <f>SUM(K24:K27)</f>
        <v>1354</v>
      </c>
      <c r="L28" s="37"/>
    </row>
    <row r="29" spans="3:12" ht="15">
      <c r="C29" s="37"/>
      <c r="D29" s="37"/>
      <c r="E29" s="40"/>
      <c r="F29" s="40"/>
      <c r="G29" s="40"/>
      <c r="H29" s="40"/>
      <c r="I29" s="40"/>
      <c r="J29" s="40"/>
      <c r="K29" s="40"/>
      <c r="L29" s="37"/>
    </row>
    <row r="30" spans="3:12" ht="15.75" thickBot="1">
      <c r="C30" s="37" t="s">
        <v>53</v>
      </c>
      <c r="D30" s="37"/>
      <c r="E30" s="44">
        <f>SUM(E28:E29)</f>
        <v>485</v>
      </c>
      <c r="F30" s="40"/>
      <c r="G30" s="44">
        <f>SUM(G28:G29)</f>
        <v>212</v>
      </c>
      <c r="H30" s="40"/>
      <c r="I30" s="44">
        <f>SUM(I28:I29)</f>
        <v>3433</v>
      </c>
      <c r="J30" s="40"/>
      <c r="K30" s="44">
        <f>SUM(K28:K29)</f>
        <v>1354</v>
      </c>
      <c r="L30" s="37"/>
    </row>
    <row r="31" spans="3:12" ht="15.75" thickTop="1">
      <c r="C31" s="37"/>
      <c r="D31" s="37"/>
      <c r="E31" s="40"/>
      <c r="F31" s="40"/>
      <c r="G31" s="40"/>
      <c r="H31" s="40"/>
      <c r="I31" s="40"/>
      <c r="J31" s="40"/>
      <c r="K31" s="40"/>
      <c r="L31" s="37"/>
    </row>
    <row r="32" spans="3:12" ht="15.75" thickBot="1">
      <c r="C32" s="37" t="s">
        <v>61</v>
      </c>
      <c r="D32" s="37"/>
      <c r="E32" s="43">
        <f>E30/80004*100</f>
        <v>0.6062196890155492</v>
      </c>
      <c r="F32" s="40"/>
      <c r="G32" s="43">
        <f>G30/80004*100</f>
        <v>0.26498675066246685</v>
      </c>
      <c r="H32" s="40"/>
      <c r="I32" s="43">
        <f>I30/80004*100</f>
        <v>4.291035448227588</v>
      </c>
      <c r="J32" s="40"/>
      <c r="K32" s="43">
        <f>K30/80004*100</f>
        <v>1.6924153792310386</v>
      </c>
      <c r="L32" s="37"/>
    </row>
    <row r="33" spans="3:12" ht="15.75" thickTop="1">
      <c r="C33" s="37"/>
      <c r="D33" s="37"/>
      <c r="E33" s="64"/>
      <c r="F33" s="40"/>
      <c r="G33" s="64"/>
      <c r="H33" s="40"/>
      <c r="I33" s="64"/>
      <c r="J33" s="40"/>
      <c r="K33" s="64"/>
      <c r="L33" s="37"/>
    </row>
    <row r="34" spans="3:12" ht="15.75" thickBot="1">
      <c r="C34" s="37" t="s">
        <v>4</v>
      </c>
      <c r="D34" s="37"/>
      <c r="E34" s="66">
        <v>0</v>
      </c>
      <c r="F34" s="65"/>
      <c r="G34" s="67">
        <v>0</v>
      </c>
      <c r="H34" s="68"/>
      <c r="I34" s="67">
        <v>0</v>
      </c>
      <c r="J34" s="68"/>
      <c r="K34" s="67">
        <v>0</v>
      </c>
      <c r="L34" s="37"/>
    </row>
    <row r="35" spans="3:12" ht="15.75" thickTop="1">
      <c r="C35" s="37"/>
      <c r="D35" s="37"/>
      <c r="E35" s="64"/>
      <c r="F35" s="40"/>
      <c r="G35" s="64"/>
      <c r="H35" s="40"/>
      <c r="I35" s="64"/>
      <c r="J35" s="40"/>
      <c r="K35" s="64"/>
      <c r="L35" s="37"/>
    </row>
    <row r="36" spans="3:12" ht="15">
      <c r="C36" s="37"/>
      <c r="D36" s="37"/>
      <c r="E36" s="40"/>
      <c r="F36" s="40"/>
      <c r="G36" s="40"/>
      <c r="H36" s="40"/>
      <c r="I36" s="40"/>
      <c r="J36" s="40"/>
      <c r="K36" s="40"/>
      <c r="L36" s="37"/>
    </row>
    <row r="37" spans="2:12" ht="15.75">
      <c r="B37" s="31" t="s">
        <v>80</v>
      </c>
      <c r="C37" s="37"/>
      <c r="D37" s="37"/>
      <c r="E37" s="40"/>
      <c r="F37" s="40"/>
      <c r="G37" s="40"/>
      <c r="H37" s="40"/>
      <c r="I37" s="40"/>
      <c r="J37" s="40"/>
      <c r="K37" s="40"/>
      <c r="L37" s="37"/>
    </row>
    <row r="38" spans="2:12" ht="15.75">
      <c r="B38" s="31" t="s">
        <v>34</v>
      </c>
      <c r="C38" s="37"/>
      <c r="D38" s="37"/>
      <c r="E38" s="40"/>
      <c r="F38" s="40"/>
      <c r="G38" s="40"/>
      <c r="H38" s="40"/>
      <c r="I38" s="40"/>
      <c r="J38" s="40"/>
      <c r="K38" s="40"/>
      <c r="L38" s="37"/>
    </row>
    <row r="39" spans="3:12" ht="15">
      <c r="C39" s="37"/>
      <c r="D39" s="37"/>
      <c r="E39" s="40"/>
      <c r="F39" s="40"/>
      <c r="G39" s="40"/>
      <c r="H39" s="40"/>
      <c r="I39" s="40"/>
      <c r="J39" s="40"/>
      <c r="K39" s="40"/>
      <c r="L39" s="37"/>
    </row>
    <row r="40" spans="5:11" ht="15">
      <c r="E40" s="35"/>
      <c r="F40" s="35"/>
      <c r="G40" s="35"/>
      <c r="H40" s="35"/>
      <c r="I40" s="35"/>
      <c r="J40" s="35"/>
      <c r="K40" s="35"/>
    </row>
    <row r="41" spans="5:11" ht="15">
      <c r="E41" s="35"/>
      <c r="F41" s="35"/>
      <c r="G41" s="35"/>
      <c r="H41" s="35"/>
      <c r="I41" s="35"/>
      <c r="J41" s="35"/>
      <c r="K41" s="35"/>
    </row>
    <row r="42" spans="5:11" ht="15">
      <c r="E42" s="35"/>
      <c r="F42" s="35"/>
      <c r="G42" s="35"/>
      <c r="H42" s="35"/>
      <c r="I42" s="35"/>
      <c r="J42" s="35"/>
      <c r="K42" s="35"/>
    </row>
    <row r="43" spans="5:11" ht="15">
      <c r="E43" s="35"/>
      <c r="F43" s="35"/>
      <c r="G43" s="35"/>
      <c r="H43" s="35"/>
      <c r="I43" s="35"/>
      <c r="J43" s="35"/>
      <c r="K43" s="35"/>
    </row>
    <row r="44" spans="5:11" ht="15">
      <c r="E44" s="35"/>
      <c r="F44" s="35"/>
      <c r="G44" s="35"/>
      <c r="H44" s="35"/>
      <c r="I44" s="35"/>
      <c r="J44" s="35"/>
      <c r="K44" s="35"/>
    </row>
    <row r="45" spans="5:11" ht="15">
      <c r="E45" s="35"/>
      <c r="F45" s="35"/>
      <c r="G45" s="35"/>
      <c r="H45" s="35"/>
      <c r="I45" s="35"/>
      <c r="J45" s="35"/>
      <c r="K45" s="35"/>
    </row>
    <row r="46" spans="5:11" ht="15">
      <c r="E46" s="35"/>
      <c r="F46" s="35"/>
      <c r="G46" s="35"/>
      <c r="H46" s="35"/>
      <c r="I46" s="35"/>
      <c r="J46" s="35"/>
      <c r="K46" s="35"/>
    </row>
    <row r="47" spans="5:11" ht="15">
      <c r="E47" s="35"/>
      <c r="F47" s="35"/>
      <c r="G47" s="35"/>
      <c r="H47" s="35"/>
      <c r="I47" s="35"/>
      <c r="J47" s="35"/>
      <c r="K47" s="35"/>
    </row>
    <row r="48" spans="5:11" ht="15">
      <c r="E48" s="35"/>
      <c r="F48" s="35"/>
      <c r="G48" s="35"/>
      <c r="H48" s="35"/>
      <c r="I48" s="35"/>
      <c r="J48" s="35"/>
      <c r="K48" s="35"/>
    </row>
    <row r="49" spans="5:11" ht="15">
      <c r="E49" s="35"/>
      <c r="F49" s="35"/>
      <c r="G49" s="35"/>
      <c r="H49" s="35"/>
      <c r="I49" s="35"/>
      <c r="J49" s="35"/>
      <c r="K49" s="35"/>
    </row>
    <row r="50" spans="5:11" ht="15">
      <c r="E50" s="35"/>
      <c r="F50" s="35"/>
      <c r="G50" s="35"/>
      <c r="H50" s="35"/>
      <c r="I50" s="35"/>
      <c r="J50" s="35"/>
      <c r="K50" s="35"/>
    </row>
    <row r="51" spans="5:11" ht="15">
      <c r="E51" s="35"/>
      <c r="F51" s="35"/>
      <c r="G51" s="35"/>
      <c r="H51" s="35"/>
      <c r="I51" s="35"/>
      <c r="J51" s="35"/>
      <c r="K51" s="35"/>
    </row>
    <row r="52" spans="5:11" ht="15">
      <c r="E52" s="35"/>
      <c r="F52" s="35"/>
      <c r="G52" s="35"/>
      <c r="H52" s="35"/>
      <c r="I52" s="35"/>
      <c r="J52" s="35"/>
      <c r="K52" s="35"/>
    </row>
    <row r="53" spans="5:11" ht="15">
      <c r="E53" s="35"/>
      <c r="F53" s="35"/>
      <c r="G53" s="35"/>
      <c r="H53" s="35"/>
      <c r="I53" s="35"/>
      <c r="J53" s="35"/>
      <c r="K53" s="35"/>
    </row>
    <row r="54" spans="5:11" ht="15">
      <c r="E54" s="35"/>
      <c r="F54" s="35"/>
      <c r="G54" s="35"/>
      <c r="H54" s="35"/>
      <c r="I54" s="35"/>
      <c r="J54" s="35"/>
      <c r="K54" s="35"/>
    </row>
  </sheetData>
  <mergeCells count="2">
    <mergeCell ref="E8:G8"/>
    <mergeCell ref="I8:K8"/>
  </mergeCells>
  <printOptions/>
  <pageMargins left="0.3" right="0.6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33">
      <selection activeCell="G37" sqref="G37"/>
    </sheetView>
  </sheetViews>
  <sheetFormatPr defaultColWidth="9.140625" defaultRowHeight="15"/>
  <cols>
    <col min="1" max="1" width="5.00390625" style="7" customWidth="1"/>
    <col min="2" max="2" width="11.7109375" style="6" customWidth="1"/>
    <col min="3" max="3" width="48.7109375" style="7" customWidth="1"/>
    <col min="4" max="4" width="1.7109375" style="7" customWidth="1"/>
    <col min="5" max="5" width="11.7109375" style="7" customWidth="1"/>
    <col min="6" max="6" width="5.8515625" style="7" customWidth="1"/>
    <col min="7" max="7" width="11.7109375" style="7" customWidth="1"/>
    <col min="8" max="16384" width="9.140625" style="7" customWidth="1"/>
  </cols>
  <sheetData>
    <row r="1" spans="2:4" s="2" customFormat="1" ht="18">
      <c r="B1" s="20"/>
      <c r="D1" s="1"/>
    </row>
    <row r="2" spans="2:4" s="2" customFormat="1" ht="21">
      <c r="B2" s="3"/>
      <c r="C2" s="32" t="s">
        <v>33</v>
      </c>
      <c r="D2" s="1"/>
    </row>
    <row r="3" spans="2:3" s="2" customFormat="1" ht="17.25" customHeight="1">
      <c r="B3" s="4"/>
      <c r="C3" s="3" t="s">
        <v>6</v>
      </c>
    </row>
    <row r="4" ht="17.25" customHeight="1"/>
    <row r="5" ht="18" customHeight="1">
      <c r="C5" s="46" t="s">
        <v>85</v>
      </c>
    </row>
    <row r="6" spans="2:3" ht="18" customHeight="1">
      <c r="B6" s="5"/>
      <c r="C6" s="46"/>
    </row>
    <row r="7" spans="5:7" ht="12.75">
      <c r="E7" s="22" t="s">
        <v>13</v>
      </c>
      <c r="F7" s="18"/>
      <c r="G7" s="22" t="s">
        <v>13</v>
      </c>
    </row>
    <row r="8" spans="5:7" ht="12.75">
      <c r="E8" s="22" t="s">
        <v>22</v>
      </c>
      <c r="F8" s="18"/>
      <c r="G8" s="22" t="s">
        <v>22</v>
      </c>
    </row>
    <row r="9" spans="5:7" ht="12.75">
      <c r="E9" s="22" t="s">
        <v>8</v>
      </c>
      <c r="F9" s="18"/>
      <c r="G9" s="22" t="s">
        <v>7</v>
      </c>
    </row>
    <row r="10" spans="5:7" ht="12.75">
      <c r="E10" s="21" t="s">
        <v>21</v>
      </c>
      <c r="F10" s="23"/>
      <c r="G10" s="21" t="s">
        <v>20</v>
      </c>
    </row>
    <row r="11" spans="5:7" ht="12.75">
      <c r="E11" s="22" t="s">
        <v>9</v>
      </c>
      <c r="F11" s="18"/>
      <c r="G11" s="22" t="s">
        <v>9</v>
      </c>
    </row>
    <row r="12" ht="12.75">
      <c r="G12" s="7" t="s">
        <v>101</v>
      </c>
    </row>
    <row r="13" spans="3:7" ht="15" customHeight="1">
      <c r="C13" s="8" t="s">
        <v>23</v>
      </c>
      <c r="E13" s="9">
        <v>112283</v>
      </c>
      <c r="F13" s="9"/>
      <c r="G13" s="9">
        <v>117028</v>
      </c>
    </row>
    <row r="14" spans="3:7" ht="15" customHeight="1">
      <c r="C14" s="8" t="s">
        <v>86</v>
      </c>
      <c r="E14" s="9">
        <v>8207</v>
      </c>
      <c r="F14" s="9"/>
      <c r="G14" s="69">
        <v>0</v>
      </c>
    </row>
    <row r="15" spans="5:7" ht="12.75">
      <c r="E15" s="9"/>
      <c r="F15" s="9"/>
      <c r="G15" s="9"/>
    </row>
    <row r="16" spans="3:7" ht="15" customHeight="1">
      <c r="C16" s="8" t="s">
        <v>24</v>
      </c>
      <c r="E16" s="9"/>
      <c r="F16" s="9"/>
      <c r="G16" s="9"/>
    </row>
    <row r="17" spans="3:7" ht="15" customHeight="1">
      <c r="C17" s="17" t="s">
        <v>14</v>
      </c>
      <c r="E17" s="11">
        <v>14899</v>
      </c>
      <c r="F17" s="9"/>
      <c r="G17" s="11">
        <v>16881</v>
      </c>
    </row>
    <row r="18" spans="3:7" ht="15" customHeight="1">
      <c r="C18" s="17" t="s">
        <v>32</v>
      </c>
      <c r="E18" s="12">
        <v>22830</v>
      </c>
      <c r="F18" s="9"/>
      <c r="G18" s="12">
        <v>26059</v>
      </c>
    </row>
    <row r="19" spans="3:7" ht="15" customHeight="1">
      <c r="C19" s="17" t="s">
        <v>25</v>
      </c>
      <c r="E19" s="12">
        <f>4600-2595</f>
        <v>2005</v>
      </c>
      <c r="F19" s="9"/>
      <c r="G19" s="12">
        <v>1714</v>
      </c>
    </row>
    <row r="20" spans="3:8" ht="15" customHeight="1">
      <c r="C20" s="17" t="s">
        <v>26</v>
      </c>
      <c r="E20" s="12">
        <v>14131</v>
      </c>
      <c r="F20" s="9"/>
      <c r="G20" s="12">
        <v>9994</v>
      </c>
      <c r="H20" s="19"/>
    </row>
    <row r="21" spans="3:7" ht="15" customHeight="1">
      <c r="C21" s="10"/>
      <c r="E21" s="12"/>
      <c r="F21" s="9"/>
      <c r="G21" s="12"/>
    </row>
    <row r="22" spans="5:7" ht="15.75" customHeight="1">
      <c r="E22" s="13">
        <f>SUM(E17:E21)</f>
        <v>53865</v>
      </c>
      <c r="F22" s="9"/>
      <c r="G22" s="13">
        <f>SUM(G17:G21)</f>
        <v>54648</v>
      </c>
    </row>
    <row r="23" spans="3:7" ht="15" customHeight="1">
      <c r="C23" s="8" t="s">
        <v>10</v>
      </c>
      <c r="E23" s="12"/>
      <c r="F23" s="9"/>
      <c r="G23" s="12"/>
    </row>
    <row r="24" spans="3:7" ht="15" customHeight="1">
      <c r="C24" s="17" t="s">
        <v>15</v>
      </c>
      <c r="E24" s="12">
        <v>14423</v>
      </c>
      <c r="F24" s="9"/>
      <c r="G24" s="12">
        <v>16544</v>
      </c>
    </row>
    <row r="25" spans="3:7" ht="15" customHeight="1">
      <c r="C25" s="17" t="s">
        <v>17</v>
      </c>
      <c r="E25" s="12">
        <f>3732+5612</f>
        <v>9344</v>
      </c>
      <c r="F25" s="9"/>
      <c r="G25" s="12">
        <v>3810</v>
      </c>
    </row>
    <row r="26" spans="3:7" ht="15" customHeight="1">
      <c r="C26" s="17" t="s">
        <v>16</v>
      </c>
      <c r="E26" s="12">
        <f>3200+115</f>
        <v>3315</v>
      </c>
      <c r="F26" s="9"/>
      <c r="G26" s="12">
        <v>3519</v>
      </c>
    </row>
    <row r="27" spans="3:7" ht="15" customHeight="1">
      <c r="C27" s="17" t="s">
        <v>27</v>
      </c>
      <c r="E27" s="12">
        <v>20</v>
      </c>
      <c r="F27" s="9"/>
      <c r="G27" s="12">
        <v>21</v>
      </c>
    </row>
    <row r="28" spans="5:7" ht="15" customHeight="1">
      <c r="E28" s="13">
        <f>SUM(E24:E27)</f>
        <v>27102</v>
      </c>
      <c r="F28" s="9"/>
      <c r="G28" s="13">
        <f>SUM(G24:G27)</f>
        <v>23894</v>
      </c>
    </row>
    <row r="29" spans="3:7" ht="18.75" customHeight="1">
      <c r="C29" s="8" t="s">
        <v>29</v>
      </c>
      <c r="E29" s="16">
        <f>E22-E28</f>
        <v>26763</v>
      </c>
      <c r="F29" s="9"/>
      <c r="G29" s="16">
        <f>G22-G28</f>
        <v>30754</v>
      </c>
    </row>
    <row r="30" spans="5:7" ht="21.75" customHeight="1" thickBot="1">
      <c r="E30" s="24">
        <f>SUM(E13:E15)+E29</f>
        <v>147253</v>
      </c>
      <c r="F30" s="15"/>
      <c r="G30" s="24">
        <f>SUM(G13:G15)+G29</f>
        <v>147782</v>
      </c>
    </row>
    <row r="31" ht="22.5" customHeight="1" thickTop="1"/>
    <row r="32" spans="3:7" ht="15" customHeight="1">
      <c r="C32" s="7" t="s">
        <v>28</v>
      </c>
      <c r="E32" s="9">
        <v>80004</v>
      </c>
      <c r="F32" s="9"/>
      <c r="G32" s="9">
        <v>80004</v>
      </c>
    </row>
    <row r="33" spans="3:7" ht="15" customHeight="1">
      <c r="C33" s="7" t="s">
        <v>11</v>
      </c>
      <c r="E33" s="25">
        <v>46542</v>
      </c>
      <c r="F33" s="9"/>
      <c r="G33" s="25">
        <v>45989</v>
      </c>
    </row>
    <row r="34" spans="3:7" ht="15" customHeight="1">
      <c r="C34" s="8" t="s">
        <v>18</v>
      </c>
      <c r="E34" s="9">
        <f>SUM(E32:E33)</f>
        <v>126546</v>
      </c>
      <c r="F34" s="9"/>
      <c r="G34" s="9">
        <f>SUM(G32:G33)</f>
        <v>125993</v>
      </c>
    </row>
    <row r="35" spans="3:7" ht="15" customHeight="1">
      <c r="C35" s="8" t="s">
        <v>30</v>
      </c>
      <c r="E35" s="9"/>
      <c r="F35" s="9"/>
      <c r="G35" s="9"/>
    </row>
    <row r="36" spans="3:7" ht="15" customHeight="1">
      <c r="C36" s="7" t="s">
        <v>31</v>
      </c>
      <c r="E36" s="9">
        <v>11063</v>
      </c>
      <c r="F36" s="9"/>
      <c r="G36" s="9">
        <v>13596</v>
      </c>
    </row>
    <row r="37" spans="3:7" ht="15" customHeight="1">
      <c r="C37" s="7" t="s">
        <v>78</v>
      </c>
      <c r="E37" s="9">
        <v>9644</v>
      </c>
      <c r="F37" s="9"/>
      <c r="G37" s="9">
        <v>8193</v>
      </c>
    </row>
    <row r="38" spans="5:7" ht="21.75" customHeight="1" thickBot="1">
      <c r="E38" s="14">
        <f>E34+E36+E37</f>
        <v>147253</v>
      </c>
      <c r="F38" s="15"/>
      <c r="G38" s="14">
        <f>G34+G36+G37</f>
        <v>147782</v>
      </c>
    </row>
    <row r="39" spans="5:7" ht="13.5" thickTop="1">
      <c r="E39" s="9"/>
      <c r="F39" s="9"/>
      <c r="G39" s="9"/>
    </row>
    <row r="40" spans="3:7" ht="12.75">
      <c r="C40" s="7" t="s">
        <v>19</v>
      </c>
      <c r="D40" s="8"/>
      <c r="E40" s="26">
        <f>E34/E32</f>
        <v>1.5817459127043647</v>
      </c>
      <c r="F40" s="27"/>
      <c r="G40" s="26">
        <f>G34/G32</f>
        <v>1.5748337583120844</v>
      </c>
    </row>
    <row r="41" spans="5:7" ht="12.75">
      <c r="E41" s="9"/>
      <c r="F41" s="9"/>
      <c r="G41" s="9"/>
    </row>
    <row r="42" spans="5:7" ht="12.75">
      <c r="E42" s="9"/>
      <c r="F42" s="9"/>
      <c r="G42" s="9"/>
    </row>
    <row r="43" spans="2:7" ht="12.75">
      <c r="B43" s="30"/>
      <c r="E43" s="9"/>
      <c r="F43" s="9"/>
      <c r="G43" s="9"/>
    </row>
    <row r="44" spans="2:7" ht="15.75">
      <c r="B44" s="31" t="s">
        <v>81</v>
      </c>
      <c r="E44" s="9"/>
      <c r="F44" s="9"/>
      <c r="G44" s="9"/>
    </row>
    <row r="45" spans="2:7" ht="15.75">
      <c r="B45" s="31" t="s">
        <v>34</v>
      </c>
      <c r="E45" s="9"/>
      <c r="F45" s="9"/>
      <c r="G45" s="9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</sheetData>
  <printOptions/>
  <pageMargins left="0.22" right="0.75" top="0.78" bottom="0.5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Liza</cp:lastModifiedBy>
  <cp:lastPrinted>2002-11-27T04:21:51Z</cp:lastPrinted>
  <dcterms:created xsi:type="dcterms:W3CDTF">1999-09-21T04:40:59Z</dcterms:created>
  <dcterms:modified xsi:type="dcterms:W3CDTF">2002-11-29T06:50:53Z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