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461" yWindow="1065" windowWidth="12120" windowHeight="5820" activeTab="3"/>
  </bookViews>
  <sheets>
    <sheet name="Balance Sheet" sheetId="1" r:id="rId1"/>
    <sheet name="PNL" sheetId="2" r:id="rId2"/>
    <sheet name="Cash Flow" sheetId="3" r:id="rId3"/>
    <sheet name="St Changes in Equity" sheetId="4" r:id="rId4"/>
  </sheets>
  <definedNames>
    <definedName name="_xlnm.Print_Area" localSheetId="0">'Balance Sheet'!$A$1:$E$60</definedName>
    <definedName name="_xlnm.Print_Area" localSheetId="2">'Cash Flow'!$A$1:$C$43</definedName>
    <definedName name="_xlnm.Print_Area" localSheetId="1">'PNL'!$A$1:$I$54</definedName>
    <definedName name="_xlnm.Print_Area" localSheetId="3">'St Changes in Equity'!$A$1:$H$64</definedName>
  </definedNames>
  <calcPr calcMode="autoNoTable" fullCalcOnLoad="1" iterate="1" iterateCount="1" iterateDelta="0"/>
</workbook>
</file>

<file path=xl/sharedStrings.xml><?xml version="1.0" encoding="utf-8"?>
<sst xmlns="http://schemas.openxmlformats.org/spreadsheetml/2006/main" count="157" uniqueCount="83">
  <si>
    <t>As at</t>
  </si>
  <si>
    <t>RM '000</t>
  </si>
  <si>
    <t>Revenue</t>
  </si>
  <si>
    <t>RM'000</t>
  </si>
  <si>
    <t>Net profit</t>
  </si>
  <si>
    <t>Trade and other payables</t>
  </si>
  <si>
    <t>Trade and other receivables</t>
  </si>
  <si>
    <t>Cash and cash equivalents</t>
  </si>
  <si>
    <t>Share Capital</t>
  </si>
  <si>
    <t>Non Distributable</t>
  </si>
  <si>
    <t>Distributable</t>
  </si>
  <si>
    <t>Ordinary shares</t>
  </si>
  <si>
    <t>Share premium</t>
  </si>
  <si>
    <t>Retained Profits</t>
  </si>
  <si>
    <t>Profit before taxation</t>
  </si>
  <si>
    <t>Basic Earnings Per Share (sen)</t>
  </si>
  <si>
    <t>Net Cash Generated From Operating Activities</t>
  </si>
  <si>
    <t>Net Cash Used In Investing Activities</t>
  </si>
  <si>
    <t>Net Cash Used In Financing Activities</t>
  </si>
  <si>
    <t>Reserves</t>
  </si>
  <si>
    <t>Total</t>
  </si>
  <si>
    <t>(Company No.: 101671-H)</t>
  </si>
  <si>
    <t xml:space="preserve">Net profit </t>
  </si>
  <si>
    <t>As at 1 April 2005</t>
  </si>
  <si>
    <t>Deferred tax liabilities</t>
  </si>
  <si>
    <t>Deferred income</t>
  </si>
  <si>
    <t xml:space="preserve"> </t>
  </si>
  <si>
    <t xml:space="preserve">  </t>
  </si>
  <si>
    <t>Note</t>
  </si>
  <si>
    <t>Gross Profit</t>
  </si>
  <si>
    <t>Other income</t>
  </si>
  <si>
    <t>Administration expenses</t>
  </si>
  <si>
    <t>Profit from operations</t>
  </si>
  <si>
    <t>Income tax expense</t>
  </si>
  <si>
    <t>Profit for the period</t>
  </si>
  <si>
    <t>Property, plant and equipment</t>
  </si>
  <si>
    <t>Total non-current assets</t>
  </si>
  <si>
    <t>Total current assets</t>
  </si>
  <si>
    <t>TOTAL ASSETS</t>
  </si>
  <si>
    <t>Equity</t>
  </si>
  <si>
    <t>Assets</t>
  </si>
  <si>
    <t>Liabilities</t>
  </si>
  <si>
    <t>Total non-current liabilities</t>
  </si>
  <si>
    <t>Total current liabilities</t>
  </si>
  <si>
    <t>Total liabilities</t>
  </si>
  <si>
    <t>TOTAL EQUITY AND LIABILITIES</t>
  </si>
  <si>
    <t>Effect of foreign exchange rates</t>
  </si>
  <si>
    <t>PETRONAS Gas Berhad</t>
  </si>
  <si>
    <t xml:space="preserve">Total equity </t>
  </si>
  <si>
    <t>Borrowings</t>
  </si>
  <si>
    <t>Taxation</t>
  </si>
  <si>
    <t>Cost of Revenue</t>
  </si>
  <si>
    <t>Net Assets per Share (RM)</t>
  </si>
  <si>
    <t>-</t>
  </si>
  <si>
    <t>As at 1 April 2006</t>
  </si>
  <si>
    <t>Cash and Cash Equivalents at beginning of period</t>
  </si>
  <si>
    <t>Cash and Cash Equivalents at end of period</t>
  </si>
  <si>
    <t>Three months ended</t>
  </si>
  <si>
    <t>Year to date ended</t>
  </si>
  <si>
    <t/>
  </si>
  <si>
    <t>Final Dividend approved in respect of the previous year</t>
  </si>
  <si>
    <t>Interim Dividend paid in respect of the current year</t>
  </si>
  <si>
    <t>as at 31 March 2007 - unaudited</t>
  </si>
  <si>
    <t>Investment in jointly controlled entity</t>
  </si>
  <si>
    <t>period ended 31 March 2007 - Unaudited</t>
  </si>
  <si>
    <t>31-Mar-07</t>
  </si>
  <si>
    <t>31-Mar-06</t>
  </si>
  <si>
    <t xml:space="preserve">As at 31 March 2006 </t>
  </si>
  <si>
    <t>As at 31 March 2007</t>
  </si>
  <si>
    <t>Trade and other inventories</t>
  </si>
  <si>
    <t>Balance Sheet</t>
  </si>
  <si>
    <t xml:space="preserve">Condensed Company, Associate and Jointly Controlled Entity </t>
  </si>
  <si>
    <t>The condensed company, associate and jointly controlled entity balance sheet should be read in conjunction with the audited financial statements for the year ended 31 March 2006 and the accompanying explanatory notes attached to the interim financial statements.</t>
  </si>
  <si>
    <t>Investment in associate</t>
  </si>
  <si>
    <t xml:space="preserve">Condensed Company, Associate and Jointly Controlled Entity Income Statement </t>
  </si>
  <si>
    <t>The condensed company, associate and jointly controlled entity income statement should be read in conjunction with the audited financial statements for the year ended 31 March 2006 and the accompanying explanatory notes attached to the interim financial statements.</t>
  </si>
  <si>
    <t xml:space="preserve">Condensed Company, Associate and Jointly Controlled Entity Cash Flow Statement </t>
  </si>
  <si>
    <t>The condensed company, associate and jointly controlled entity cash flow statement should be read in conjunction with the audited financial statements for the year ended 31 March 2006 and the accompanying explanatory notes attached to the interim financial statements.</t>
  </si>
  <si>
    <t xml:space="preserve">Condensed Company, Associate and Jointly Controlled Entity Statement of Changes in Equity </t>
  </si>
  <si>
    <t>The condensed company, associate and jointly controlled entity statement of changes in equity should be read in conjunction with the audited financial statements for the year ended 31 March 2006 and the accompanying explanatory notes attached to the interim financial statements.</t>
  </si>
  <si>
    <t>Financing costs</t>
  </si>
  <si>
    <t>Share of profit after tax of equity accounted associate and jointly controlled entity</t>
  </si>
  <si>
    <t>Net Increase in Cash and Cash Equivalents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</si>
</sst>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0.0"/>
    <numFmt numFmtId="173" formatCode="_(* #,##0.000_);_(* \(#,##0.000\);_(* &quot;-&quot;??_);_(@_)"/>
    <numFmt numFmtId="174" formatCode="_(* #,##0.0_);_(* \(#,##0.0\);_(* &quot;-&quot;??_);_(@_)"/>
    <numFmt numFmtId="175" formatCode="_(* #,##0_);_(* \(#,##0\);_(* &quot;-&quot;??_);_(@_)"/>
    <numFmt numFmtId="176" formatCode="#,##0.000"/>
    <numFmt numFmtId="177" formatCode="#,##0.0000"/>
    <numFmt numFmtId="178" formatCode="#,##0.00000"/>
    <numFmt numFmtId="179" formatCode="_(* #,##0.0000_);_(* \(#,##0.0000\);_(* &quot;-&quot;??_);_(@_)"/>
    <numFmt numFmtId="180" formatCode="0_);\(0\)"/>
    <numFmt numFmtId="181" formatCode="&quot;RM&quot;#,##0"/>
    <numFmt numFmtId="182" formatCode="#,##0;\(#,##0\)"/>
    <numFmt numFmtId="183" formatCode="#,##0;\(#,##0\);&quot;-&quot;"/>
    <numFmt numFmtId="184" formatCode="_(* #,##0_);_(* \(#,##0\);_(* &quot;-&quot;??????_);_(@_)"/>
    <numFmt numFmtId="185" formatCode="_(* #,##0_);_(* \(#,##0\);_(* &quot;-&quot;???,???_);_(@_)"/>
    <numFmt numFmtId="186" formatCode="#,##0.##;\(#,##0.##\);&quot;-&quot;"/>
    <numFmt numFmtId="187" formatCode="#,##0.00;\(#,##0.00\);&quot;-&quot;"/>
    <numFmt numFmtId="188" formatCode="#,##0.0_);\(#,##0.0\)"/>
    <numFmt numFmtId="189" formatCode="#,##0.000_);\(#,##0.000\)"/>
    <numFmt numFmtId="190" formatCode="#,##0.0000_);\(#,##0.0000\)"/>
    <numFmt numFmtId="191" formatCode="#,##0.0;\-#,##0.0"/>
    <numFmt numFmtId="192" formatCode="d/mmm/yy"/>
    <numFmt numFmtId="193" formatCode="0.0"/>
    <numFmt numFmtId="194" formatCode="#,##0.000_);[Red]\(#,##0.000\)"/>
  </numFmts>
  <fonts count="12">
    <font>
      <sz val="10"/>
      <name val="Arial"/>
      <family val="0"/>
    </font>
    <font>
      <b/>
      <sz val="10"/>
      <name val="Arial"/>
      <family val="2"/>
    </font>
    <font>
      <u val="single"/>
      <sz val="10"/>
      <color indexed="12"/>
      <name val="Arial"/>
      <family val="0"/>
    </font>
    <font>
      <u val="single"/>
      <sz val="10"/>
      <color indexed="36"/>
      <name val="Arial"/>
      <family val="0"/>
    </font>
    <font>
      <sz val="10"/>
      <color indexed="8"/>
      <name val="Arial"/>
      <family val="2"/>
    </font>
    <font>
      <sz val="9"/>
      <name val="Arial"/>
      <family val="2"/>
    </font>
    <font>
      <i/>
      <sz val="10"/>
      <name val="Times New Roman"/>
      <family val="1"/>
    </font>
    <font>
      <sz val="8"/>
      <name val="Arial"/>
      <family val="2"/>
    </font>
    <font>
      <sz val="12"/>
      <name val="Garamond"/>
      <family val="0"/>
    </font>
    <font>
      <b/>
      <sz val="12"/>
      <name val="Garamond"/>
      <family val="0"/>
    </font>
    <font>
      <b/>
      <i/>
      <sz val="10"/>
      <name val="Arial"/>
      <family val="2"/>
    </font>
    <font>
      <b/>
      <sz val="10"/>
      <color indexed="8"/>
      <name val="Arial"/>
      <family val="2"/>
    </font>
  </fonts>
  <fills count="3">
    <fill>
      <patternFill/>
    </fill>
    <fill>
      <patternFill patternType="gray125"/>
    </fill>
    <fill>
      <patternFill patternType="solid">
        <fgColor indexed="42"/>
        <bgColor indexed="64"/>
      </patternFill>
    </fill>
  </fills>
  <borders count="7">
    <border>
      <left/>
      <right/>
      <top/>
      <bottom/>
      <diagonal/>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double"/>
    </border>
  </borders>
  <cellStyleXfs count="22">
    <xf numFmtId="15"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5" fontId="0" fillId="0" borderId="0">
      <alignment/>
      <protection locked="0"/>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51">
    <xf numFmtId="15" fontId="0" fillId="0" borderId="0" xfId="0" applyAlignment="1">
      <alignment/>
    </xf>
    <xf numFmtId="15" fontId="0" fillId="0" borderId="0" xfId="0" applyFont="1" applyAlignment="1">
      <alignment/>
    </xf>
    <xf numFmtId="0" fontId="0" fillId="0" borderId="0" xfId="0" applyNumberFormat="1" applyFont="1" applyAlignment="1">
      <alignment/>
    </xf>
    <xf numFmtId="0" fontId="0" fillId="0" borderId="0" xfId="0" applyNumberFormat="1" applyFont="1" applyBorder="1" applyAlignment="1">
      <alignment vertical="center"/>
    </xf>
    <xf numFmtId="0" fontId="1" fillId="0" borderId="0" xfId="0" applyNumberFormat="1" applyFont="1" applyBorder="1" applyAlignment="1">
      <alignment vertical="center"/>
    </xf>
    <xf numFmtId="15" fontId="0" fillId="0" borderId="0" xfId="0" applyFont="1" applyAlignment="1">
      <alignment horizontal="right"/>
    </xf>
    <xf numFmtId="175" fontId="0" fillId="0" borderId="0" xfId="15" applyNumberFormat="1" applyFont="1">
      <alignment/>
      <protection locked="0"/>
    </xf>
    <xf numFmtId="15" fontId="0" fillId="0" borderId="0" xfId="15" applyFont="1">
      <alignment/>
      <protection locked="0"/>
    </xf>
    <xf numFmtId="177" fontId="1" fillId="0" borderId="0" xfId="0" applyNumberFormat="1" applyFont="1" applyBorder="1" applyAlignment="1">
      <alignment horizontal="right" vertical="center"/>
    </xf>
    <xf numFmtId="3" fontId="0" fillId="0" borderId="0" xfId="0" applyNumberFormat="1" applyFont="1" applyAlignment="1">
      <alignment horizontal="right"/>
    </xf>
    <xf numFmtId="15" fontId="1" fillId="0" borderId="0" xfId="0" applyFont="1" applyAlignment="1">
      <alignment/>
    </xf>
    <xf numFmtId="15" fontId="1" fillId="0" borderId="0" xfId="0" applyFont="1" applyAlignment="1">
      <alignment horizontal="center"/>
    </xf>
    <xf numFmtId="37" fontId="0" fillId="0" borderId="0" xfId="0" applyNumberFormat="1" applyAlignment="1">
      <alignment/>
    </xf>
    <xf numFmtId="37" fontId="0" fillId="0" borderId="0" xfId="0" applyNumberFormat="1" applyBorder="1" applyAlignment="1">
      <alignment/>
    </xf>
    <xf numFmtId="15" fontId="6" fillId="0" borderId="0" xfId="0" applyFont="1" applyAlignment="1">
      <alignment horizontal="center" wrapText="1"/>
    </xf>
    <xf numFmtId="15" fontId="7" fillId="0" borderId="0" xfId="0" applyFont="1" applyAlignment="1">
      <alignment/>
    </xf>
    <xf numFmtId="3" fontId="1" fillId="0" borderId="0" xfId="0" applyNumberFormat="1" applyFont="1" applyBorder="1" applyAlignment="1">
      <alignment horizontal="right" vertical="center"/>
    </xf>
    <xf numFmtId="3" fontId="0" fillId="0" borderId="0" xfId="0" applyNumberFormat="1" applyFont="1" applyBorder="1" applyAlignment="1">
      <alignment horizontal="right" vertical="center"/>
    </xf>
    <xf numFmtId="3" fontId="0" fillId="0" borderId="0" xfId="0" applyNumberFormat="1" applyFont="1" applyFill="1" applyBorder="1" applyAlignment="1" quotePrefix="1">
      <alignment horizontal="right" vertical="center"/>
    </xf>
    <xf numFmtId="38" fontId="1" fillId="0" borderId="0" xfId="0" applyNumberFormat="1" applyFont="1" applyBorder="1" applyAlignment="1">
      <alignment horizontal="right" vertical="center"/>
    </xf>
    <xf numFmtId="177" fontId="1" fillId="0" borderId="0" xfId="0" applyNumberFormat="1" applyFont="1" applyBorder="1" applyAlignment="1">
      <alignment horizontal="right" vertical="center"/>
    </xf>
    <xf numFmtId="3" fontId="1" fillId="0" borderId="1" xfId="0" applyNumberFormat="1" applyFont="1" applyBorder="1" applyAlignment="1">
      <alignment horizontal="right" vertical="center"/>
    </xf>
    <xf numFmtId="15" fontId="1" fillId="0" borderId="0" xfId="0" applyFont="1" applyAlignment="1">
      <alignment horizontal="right"/>
    </xf>
    <xf numFmtId="15" fontId="1" fillId="2" borderId="0" xfId="0" applyFont="1" applyFill="1" applyAlignment="1">
      <alignment horizontal="right"/>
    </xf>
    <xf numFmtId="185" fontId="1" fillId="0" borderId="0" xfId="0" applyNumberFormat="1" applyFont="1" applyAlignment="1">
      <alignment/>
    </xf>
    <xf numFmtId="37" fontId="1" fillId="0" borderId="0" xfId="0" applyNumberFormat="1" applyFont="1" applyAlignment="1">
      <alignment/>
    </xf>
    <xf numFmtId="37" fontId="1" fillId="0" borderId="2" xfId="0" applyNumberFormat="1" applyFont="1" applyBorder="1" applyAlignment="1">
      <alignment/>
    </xf>
    <xf numFmtId="4" fontId="8" fillId="0" borderId="0" xfId="0" applyNumberFormat="1" applyFont="1" applyAlignment="1">
      <alignment/>
    </xf>
    <xf numFmtId="4" fontId="9" fillId="0" borderId="0" xfId="0" applyNumberFormat="1" applyFont="1" applyAlignment="1">
      <alignment/>
    </xf>
    <xf numFmtId="15" fontId="1" fillId="0" borderId="0" xfId="0" applyNumberFormat="1" applyFont="1" applyAlignment="1">
      <alignment horizontal="center"/>
    </xf>
    <xf numFmtId="0" fontId="0" fillId="0" borderId="0" xfId="0" applyNumberFormat="1" applyFont="1" applyBorder="1" applyAlignment="1">
      <alignment/>
    </xf>
    <xf numFmtId="3" fontId="0" fillId="0" borderId="0" xfId="0" applyNumberFormat="1" applyFont="1" applyFill="1" applyBorder="1" applyAlignment="1">
      <alignment horizontal="center"/>
    </xf>
    <xf numFmtId="3" fontId="0" fillId="2" borderId="0" xfId="0" applyNumberFormat="1" applyFont="1" applyFill="1" applyBorder="1" applyAlignment="1">
      <alignment horizontal="center"/>
    </xf>
    <xf numFmtId="175" fontId="4" fillId="0" borderId="0" xfId="15" applyNumberFormat="1" applyFont="1" applyBorder="1" applyAlignment="1">
      <alignment/>
      <protection locked="0"/>
    </xf>
    <xf numFmtId="175" fontId="4" fillId="2" borderId="0" xfId="15" applyNumberFormat="1" applyFont="1" applyFill="1" applyBorder="1" applyAlignment="1">
      <alignment/>
      <protection locked="0"/>
    </xf>
    <xf numFmtId="175" fontId="4" fillId="0" borderId="0" xfId="15" applyNumberFormat="1" applyFont="1" applyFill="1" applyBorder="1" applyAlignment="1">
      <alignment/>
      <protection locked="0"/>
    </xf>
    <xf numFmtId="0" fontId="6" fillId="0" borderId="0" xfId="0" applyNumberFormat="1" applyFont="1" applyBorder="1" applyAlignment="1">
      <alignment/>
    </xf>
    <xf numFmtId="0" fontId="0" fillId="0" borderId="0" xfId="0" applyNumberFormat="1" applyFont="1" applyBorder="1" applyAlignment="1">
      <alignment vertical="top" wrapText="1"/>
    </xf>
    <xf numFmtId="175" fontId="4" fillId="0" borderId="3" xfId="15" applyNumberFormat="1" applyFont="1" applyBorder="1" applyAlignment="1">
      <alignment/>
      <protection locked="0"/>
    </xf>
    <xf numFmtId="175" fontId="4" fillId="2" borderId="3" xfId="15" applyNumberFormat="1" applyFont="1" applyFill="1" applyBorder="1" applyAlignment="1">
      <alignment/>
      <protection locked="0"/>
    </xf>
    <xf numFmtId="0" fontId="1" fillId="0" borderId="0" xfId="0" applyNumberFormat="1" applyFont="1" applyAlignment="1">
      <alignment horizontal="left"/>
    </xf>
    <xf numFmtId="15" fontId="1" fillId="0" borderId="0" xfId="0" applyFont="1" applyAlignment="1">
      <alignment horizontal="left"/>
    </xf>
    <xf numFmtId="15" fontId="0" fillId="0" borderId="0" xfId="0" applyAlignment="1">
      <alignment horizontal="left"/>
    </xf>
    <xf numFmtId="175" fontId="4" fillId="0" borderId="4" xfId="15" applyNumberFormat="1" applyFont="1" applyBorder="1" applyAlignment="1">
      <alignment/>
      <protection locked="0"/>
    </xf>
    <xf numFmtId="15" fontId="0" fillId="0" borderId="0" xfId="0" applyBorder="1" applyAlignment="1">
      <alignment/>
    </xf>
    <xf numFmtId="185" fontId="1" fillId="0" borderId="0" xfId="0" applyNumberFormat="1" applyFont="1" applyBorder="1" applyAlignment="1">
      <alignment/>
    </xf>
    <xf numFmtId="37" fontId="0" fillId="0" borderId="0" xfId="15" applyNumberFormat="1" applyFont="1">
      <alignment/>
      <protection locked="0"/>
    </xf>
    <xf numFmtId="185" fontId="0" fillId="0" borderId="0" xfId="0" applyNumberFormat="1" applyFont="1" applyAlignment="1">
      <alignment/>
    </xf>
    <xf numFmtId="185" fontId="0" fillId="0" borderId="3" xfId="0" applyNumberFormat="1" applyFont="1" applyBorder="1" applyAlignment="1">
      <alignment/>
    </xf>
    <xf numFmtId="15" fontId="6" fillId="0" borderId="0" xfId="0" applyFont="1" applyBorder="1" applyAlignment="1">
      <alignment horizontal="center" wrapText="1"/>
    </xf>
    <xf numFmtId="37" fontId="0" fillId="0" borderId="0" xfId="0" applyNumberFormat="1" applyFont="1" applyAlignment="1">
      <alignment/>
    </xf>
    <xf numFmtId="0" fontId="10" fillId="0" borderId="0" xfId="0" applyNumberFormat="1" applyFont="1" applyAlignment="1">
      <alignment horizontal="left"/>
    </xf>
    <xf numFmtId="37" fontId="1" fillId="0" borderId="0" xfId="0" applyNumberFormat="1" applyFont="1" applyBorder="1" applyAlignment="1">
      <alignment/>
    </xf>
    <xf numFmtId="15" fontId="0" fillId="0" borderId="0" xfId="15">
      <alignment/>
      <protection locked="0"/>
    </xf>
    <xf numFmtId="3" fontId="11" fillId="2" borderId="0" xfId="0" applyNumberFormat="1" applyFont="1" applyFill="1" applyBorder="1" applyAlignment="1">
      <alignment horizontal="right" vertical="center"/>
    </xf>
    <xf numFmtId="3" fontId="4" fillId="2" borderId="0" xfId="0" applyNumberFormat="1" applyFont="1" applyFill="1" applyBorder="1" applyAlignment="1">
      <alignment horizontal="right" vertical="center"/>
    </xf>
    <xf numFmtId="3" fontId="11" fillId="2" borderId="1" xfId="0" applyNumberFormat="1" applyFont="1" applyFill="1" applyBorder="1" applyAlignment="1">
      <alignment horizontal="right" vertical="center"/>
    </xf>
    <xf numFmtId="38" fontId="11" fillId="2" borderId="0" xfId="0" applyNumberFormat="1" applyFont="1" applyFill="1" applyBorder="1" applyAlignment="1">
      <alignment horizontal="right" vertical="center"/>
    </xf>
    <xf numFmtId="37" fontId="0" fillId="0" borderId="0" xfId="0" applyNumberFormat="1" applyFont="1" applyBorder="1" applyAlignment="1">
      <alignment/>
    </xf>
    <xf numFmtId="15" fontId="0" fillId="0" borderId="0" xfId="0" applyFont="1" applyAlignment="1" quotePrefix="1">
      <alignment wrapText="1"/>
    </xf>
    <xf numFmtId="37" fontId="0" fillId="0" borderId="0" xfId="15" applyNumberFormat="1" applyFont="1" applyBorder="1">
      <alignment/>
      <protection locked="0"/>
    </xf>
    <xf numFmtId="3" fontId="0" fillId="0" borderId="0" xfId="0" applyNumberFormat="1" applyFont="1" applyAlignment="1">
      <alignment/>
    </xf>
    <xf numFmtId="3" fontId="1" fillId="0" borderId="1" xfId="0" applyNumberFormat="1" applyFont="1" applyBorder="1" applyAlignment="1" applyProtection="1">
      <alignment horizontal="right" vertical="center"/>
      <protection locked="0"/>
    </xf>
    <xf numFmtId="3" fontId="0" fillId="0" borderId="0" xfId="0" applyNumberFormat="1" applyFont="1" applyFill="1" applyBorder="1" applyAlignment="1">
      <alignment horizontal="right" vertical="center"/>
    </xf>
    <xf numFmtId="175" fontId="4" fillId="2" borderId="4" xfId="15" applyNumberFormat="1" applyFont="1" applyFill="1" applyBorder="1" applyAlignment="1">
      <alignment/>
      <protection locked="0"/>
    </xf>
    <xf numFmtId="3" fontId="1" fillId="2" borderId="0" xfId="0" applyNumberFormat="1" applyFont="1" applyFill="1" applyBorder="1" applyAlignment="1">
      <alignment horizontal="right" vertical="center"/>
    </xf>
    <xf numFmtId="3" fontId="0" fillId="2" borderId="0" xfId="0" applyNumberFormat="1" applyFont="1" applyFill="1" applyBorder="1" applyAlignment="1">
      <alignment horizontal="right" vertical="center"/>
    </xf>
    <xf numFmtId="3" fontId="11" fillId="0" borderId="0" xfId="0" applyNumberFormat="1" applyFont="1" applyFill="1" applyBorder="1" applyAlignment="1">
      <alignment horizontal="right" vertical="center"/>
    </xf>
    <xf numFmtId="37" fontId="1" fillId="0" borderId="2" xfId="15" applyNumberFormat="1" applyFont="1" applyBorder="1">
      <alignment/>
      <protection locked="0"/>
    </xf>
    <xf numFmtId="37" fontId="1" fillId="0" borderId="0" xfId="15" applyNumberFormat="1" applyFont="1" applyBorder="1">
      <alignment/>
      <protection locked="0"/>
    </xf>
    <xf numFmtId="15" fontId="1" fillId="0" borderId="0" xfId="0" applyNumberFormat="1" applyFont="1" applyFill="1" applyBorder="1" applyAlignment="1">
      <alignment horizontal="center"/>
    </xf>
    <xf numFmtId="3" fontId="1" fillId="0" borderId="0" xfId="0" applyNumberFormat="1" applyFont="1" applyFill="1" applyBorder="1" applyAlignment="1">
      <alignment horizontal="center"/>
    </xf>
    <xf numFmtId="3" fontId="1" fillId="2" borderId="0" xfId="0" applyNumberFormat="1" applyFont="1" applyFill="1" applyBorder="1" applyAlignment="1">
      <alignment horizontal="center"/>
    </xf>
    <xf numFmtId="0" fontId="1" fillId="0" borderId="0" xfId="0" applyNumberFormat="1" applyFont="1" applyBorder="1" applyAlignment="1">
      <alignment horizontal="center"/>
    </xf>
    <xf numFmtId="1" fontId="1" fillId="0" borderId="0" xfId="0" applyNumberFormat="1" applyFont="1" applyFill="1" applyBorder="1" applyAlignment="1">
      <alignment horizontal="center"/>
    </xf>
    <xf numFmtId="1" fontId="1" fillId="2" borderId="0" xfId="0" applyNumberFormat="1" applyFont="1" applyFill="1" applyBorder="1" applyAlignment="1">
      <alignment horizontal="center"/>
    </xf>
    <xf numFmtId="0" fontId="1" fillId="0" borderId="0" xfId="0" applyNumberFormat="1" applyFont="1" applyBorder="1" applyAlignment="1">
      <alignment/>
    </xf>
    <xf numFmtId="175" fontId="11" fillId="0" borderId="5" xfId="15" applyNumberFormat="1" applyFont="1" applyBorder="1" applyAlignment="1">
      <alignment/>
      <protection locked="0"/>
    </xf>
    <xf numFmtId="175" fontId="11" fillId="2" borderId="5" xfId="15" applyNumberFormat="1" applyFont="1" applyFill="1" applyBorder="1" applyAlignment="1">
      <alignment/>
      <protection locked="0"/>
    </xf>
    <xf numFmtId="175" fontId="11" fillId="0" borderId="5" xfId="15" applyNumberFormat="1" applyFont="1" applyFill="1" applyBorder="1" applyAlignment="1">
      <alignment/>
      <protection locked="0"/>
    </xf>
    <xf numFmtId="175" fontId="1" fillId="0" borderId="0" xfId="15" applyNumberFormat="1" applyFont="1">
      <alignment/>
      <protection locked="0"/>
    </xf>
    <xf numFmtId="43" fontId="4" fillId="0" borderId="6" xfId="15" applyNumberFormat="1" applyFont="1" applyBorder="1" applyAlignment="1">
      <alignment/>
      <protection locked="0"/>
    </xf>
    <xf numFmtId="43" fontId="4" fillId="2" borderId="6" xfId="15" applyNumberFormat="1" applyFont="1" applyFill="1" applyBorder="1" applyAlignment="1">
      <alignment/>
      <protection locked="0"/>
    </xf>
    <xf numFmtId="175" fontId="4" fillId="0" borderId="3" xfId="15" applyNumberFormat="1" applyFont="1" applyBorder="1" applyAlignment="1">
      <alignment vertical="top"/>
      <protection locked="0"/>
    </xf>
    <xf numFmtId="175" fontId="4" fillId="2" borderId="3" xfId="15" applyNumberFormat="1" applyFont="1" applyFill="1" applyBorder="1" applyAlignment="1">
      <alignment vertical="top"/>
      <protection locked="0"/>
    </xf>
    <xf numFmtId="1" fontId="1" fillId="2" borderId="0" xfId="0" applyNumberFormat="1" applyFont="1" applyFill="1" applyBorder="1" applyAlignment="1">
      <alignment horizontal="right"/>
    </xf>
    <xf numFmtId="3" fontId="1" fillId="0" borderId="3" xfId="0" applyNumberFormat="1" applyFont="1" applyBorder="1" applyAlignment="1">
      <alignment horizontal="right" vertical="center"/>
    </xf>
    <xf numFmtId="3" fontId="0" fillId="2" borderId="3" xfId="0" applyNumberFormat="1" applyFont="1" applyFill="1" applyBorder="1" applyAlignment="1">
      <alignment horizontal="right" vertical="center"/>
    </xf>
    <xf numFmtId="3" fontId="1" fillId="2" borderId="1" xfId="0" applyNumberFormat="1" applyFont="1" applyFill="1" applyBorder="1" applyAlignment="1">
      <alignment horizontal="right" vertical="center"/>
    </xf>
    <xf numFmtId="3" fontId="0" fillId="0" borderId="3" xfId="0" applyNumberFormat="1" applyFont="1" applyBorder="1" applyAlignment="1">
      <alignment horizontal="right" vertical="center"/>
    </xf>
    <xf numFmtId="3" fontId="0" fillId="2" borderId="3" xfId="0" applyNumberFormat="1" applyFont="1" applyFill="1" applyBorder="1" applyAlignment="1">
      <alignment horizontal="right" vertical="center"/>
    </xf>
    <xf numFmtId="3" fontId="0" fillId="0" borderId="1" xfId="0" applyNumberFormat="1" applyFont="1" applyBorder="1" applyAlignment="1">
      <alignment horizontal="right" vertical="center"/>
    </xf>
    <xf numFmtId="3" fontId="1" fillId="2" borderId="1" xfId="0" applyNumberFormat="1" applyFont="1" applyFill="1" applyBorder="1" applyAlignment="1">
      <alignment horizontal="right" vertical="center"/>
    </xf>
    <xf numFmtId="3" fontId="11" fillId="0" borderId="6" xfId="0" applyNumberFormat="1" applyFont="1" applyFill="1" applyBorder="1" applyAlignment="1">
      <alignment horizontal="right" vertical="center"/>
    </xf>
    <xf numFmtId="3" fontId="11" fillId="2" borderId="6" xfId="0" applyNumberFormat="1" applyFont="1" applyFill="1" applyBorder="1" applyAlignment="1">
      <alignment horizontal="right" vertical="center"/>
    </xf>
    <xf numFmtId="3" fontId="0" fillId="0" borderId="3" xfId="0" applyNumberFormat="1" applyFont="1" applyFill="1" applyBorder="1" applyAlignment="1">
      <alignment horizontal="right" vertical="center"/>
    </xf>
    <xf numFmtId="3" fontId="0" fillId="0" borderId="3" xfId="0" applyNumberFormat="1" applyFont="1" applyBorder="1" applyAlignment="1">
      <alignment horizontal="right" vertical="center"/>
    </xf>
    <xf numFmtId="38" fontId="4" fillId="2" borderId="0" xfId="0" applyNumberFormat="1" applyFont="1" applyFill="1" applyBorder="1" applyAlignment="1">
      <alignment horizontal="right" vertical="center"/>
    </xf>
    <xf numFmtId="3" fontId="1" fillId="0" borderId="6" xfId="0" applyNumberFormat="1" applyFont="1" applyBorder="1" applyAlignment="1">
      <alignment horizontal="right" vertical="center"/>
    </xf>
    <xf numFmtId="3" fontId="1" fillId="0" borderId="1" xfId="0" applyNumberFormat="1" applyFont="1" applyBorder="1" applyAlignment="1">
      <alignment horizontal="right" vertical="center"/>
    </xf>
    <xf numFmtId="38" fontId="0" fillId="0" borderId="0" xfId="0" applyNumberFormat="1" applyFont="1" applyBorder="1" applyAlignment="1">
      <alignment horizontal="right" vertical="center"/>
    </xf>
    <xf numFmtId="185" fontId="0" fillId="0" borderId="0" xfId="0" applyNumberFormat="1" applyFont="1" applyBorder="1" applyAlignment="1">
      <alignment/>
    </xf>
    <xf numFmtId="185" fontId="1" fillId="0" borderId="5" xfId="0" applyNumberFormat="1" applyFont="1" applyBorder="1" applyAlignment="1">
      <alignment/>
    </xf>
    <xf numFmtId="3" fontId="1" fillId="0" borderId="0" xfId="0" applyNumberFormat="1" applyFont="1" applyBorder="1" applyAlignment="1">
      <alignment horizontal="right" vertical="center"/>
    </xf>
    <xf numFmtId="3" fontId="11" fillId="2" borderId="0" xfId="0" applyNumberFormat="1" applyFont="1" applyFill="1" applyBorder="1" applyAlignment="1">
      <alignment horizontal="right" vertical="center"/>
    </xf>
    <xf numFmtId="15" fontId="1" fillId="0" borderId="0" xfId="0" applyNumberFormat="1" applyFont="1" applyAlignment="1">
      <alignment horizontal="left"/>
    </xf>
    <xf numFmtId="15" fontId="0" fillId="0" borderId="0" xfId="0" applyAlignment="1">
      <alignment horizontal="center"/>
    </xf>
    <xf numFmtId="15" fontId="5" fillId="0" borderId="0" xfId="0" applyFont="1" applyAlignment="1">
      <alignment horizontal="justify" vertical="center" wrapText="1"/>
    </xf>
    <xf numFmtId="15" fontId="0" fillId="0" borderId="0" xfId="0" applyAlignment="1">
      <alignment horizontal="justify" vertical="center" wrapText="1"/>
    </xf>
    <xf numFmtId="176" fontId="11" fillId="2" borderId="0" xfId="0" applyNumberFormat="1" applyFont="1" applyFill="1" applyBorder="1" applyAlignment="1">
      <alignment horizontal="right" vertical="center"/>
    </xf>
    <xf numFmtId="176" fontId="11" fillId="0" borderId="0" xfId="0" applyNumberFormat="1" applyFont="1" applyFill="1" applyBorder="1" applyAlignment="1">
      <alignment horizontal="right" vertical="center"/>
    </xf>
    <xf numFmtId="15" fontId="0" fillId="0" borderId="0" xfId="0" applyFont="1" applyAlignment="1">
      <alignment/>
    </xf>
    <xf numFmtId="175" fontId="0" fillId="0" borderId="0" xfId="15" applyNumberFormat="1" applyFont="1" applyAlignment="1">
      <alignment/>
      <protection locked="0"/>
    </xf>
    <xf numFmtId="175" fontId="1" fillId="0" borderId="0" xfId="15" applyNumberFormat="1" applyFont="1" applyAlignment="1">
      <alignment/>
      <protection locked="0"/>
    </xf>
    <xf numFmtId="15" fontId="0" fillId="0" borderId="0" xfId="15" applyFont="1" applyAlignment="1">
      <alignment/>
      <protection locked="0"/>
    </xf>
    <xf numFmtId="15" fontId="0" fillId="0" borderId="0" xfId="0" applyFont="1" applyBorder="1" applyAlignment="1">
      <alignment/>
    </xf>
    <xf numFmtId="15" fontId="0" fillId="0" borderId="0" xfId="0" applyFont="1" applyFill="1" applyBorder="1" applyAlignment="1">
      <alignment/>
    </xf>
    <xf numFmtId="15" fontId="5" fillId="0" borderId="0" xfId="0" applyFont="1" applyAlignment="1">
      <alignment/>
    </xf>
    <xf numFmtId="1" fontId="1" fillId="0" borderId="0" xfId="0" applyNumberFormat="1" applyFont="1" applyFill="1" applyBorder="1" applyAlignment="1" quotePrefix="1">
      <alignment horizontal="center"/>
    </xf>
    <xf numFmtId="1" fontId="1" fillId="2" borderId="0" xfId="0" applyNumberFormat="1" applyFont="1" applyFill="1" applyBorder="1" applyAlignment="1" quotePrefix="1">
      <alignment horizontal="center"/>
    </xf>
    <xf numFmtId="185" fontId="0" fillId="0" borderId="0" xfId="0" applyNumberFormat="1" applyFont="1" applyAlignment="1" quotePrefix="1">
      <alignment horizontal="right"/>
    </xf>
    <xf numFmtId="15" fontId="1" fillId="0" borderId="0" xfId="0" applyFont="1" applyAlignment="1">
      <alignment/>
    </xf>
    <xf numFmtId="15" fontId="1" fillId="2" borderId="0" xfId="0" applyFont="1" applyFill="1" applyAlignment="1">
      <alignment/>
    </xf>
    <xf numFmtId="37" fontId="0" fillId="0" borderId="0" xfId="15" applyNumberFormat="1" applyFont="1" applyAlignment="1" quotePrefix="1">
      <alignment horizontal="right"/>
      <protection locked="0"/>
    </xf>
    <xf numFmtId="37" fontId="0" fillId="0" borderId="0" xfId="15" applyNumberFormat="1" applyFont="1" applyAlignment="1">
      <alignment horizontal="right"/>
      <protection locked="0"/>
    </xf>
    <xf numFmtId="3" fontId="1" fillId="2" borderId="3" xfId="0" applyNumberFormat="1" applyFont="1" applyFill="1" applyBorder="1" applyAlignment="1">
      <alignment horizontal="right" vertical="center"/>
    </xf>
    <xf numFmtId="3" fontId="0" fillId="0" borderId="0" xfId="0" applyNumberFormat="1" applyFont="1" applyBorder="1" applyAlignment="1">
      <alignment/>
    </xf>
    <xf numFmtId="15" fontId="0" fillId="0" borderId="0" xfId="0" applyFont="1" applyAlignment="1">
      <alignment vertical="top" wrapText="1"/>
    </xf>
    <xf numFmtId="3" fontId="0" fillId="2" borderId="0" xfId="0" applyNumberFormat="1" applyFont="1" applyFill="1" applyBorder="1" applyAlignment="1" quotePrefix="1">
      <alignment horizontal="right" vertical="center"/>
    </xf>
    <xf numFmtId="3" fontId="0" fillId="0" borderId="0" xfId="0" applyNumberFormat="1" applyFont="1" applyBorder="1" applyAlignment="1" quotePrefix="1">
      <alignment horizontal="right" vertical="center"/>
    </xf>
    <xf numFmtId="175" fontId="4" fillId="0" borderId="3" xfId="15" applyNumberFormat="1" applyFont="1" applyBorder="1" applyAlignment="1" quotePrefix="1">
      <alignment horizontal="right" vertical="top" wrapText="1"/>
      <protection locked="0"/>
    </xf>
    <xf numFmtId="175" fontId="4" fillId="2" borderId="3" xfId="15" applyNumberFormat="1" applyFont="1" applyFill="1" applyBorder="1" applyAlignment="1" quotePrefix="1">
      <alignment horizontal="right" vertical="top" wrapText="1"/>
      <protection locked="0"/>
    </xf>
    <xf numFmtId="175" fontId="4" fillId="0" borderId="0" xfId="15" applyNumberFormat="1" applyFont="1" applyBorder="1" applyAlignment="1">
      <alignment vertical="top" wrapText="1"/>
      <protection locked="0"/>
    </xf>
    <xf numFmtId="175" fontId="4" fillId="2" borderId="0" xfId="15" applyNumberFormat="1" applyFont="1" applyFill="1" applyBorder="1" applyAlignment="1">
      <alignment vertical="top" wrapText="1"/>
      <protection locked="0"/>
    </xf>
    <xf numFmtId="175" fontId="0" fillId="0" borderId="0" xfId="15" applyNumberFormat="1" applyFont="1" applyAlignment="1">
      <alignment vertical="top" wrapText="1"/>
      <protection locked="0"/>
    </xf>
    <xf numFmtId="175" fontId="4" fillId="0" borderId="4" xfId="15" applyNumberFormat="1" applyFont="1" applyFill="1" applyBorder="1" applyAlignment="1">
      <alignment/>
      <protection locked="0"/>
    </xf>
    <xf numFmtId="175" fontId="4" fillId="0" borderId="3" xfId="15" applyNumberFormat="1" applyFont="1" applyFill="1" applyBorder="1" applyAlignment="1">
      <alignment vertical="top"/>
      <protection locked="0"/>
    </xf>
    <xf numFmtId="175" fontId="4" fillId="0" borderId="3" xfId="15" applyNumberFormat="1" applyFont="1" applyFill="1" applyBorder="1" applyAlignment="1">
      <alignment vertical="top" wrapText="1"/>
      <protection locked="0"/>
    </xf>
    <xf numFmtId="43" fontId="4" fillId="0" borderId="6" xfId="15" applyNumberFormat="1" applyFont="1" applyFill="1" applyBorder="1" applyAlignment="1">
      <alignment/>
      <protection locked="0"/>
    </xf>
    <xf numFmtId="175" fontId="4" fillId="2" borderId="3" xfId="15" applyNumberFormat="1" applyFont="1" applyFill="1" applyBorder="1" applyAlignment="1">
      <alignment vertical="top" wrapText="1"/>
      <protection locked="0"/>
    </xf>
    <xf numFmtId="15" fontId="6" fillId="0" borderId="0" xfId="0" applyFont="1" applyBorder="1" applyAlignment="1">
      <alignment horizontal="center" wrapText="1"/>
    </xf>
    <xf numFmtId="15" fontId="6" fillId="0" borderId="0" xfId="0" applyFont="1" applyAlignment="1">
      <alignment horizontal="center" wrapText="1"/>
    </xf>
    <xf numFmtId="15" fontId="5" fillId="0" borderId="0" xfId="0" applyFont="1" applyAlignment="1">
      <alignment horizontal="justify" wrapText="1"/>
    </xf>
    <xf numFmtId="15" fontId="5" fillId="0" borderId="0" xfId="0" applyFont="1" applyAlignment="1">
      <alignment horizontal="justify" vertical="center" wrapText="1"/>
    </xf>
    <xf numFmtId="15" fontId="1" fillId="0" borderId="0" xfId="0" applyNumberFormat="1" applyFont="1" applyFill="1" applyBorder="1" applyAlignment="1">
      <alignment horizontal="center" vertical="top" wrapText="1"/>
    </xf>
    <xf numFmtId="15" fontId="0" fillId="0" borderId="0" xfId="0" applyAlignment="1">
      <alignment horizontal="center"/>
    </xf>
    <xf numFmtId="15" fontId="0" fillId="0" borderId="0" xfId="0" applyAlignment="1">
      <alignment horizontal="justify" wrapText="1"/>
    </xf>
    <xf numFmtId="15" fontId="0" fillId="0" borderId="0" xfId="0" applyAlignment="1">
      <alignment/>
    </xf>
    <xf numFmtId="15" fontId="1" fillId="0" borderId="0" xfId="0" applyFont="1" applyAlignment="1">
      <alignment horizontal="left"/>
    </xf>
    <xf numFmtId="15" fontId="0" fillId="0" borderId="0" xfId="0" applyFont="1" applyAlignment="1">
      <alignment horizontal="left"/>
    </xf>
    <xf numFmtId="0" fontId="1" fillId="0" borderId="0" xfId="0" applyNumberFormat="1"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171450</xdr:colOff>
      <xdr:row>0</xdr:row>
      <xdr:rowOff>57150</xdr:rowOff>
    </xdr:from>
    <xdr:to>
      <xdr:col>2</xdr:col>
      <xdr:colOff>1095375</xdr:colOff>
      <xdr:row>4</xdr:row>
      <xdr:rowOff>0</xdr:rowOff>
    </xdr:to>
    <xdr:pic>
      <xdr:nvPicPr>
        <xdr:cNvPr id="1" name="Picture 3"/>
        <xdr:cNvPicPr preferRelativeResize="1">
          <a:picLocks noChangeAspect="1"/>
        </xdr:cNvPicPr>
      </xdr:nvPicPr>
      <xdr:blipFill>
        <a:blip r:embed="rId1"/>
        <a:stretch>
          <a:fillRect/>
        </a:stretch>
      </xdr:blipFill>
      <xdr:spPr>
        <a:xfrm>
          <a:off x="5638800" y="57150"/>
          <a:ext cx="92392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66"/>
  <sheetViews>
    <sheetView workbookViewId="0" topLeftCell="A27">
      <selection activeCell="B58" sqref="B58"/>
    </sheetView>
  </sheetViews>
  <sheetFormatPr defaultColWidth="9.140625" defaultRowHeight="12.75"/>
  <cols>
    <col min="1" max="1" width="2.00390625" style="1" customWidth="1"/>
    <col min="2" max="2" width="40.00390625" style="1" customWidth="1"/>
    <col min="3" max="3" width="13.8515625" style="1" customWidth="1"/>
    <col min="4" max="4" width="5.28125" style="1" customWidth="1"/>
    <col min="5" max="5" width="13.8515625" style="1" customWidth="1"/>
    <col min="6" max="6" width="3.7109375" style="1" customWidth="1"/>
    <col min="7" max="16384" width="9.140625" style="1" customWidth="1"/>
  </cols>
  <sheetData>
    <row r="1" spans="1:5" ht="12.75">
      <c r="A1" s="40" t="s">
        <v>47</v>
      </c>
      <c r="B1" s="40"/>
      <c r="C1" s="40"/>
      <c r="D1" s="40"/>
      <c r="E1" s="40"/>
    </row>
    <row r="2" spans="1:5" ht="12.75">
      <c r="A2" s="51" t="s">
        <v>21</v>
      </c>
      <c r="B2" s="40"/>
      <c r="C2" s="40"/>
      <c r="D2" s="40"/>
      <c r="E2" s="40"/>
    </row>
    <row r="3" spans="1:5" ht="12.75">
      <c r="A3" s="40" t="s">
        <v>71</v>
      </c>
      <c r="B3" s="40"/>
      <c r="C3" s="40"/>
      <c r="D3" s="40"/>
      <c r="E3" s="40"/>
    </row>
    <row r="4" spans="1:5" ht="12.75">
      <c r="A4" s="40" t="s">
        <v>70</v>
      </c>
      <c r="B4" s="40"/>
      <c r="C4" s="40"/>
      <c r="D4" s="40"/>
      <c r="E4" s="40"/>
    </row>
    <row r="5" spans="1:5" ht="12.75">
      <c r="A5" s="105" t="s">
        <v>62</v>
      </c>
      <c r="B5" s="105"/>
      <c r="C5" s="105"/>
      <c r="D5" s="105"/>
      <c r="E5" s="105"/>
    </row>
    <row r="6" spans="1:5" ht="12.75">
      <c r="A6" s="2"/>
      <c r="B6" s="2"/>
      <c r="C6" s="2"/>
      <c r="D6" s="2"/>
      <c r="E6" s="2"/>
    </row>
    <row r="7" spans="1:5" ht="12.75">
      <c r="A7" s="3"/>
      <c r="B7" s="111"/>
      <c r="C7" s="111"/>
      <c r="D7" s="111"/>
      <c r="E7" s="111"/>
    </row>
    <row r="8" spans="1:5" ht="12.75">
      <c r="A8" s="3"/>
      <c r="B8" s="111"/>
      <c r="C8" s="111"/>
      <c r="D8" s="111"/>
      <c r="E8" s="111"/>
    </row>
    <row r="9" spans="1:5" ht="12.75">
      <c r="A9" s="3"/>
      <c r="B9" s="111" t="s">
        <v>26</v>
      </c>
      <c r="C9" s="22" t="s">
        <v>0</v>
      </c>
      <c r="D9" s="22"/>
      <c r="E9" s="23" t="s">
        <v>0</v>
      </c>
    </row>
    <row r="10" spans="1:5" ht="12.75">
      <c r="A10" s="3"/>
      <c r="B10" s="111"/>
      <c r="C10" s="121">
        <v>39172</v>
      </c>
      <c r="D10" s="121"/>
      <c r="E10" s="122">
        <v>38807</v>
      </c>
    </row>
    <row r="11" spans="1:5" ht="12.75">
      <c r="A11" s="3"/>
      <c r="B11" s="111"/>
      <c r="C11" s="121"/>
      <c r="D11" s="121"/>
      <c r="E11" s="85" t="s">
        <v>26</v>
      </c>
    </row>
    <row r="12" spans="1:5" ht="12.75">
      <c r="A12" s="3"/>
      <c r="B12" s="111"/>
      <c r="C12" s="22" t="s">
        <v>3</v>
      </c>
      <c r="D12" s="111"/>
      <c r="E12" s="23" t="s">
        <v>3</v>
      </c>
    </row>
    <row r="13" spans="1:5" ht="12.75">
      <c r="A13" s="3"/>
      <c r="B13" s="111"/>
      <c r="C13" s="22"/>
      <c r="D13" s="111"/>
      <c r="E13" s="23"/>
    </row>
    <row r="14" spans="2:5" ht="12.75">
      <c r="B14" s="4" t="s">
        <v>40</v>
      </c>
      <c r="C14" s="22"/>
      <c r="E14" s="23"/>
    </row>
    <row r="15" spans="1:5" ht="12.75">
      <c r="A15" s="4" t="s">
        <v>26</v>
      </c>
      <c r="B15" s="3" t="s">
        <v>35</v>
      </c>
      <c r="C15" s="17">
        <v>7891444</v>
      </c>
      <c r="D15" s="16"/>
      <c r="E15" s="66">
        <v>8176100</v>
      </c>
    </row>
    <row r="16" spans="1:5" ht="12.75">
      <c r="A16" s="4"/>
      <c r="B16" s="3" t="s">
        <v>73</v>
      </c>
      <c r="C16" s="17">
        <v>151480</v>
      </c>
      <c r="D16" s="16"/>
      <c r="E16" s="66">
        <v>1000</v>
      </c>
    </row>
    <row r="17" spans="1:5" ht="12.75">
      <c r="A17" s="4"/>
      <c r="B17" s="3" t="s">
        <v>63</v>
      </c>
      <c r="C17" s="17">
        <v>103</v>
      </c>
      <c r="D17" s="16"/>
      <c r="E17" s="128" t="s">
        <v>53</v>
      </c>
    </row>
    <row r="18" spans="1:5" ht="12.75">
      <c r="A18" s="4"/>
      <c r="B18" s="4" t="s">
        <v>36</v>
      </c>
      <c r="C18" s="21">
        <f>SUM(C15:C17)</f>
        <v>8043027</v>
      </c>
      <c r="D18" s="21" t="s">
        <v>26</v>
      </c>
      <c r="E18" s="88">
        <f>SUM(E15:E17)</f>
        <v>8177100</v>
      </c>
    </row>
    <row r="19" spans="1:5" ht="12.75">
      <c r="A19" s="4"/>
      <c r="B19" s="4"/>
      <c r="C19" s="16"/>
      <c r="D19" s="16"/>
      <c r="E19" s="65"/>
    </row>
    <row r="20" spans="1:5" ht="12.75">
      <c r="A20" s="4" t="s">
        <v>26</v>
      </c>
      <c r="B20" s="4"/>
      <c r="C20" s="16"/>
      <c r="D20" s="16"/>
      <c r="E20" s="65"/>
    </row>
    <row r="21" spans="1:5" ht="12.75">
      <c r="A21" s="3"/>
      <c r="B21" s="3" t="s">
        <v>69</v>
      </c>
      <c r="C21" s="17">
        <v>139039</v>
      </c>
      <c r="D21" s="17"/>
      <c r="E21" s="66">
        <v>135407</v>
      </c>
    </row>
    <row r="22" spans="1:5" ht="12.75">
      <c r="A22" s="3"/>
      <c r="B22" s="3" t="s">
        <v>6</v>
      </c>
      <c r="C22" s="17">
        <v>237672</v>
      </c>
      <c r="D22" s="17"/>
      <c r="E22" s="66">
        <v>204946</v>
      </c>
    </row>
    <row r="23" spans="1:5" ht="12.75">
      <c r="A23" s="3"/>
      <c r="B23" s="3" t="s">
        <v>7</v>
      </c>
      <c r="C23" s="89">
        <v>1073384</v>
      </c>
      <c r="D23" s="89"/>
      <c r="E23" s="90">
        <v>879714</v>
      </c>
    </row>
    <row r="24" spans="1:5" ht="12.75">
      <c r="A24" s="3"/>
      <c r="B24" s="4" t="s">
        <v>37</v>
      </c>
      <c r="C24" s="99">
        <f>SUM(C21:C23)</f>
        <v>1450095</v>
      </c>
      <c r="D24" s="91"/>
      <c r="E24" s="92">
        <f>SUM(E21:E23)</f>
        <v>1220067</v>
      </c>
    </row>
    <row r="25" spans="1:5" ht="12.75">
      <c r="A25" s="3"/>
      <c r="B25" s="3"/>
      <c r="C25" s="67" t="s">
        <v>26</v>
      </c>
      <c r="D25" s="67" t="s">
        <v>26</v>
      </c>
      <c r="E25" s="54" t="s">
        <v>26</v>
      </c>
    </row>
    <row r="26" spans="1:5" ht="13.5" thickBot="1">
      <c r="A26" s="3"/>
      <c r="B26" s="4" t="s">
        <v>38</v>
      </c>
      <c r="C26" s="93">
        <f>C18+C24</f>
        <v>9493122</v>
      </c>
      <c r="D26" s="93"/>
      <c r="E26" s="94">
        <f>E18+E24</f>
        <v>9397167</v>
      </c>
    </row>
    <row r="27" spans="1:5" ht="13.5" thickTop="1">
      <c r="A27" s="3"/>
      <c r="B27" s="3"/>
      <c r="C27" s="67"/>
      <c r="D27" s="67"/>
      <c r="E27" s="54"/>
    </row>
    <row r="28" spans="1:5" ht="12.75">
      <c r="A28" s="4" t="s">
        <v>26</v>
      </c>
      <c r="B28" s="4" t="s">
        <v>39</v>
      </c>
      <c r="C28" s="16"/>
      <c r="D28" s="16"/>
      <c r="E28" s="54"/>
    </row>
    <row r="29" spans="1:5" ht="12.75">
      <c r="A29" s="3"/>
      <c r="B29" s="3" t="s">
        <v>8</v>
      </c>
      <c r="C29" s="17">
        <v>1978732</v>
      </c>
      <c r="D29" s="17"/>
      <c r="E29" s="55">
        <v>1978732</v>
      </c>
    </row>
    <row r="30" spans="1:5" ht="12.75">
      <c r="A30" s="3"/>
      <c r="B30" s="3" t="s">
        <v>19</v>
      </c>
      <c r="C30" s="95">
        <v>5607579</v>
      </c>
      <c r="D30" s="96"/>
      <c r="E30" s="87">
        <v>5068986</v>
      </c>
    </row>
    <row r="31" spans="1:5" ht="12.75">
      <c r="A31" s="3"/>
      <c r="B31" s="4" t="s">
        <v>48</v>
      </c>
      <c r="C31" s="16">
        <f>SUM(C29:C30)</f>
        <v>7586311</v>
      </c>
      <c r="D31" s="17"/>
      <c r="E31" s="65">
        <f>SUM(E29:E30)</f>
        <v>7047718</v>
      </c>
    </row>
    <row r="32" spans="1:5" ht="12.75">
      <c r="A32" s="3"/>
      <c r="B32" s="4"/>
      <c r="C32" s="63" t="s">
        <v>26</v>
      </c>
      <c r="D32" s="18"/>
      <c r="E32" s="66" t="s">
        <v>26</v>
      </c>
    </row>
    <row r="33" spans="1:5" ht="12.75">
      <c r="A33" s="3"/>
      <c r="B33" s="4"/>
      <c r="C33" s="16"/>
      <c r="D33" s="16"/>
      <c r="E33" s="54"/>
    </row>
    <row r="34" spans="1:5" ht="12.75">
      <c r="A34" s="3"/>
      <c r="B34" s="4" t="s">
        <v>41</v>
      </c>
      <c r="C34" s="16"/>
      <c r="D34" s="16"/>
      <c r="E34" s="54"/>
    </row>
    <row r="35" spans="1:5" ht="12.75">
      <c r="A35" s="3"/>
      <c r="B35" s="3" t="s">
        <v>49</v>
      </c>
      <c r="C35" s="17">
        <v>454100</v>
      </c>
      <c r="D35" s="16"/>
      <c r="E35" s="55">
        <v>454100</v>
      </c>
    </row>
    <row r="36" spans="1:5" ht="12.75">
      <c r="A36" s="3"/>
      <c r="B36" s="3" t="s">
        <v>24</v>
      </c>
      <c r="C36" s="17">
        <v>1238000</v>
      </c>
      <c r="D36" s="16"/>
      <c r="E36" s="55">
        <v>1368000</v>
      </c>
    </row>
    <row r="37" spans="1:5" ht="12.75">
      <c r="A37" s="3"/>
      <c r="B37" s="3" t="s">
        <v>25</v>
      </c>
      <c r="C37" s="17">
        <v>23545</v>
      </c>
      <c r="D37" s="16"/>
      <c r="E37" s="55">
        <v>27419</v>
      </c>
    </row>
    <row r="38" spans="1:6" ht="12.75">
      <c r="A38" s="3"/>
      <c r="B38" s="4" t="s">
        <v>42</v>
      </c>
      <c r="C38" s="21">
        <f>SUM(C35:C37)</f>
        <v>1715645</v>
      </c>
      <c r="D38" s="21"/>
      <c r="E38" s="56">
        <f>SUM(E35:E37)</f>
        <v>1849519</v>
      </c>
      <c r="F38" s="10"/>
    </row>
    <row r="39" spans="1:5" ht="12.75">
      <c r="A39" s="3"/>
      <c r="B39" s="3"/>
      <c r="C39" s="17"/>
      <c r="D39" s="16"/>
      <c r="E39" s="55"/>
    </row>
    <row r="40" spans="1:5" ht="12.75">
      <c r="A40" s="4" t="s">
        <v>26</v>
      </c>
      <c r="B40" s="4"/>
      <c r="C40" s="19"/>
      <c r="D40" s="19"/>
      <c r="E40" s="57"/>
    </row>
    <row r="41" spans="1:5" ht="12.75">
      <c r="A41" s="4"/>
      <c r="C41" s="100" t="s">
        <v>26</v>
      </c>
      <c r="D41" s="19"/>
      <c r="E41" s="97" t="s">
        <v>26</v>
      </c>
    </row>
    <row r="42" spans="1:5" ht="12.75">
      <c r="A42" s="4" t="s">
        <v>26</v>
      </c>
      <c r="B42" s="3" t="s">
        <v>5</v>
      </c>
      <c r="C42" s="17">
        <v>151767</v>
      </c>
      <c r="D42" s="16"/>
      <c r="E42" s="55">
        <v>172715</v>
      </c>
    </row>
    <row r="43" spans="1:5" ht="12.75">
      <c r="A43" s="4"/>
      <c r="B43" s="3" t="s">
        <v>49</v>
      </c>
      <c r="C43" s="129" t="s">
        <v>53</v>
      </c>
      <c r="D43" s="16"/>
      <c r="E43" s="55">
        <v>312195</v>
      </c>
    </row>
    <row r="44" spans="1:5" ht="12.75">
      <c r="A44" s="3"/>
      <c r="B44" s="3" t="s">
        <v>50</v>
      </c>
      <c r="C44" s="17">
        <v>39399</v>
      </c>
      <c r="D44" s="17"/>
      <c r="E44" s="55">
        <v>15020</v>
      </c>
    </row>
    <row r="45" spans="1:5" ht="12.75">
      <c r="A45" s="3"/>
      <c r="B45" s="4" t="s">
        <v>43</v>
      </c>
      <c r="C45" s="62">
        <f>SUM(C41:C44)</f>
        <v>191166</v>
      </c>
      <c r="D45" s="21"/>
      <c r="E45" s="56">
        <f>SUM(E41:E44)</f>
        <v>499930</v>
      </c>
    </row>
    <row r="46" spans="1:5" ht="12.75">
      <c r="A46" s="4"/>
      <c r="B46" s="4"/>
      <c r="C46" s="8"/>
      <c r="D46" s="16"/>
      <c r="E46" s="54"/>
    </row>
    <row r="47" spans="1:6" ht="12.75">
      <c r="A47" s="4"/>
      <c r="B47" s="4" t="s">
        <v>44</v>
      </c>
      <c r="C47" s="86">
        <f>C38+C45</f>
        <v>1906811</v>
      </c>
      <c r="D47" s="86" t="s">
        <v>26</v>
      </c>
      <c r="E47" s="125">
        <f>E38+E45</f>
        <v>2349449</v>
      </c>
      <c r="F47" s="16" t="s">
        <v>26</v>
      </c>
    </row>
    <row r="48" spans="1:5" ht="12.75">
      <c r="A48" s="4"/>
      <c r="B48" s="4"/>
      <c r="C48" s="16"/>
      <c r="D48" s="16"/>
      <c r="E48" s="54"/>
    </row>
    <row r="49" spans="1:5" ht="13.5" thickBot="1">
      <c r="A49" s="4" t="s">
        <v>26</v>
      </c>
      <c r="B49" s="4" t="s">
        <v>45</v>
      </c>
      <c r="C49" s="98">
        <f>C31+C47</f>
        <v>9493122</v>
      </c>
      <c r="D49" s="98"/>
      <c r="E49" s="94">
        <f>E31+E47</f>
        <v>9397167</v>
      </c>
    </row>
    <row r="50" spans="1:5" ht="13.5" thickTop="1">
      <c r="A50" s="4"/>
      <c r="B50" s="4"/>
      <c r="C50" s="16"/>
      <c r="D50" s="103"/>
      <c r="E50" s="104"/>
    </row>
    <row r="51" spans="1:5" ht="12.75">
      <c r="A51" s="4"/>
      <c r="B51" s="4" t="s">
        <v>52</v>
      </c>
      <c r="C51" s="110">
        <f>C31/1978732</f>
        <v>3.833925463377557</v>
      </c>
      <c r="D51" s="110" t="s">
        <v>26</v>
      </c>
      <c r="E51" s="109">
        <f>E31/1978732</f>
        <v>3.561734484508261</v>
      </c>
    </row>
    <row r="52" spans="1:5" ht="12.75">
      <c r="A52" s="15"/>
      <c r="C52" s="8"/>
      <c r="D52" s="20"/>
      <c r="E52" s="5"/>
    </row>
    <row r="53" spans="1:5" ht="36.75" customHeight="1">
      <c r="A53" s="142" t="s">
        <v>72</v>
      </c>
      <c r="B53" s="142"/>
      <c r="C53" s="142"/>
      <c r="D53" s="142"/>
      <c r="E53" s="142"/>
    </row>
    <row r="54" spans="1:5" ht="12.75">
      <c r="A54" s="15"/>
      <c r="B54" s="1" t="s">
        <v>26</v>
      </c>
      <c r="C54" s="20"/>
      <c r="D54" s="20"/>
      <c r="E54" s="5"/>
    </row>
    <row r="55" spans="1:5" ht="12.75">
      <c r="A55" s="15"/>
      <c r="B55" s="1" t="s">
        <v>26</v>
      </c>
      <c r="C55" s="20"/>
      <c r="D55" s="20"/>
      <c r="E55" s="5"/>
    </row>
    <row r="56" spans="1:5" ht="12.75">
      <c r="A56" s="15"/>
      <c r="C56" s="20"/>
      <c r="D56" s="20"/>
      <c r="E56" s="5"/>
    </row>
    <row r="57" spans="1:5" ht="12.75">
      <c r="A57" s="15"/>
      <c r="C57" s="20"/>
      <c r="D57" s="20"/>
      <c r="E57" s="5"/>
    </row>
    <row r="59" spans="1:6" ht="27.75" customHeight="1">
      <c r="A59" s="141" t="s">
        <v>26</v>
      </c>
      <c r="B59" s="141"/>
      <c r="C59" s="141"/>
      <c r="D59" s="141"/>
      <c r="E59" s="141"/>
      <c r="F59" s="14"/>
    </row>
    <row r="60" spans="1:5" ht="12.75" customHeight="1">
      <c r="A60" s="140"/>
      <c r="B60" s="140"/>
      <c r="C60" s="140"/>
      <c r="D60" s="140"/>
      <c r="E60" s="140"/>
    </row>
    <row r="61" spans="1:5" ht="12.75">
      <c r="A61" s="14"/>
      <c r="B61" s="14"/>
      <c r="C61" s="14"/>
      <c r="D61" s="14"/>
      <c r="E61" s="14"/>
    </row>
    <row r="62" spans="3:5" ht="12.75">
      <c r="C62" s="5"/>
      <c r="D62" s="5"/>
      <c r="E62" s="5"/>
    </row>
    <row r="63" spans="3:5" ht="12.75">
      <c r="C63" s="5"/>
      <c r="D63" s="5"/>
      <c r="E63" s="5"/>
    </row>
    <row r="64" spans="3:5" ht="12.75">
      <c r="C64" s="5"/>
      <c r="D64" s="5"/>
      <c r="E64" s="5"/>
    </row>
    <row r="65" spans="3:5" ht="12.75">
      <c r="C65" s="5"/>
      <c r="D65" s="5"/>
      <c r="E65" s="5"/>
    </row>
    <row r="66" spans="3:5" ht="12.75">
      <c r="C66" s="5"/>
      <c r="D66" s="5"/>
      <c r="E66" s="5"/>
    </row>
  </sheetData>
  <mergeCells count="3">
    <mergeCell ref="A60:E60"/>
    <mergeCell ref="A59:E59"/>
    <mergeCell ref="A53:E53"/>
  </mergeCells>
  <printOptions horizontalCentered="1" verticalCentered="1"/>
  <pageMargins left="0.75" right="0.75" top="1" bottom="1" header="0.5" footer="0.5"/>
  <pageSetup firstPageNumber="1" useFirstPageNumber="1" fitToHeight="1" fitToWidth="1" horizontalDpi="600" verticalDpi="600" orientation="portrait" paperSize="9" scale="88" r:id="rId3"/>
  <headerFooter alignWithMargins="0">
    <oddFooter>&amp;R&amp;"Times New Roman,Italic"&amp;8Page &amp;P of 11</oddFooter>
  </headerFooter>
  <legacyDrawing r:id="rId2"/>
  <oleObjects>
    <oleObject progId="FLW3Drawing" shapeId="2181566" r:id="rId1"/>
  </oleObjects>
</worksheet>
</file>

<file path=xl/worksheets/sheet2.xml><?xml version="1.0" encoding="utf-8"?>
<worksheet xmlns="http://schemas.openxmlformats.org/spreadsheetml/2006/main" xmlns:r="http://schemas.openxmlformats.org/officeDocument/2006/relationships">
  <sheetPr>
    <pageSetUpPr fitToPage="1"/>
  </sheetPr>
  <dimension ref="A1:J55"/>
  <sheetViews>
    <sheetView workbookViewId="0" topLeftCell="A3">
      <selection activeCell="B20" sqref="B20"/>
    </sheetView>
  </sheetViews>
  <sheetFormatPr defaultColWidth="9.140625" defaultRowHeight="12.75"/>
  <cols>
    <col min="1" max="1" width="34.8515625" style="1" customWidth="1"/>
    <col min="2" max="2" width="13.57421875" style="1" customWidth="1"/>
    <col min="3" max="6" width="16.8515625" style="5" customWidth="1"/>
    <col min="7" max="8" width="13.7109375" style="5" hidden="1" customWidth="1"/>
    <col min="9" max="9" width="2.7109375" style="1" customWidth="1"/>
    <col min="10" max="10" width="4.140625" style="1" customWidth="1"/>
    <col min="11" max="16384" width="9.140625" style="1" customWidth="1"/>
  </cols>
  <sheetData>
    <row r="1" spans="1:9" ht="12.75">
      <c r="A1" s="111" t="s">
        <v>26</v>
      </c>
      <c r="B1" s="111"/>
      <c r="I1" s="111"/>
    </row>
    <row r="2" spans="1:9" ht="12.75">
      <c r="A2" s="40" t="s">
        <v>47</v>
      </c>
      <c r="B2" s="40"/>
      <c r="C2" s="40"/>
      <c r="D2" s="40"/>
      <c r="E2" s="40"/>
      <c r="F2" s="40"/>
      <c r="G2" s="40"/>
      <c r="H2" s="40"/>
      <c r="I2" s="111"/>
    </row>
    <row r="3" spans="1:9" ht="12.75">
      <c r="A3" s="51" t="s">
        <v>21</v>
      </c>
      <c r="B3" s="51"/>
      <c r="C3" s="51"/>
      <c r="D3" s="51"/>
      <c r="E3" s="51"/>
      <c r="F3" s="51"/>
      <c r="G3" s="51"/>
      <c r="H3" s="51"/>
      <c r="I3" s="111"/>
    </row>
    <row r="4" spans="1:9" ht="12.75">
      <c r="A4" s="40" t="s">
        <v>74</v>
      </c>
      <c r="B4" s="40"/>
      <c r="C4" s="40"/>
      <c r="D4" s="40"/>
      <c r="E4" s="40"/>
      <c r="F4" s="40"/>
      <c r="G4" s="40"/>
      <c r="H4" s="40"/>
      <c r="I4" s="111"/>
    </row>
    <row r="5" spans="1:9" ht="12.75">
      <c r="A5" s="105" t="s">
        <v>64</v>
      </c>
      <c r="B5" s="105"/>
      <c r="C5" s="105"/>
      <c r="D5" s="105"/>
      <c r="E5" s="105"/>
      <c r="F5" s="105"/>
      <c r="G5" s="105"/>
      <c r="H5" s="105"/>
      <c r="I5" s="111"/>
    </row>
    <row r="6" spans="1:9" ht="12.75">
      <c r="A6" s="105" t="s">
        <v>26</v>
      </c>
      <c r="B6" s="105"/>
      <c r="C6" s="105"/>
      <c r="D6" s="105"/>
      <c r="E6" s="105"/>
      <c r="F6" s="105"/>
      <c r="G6" s="105"/>
      <c r="H6" s="105"/>
      <c r="I6" s="111"/>
    </row>
    <row r="7" spans="1:9" ht="12.75">
      <c r="A7" s="29"/>
      <c r="B7" s="29"/>
      <c r="C7" s="29"/>
      <c r="D7" s="29"/>
      <c r="E7" s="29"/>
      <c r="F7" s="29"/>
      <c r="G7" s="29"/>
      <c r="H7" s="29"/>
      <c r="I7" s="111"/>
    </row>
    <row r="8" spans="1:9" ht="12.75">
      <c r="A8" s="29"/>
      <c r="B8" s="29"/>
      <c r="C8" s="29"/>
      <c r="D8" s="29"/>
      <c r="E8" s="29"/>
      <c r="F8" s="29"/>
      <c r="G8" s="29"/>
      <c r="H8" s="29"/>
      <c r="I8" s="111"/>
    </row>
    <row r="9" spans="1:9" ht="12.75">
      <c r="A9" s="2"/>
      <c r="B9" s="2"/>
      <c r="C9" s="9"/>
      <c r="D9" s="9"/>
      <c r="E9" s="9"/>
      <c r="F9" s="9"/>
      <c r="G9" s="9"/>
      <c r="H9" s="9"/>
      <c r="I9" s="111"/>
    </row>
    <row r="10" spans="1:9" ht="12.75">
      <c r="A10" s="30"/>
      <c r="B10" s="73" t="s">
        <v>28</v>
      </c>
      <c r="C10" s="144" t="s">
        <v>57</v>
      </c>
      <c r="D10" s="144"/>
      <c r="E10" s="144" t="s">
        <v>58</v>
      </c>
      <c r="F10" s="144"/>
      <c r="G10" s="70" t="s">
        <v>26</v>
      </c>
      <c r="H10" s="70"/>
      <c r="I10" s="111"/>
    </row>
    <row r="11" spans="1:9" ht="12.75">
      <c r="A11" s="30"/>
      <c r="B11" s="30"/>
      <c r="C11" s="118" t="s">
        <v>65</v>
      </c>
      <c r="D11" s="118" t="s">
        <v>66</v>
      </c>
      <c r="E11" s="119" t="str">
        <f>C11</f>
        <v>31-Mar-07</v>
      </c>
      <c r="F11" s="119" t="str">
        <f>D11</f>
        <v>31-Mar-06</v>
      </c>
      <c r="G11" s="74" t="str">
        <f>A6</f>
        <v> </v>
      </c>
      <c r="H11" s="75" t="s">
        <v>26</v>
      </c>
      <c r="I11" s="111"/>
    </row>
    <row r="12" spans="1:9" ht="12.75">
      <c r="A12" s="30"/>
      <c r="B12" s="30"/>
      <c r="C12" s="71" t="s">
        <v>1</v>
      </c>
      <c r="D12" s="71" t="s">
        <v>1</v>
      </c>
      <c r="E12" s="72" t="s">
        <v>1</v>
      </c>
      <c r="F12" s="72" t="s">
        <v>3</v>
      </c>
      <c r="G12" s="71" t="s">
        <v>26</v>
      </c>
      <c r="H12" s="72" t="str">
        <f>F12</f>
        <v>RM'000</v>
      </c>
      <c r="I12" s="111"/>
    </row>
    <row r="13" spans="1:10" ht="21.75" customHeight="1">
      <c r="A13" s="30"/>
      <c r="B13" s="30"/>
      <c r="C13" s="31"/>
      <c r="D13" s="31"/>
      <c r="E13" s="32"/>
      <c r="F13" s="32"/>
      <c r="G13" s="31"/>
      <c r="H13" s="32"/>
      <c r="I13" s="112"/>
      <c r="J13" s="6"/>
    </row>
    <row r="14" spans="1:10" ht="12.75">
      <c r="A14" s="76" t="s">
        <v>2</v>
      </c>
      <c r="B14" s="30"/>
      <c r="C14" s="35">
        <v>763108</v>
      </c>
      <c r="D14" s="33">
        <v>692400</v>
      </c>
      <c r="E14" s="34">
        <f>C14+2219239</f>
        <v>2982347</v>
      </c>
      <c r="F14" s="34">
        <f>2146898+D14</f>
        <v>2839298</v>
      </c>
      <c r="G14" s="33"/>
      <c r="H14" s="34"/>
      <c r="I14" s="112"/>
      <c r="J14" s="6"/>
    </row>
    <row r="15" spans="1:10" ht="13.5" customHeight="1" thickBot="1">
      <c r="A15" s="30" t="s">
        <v>51</v>
      </c>
      <c r="B15" s="126" t="s">
        <v>26</v>
      </c>
      <c r="C15" s="135">
        <v>-425922</v>
      </c>
      <c r="D15" s="43">
        <v>-455824</v>
      </c>
      <c r="E15" s="64">
        <f>C15-1299694</f>
        <v>-1725616</v>
      </c>
      <c r="F15" s="64">
        <f>-1308919+D15</f>
        <v>-1764743</v>
      </c>
      <c r="G15" s="43"/>
      <c r="H15" s="64"/>
      <c r="I15" s="112"/>
      <c r="J15" s="6"/>
    </row>
    <row r="16" spans="1:10" ht="17.25" customHeight="1">
      <c r="A16" s="76" t="s">
        <v>29</v>
      </c>
      <c r="B16" s="30"/>
      <c r="C16" s="35">
        <f>SUM(C14:C15)</f>
        <v>337186</v>
      </c>
      <c r="D16" s="33">
        <f>SUM(D14:D15)</f>
        <v>236576</v>
      </c>
      <c r="E16" s="34">
        <f>SUM(E14:E15)</f>
        <v>1256731</v>
      </c>
      <c r="F16" s="34">
        <f>SUM(F14:F15)</f>
        <v>1074555</v>
      </c>
      <c r="G16" s="35"/>
      <c r="H16" s="34"/>
      <c r="I16" s="112"/>
      <c r="J16" s="6"/>
    </row>
    <row r="17" spans="1:10" ht="17.25" customHeight="1">
      <c r="A17" s="30"/>
      <c r="B17" s="30"/>
      <c r="C17" s="35"/>
      <c r="D17" s="33"/>
      <c r="E17" s="34"/>
      <c r="F17" s="34"/>
      <c r="G17" s="35"/>
      <c r="H17" s="34"/>
      <c r="I17" s="112"/>
      <c r="J17" s="6"/>
    </row>
    <row r="18" spans="1:10" ht="14.25" customHeight="1">
      <c r="A18" s="30" t="s">
        <v>30</v>
      </c>
      <c r="B18" s="30"/>
      <c r="C18" s="35">
        <v>29226</v>
      </c>
      <c r="D18" s="33">
        <v>1435</v>
      </c>
      <c r="E18" s="34">
        <f>C18+36349</f>
        <v>65575</v>
      </c>
      <c r="F18" s="34">
        <f>24569+D18</f>
        <v>26004</v>
      </c>
      <c r="G18" s="33"/>
      <c r="H18" s="34"/>
      <c r="I18" s="112"/>
      <c r="J18" s="6"/>
    </row>
    <row r="19" spans="1:10" ht="12.75">
      <c r="A19" s="37" t="s">
        <v>31</v>
      </c>
      <c r="B19" s="37"/>
      <c r="C19" s="136">
        <v>-10518</v>
      </c>
      <c r="D19" s="83">
        <v>-11513</v>
      </c>
      <c r="E19" s="84">
        <f>C19-32924</f>
        <v>-43442</v>
      </c>
      <c r="F19" s="84">
        <f>-29293+D19</f>
        <v>-40806</v>
      </c>
      <c r="G19" s="83"/>
      <c r="H19" s="84"/>
      <c r="I19" s="112"/>
      <c r="J19" s="6"/>
    </row>
    <row r="20" spans="1:10" ht="12.75">
      <c r="A20" s="76" t="s">
        <v>32</v>
      </c>
      <c r="B20" s="36"/>
      <c r="C20" s="35">
        <f>SUM(C16:C19)</f>
        <v>355894</v>
      </c>
      <c r="D20" s="33">
        <f>SUM(D16:D19)</f>
        <v>226498</v>
      </c>
      <c r="E20" s="34">
        <f>SUM(E16:E19)</f>
        <v>1278864</v>
      </c>
      <c r="F20" s="34">
        <f>SUM(F16:F19)</f>
        <v>1059753</v>
      </c>
      <c r="G20" s="35">
        <f>SUM(G18:G19)</f>
        <v>0</v>
      </c>
      <c r="H20" s="34">
        <f>SUM(H18:H19)</f>
        <v>0</v>
      </c>
      <c r="I20" s="112"/>
      <c r="J20" s="6"/>
    </row>
    <row r="21" spans="1:10" ht="12.75">
      <c r="A21" s="36"/>
      <c r="B21" s="36"/>
      <c r="C21" s="35"/>
      <c r="D21" s="33"/>
      <c r="E21" s="34"/>
      <c r="F21" s="34"/>
      <c r="G21" s="35"/>
      <c r="H21" s="34"/>
      <c r="I21" s="112"/>
      <c r="J21" s="6"/>
    </row>
    <row r="22" spans="1:10" ht="12.75">
      <c r="A22" s="30" t="s">
        <v>80</v>
      </c>
      <c r="B22" s="30"/>
      <c r="C22" s="35">
        <v>-4348</v>
      </c>
      <c r="D22" s="33">
        <v>-6649</v>
      </c>
      <c r="E22" s="34">
        <f>C22-20078</f>
        <v>-24426</v>
      </c>
      <c r="F22" s="34">
        <f>-28198+D22</f>
        <v>-34847</v>
      </c>
      <c r="G22" s="38"/>
      <c r="H22" s="39"/>
      <c r="I22" s="112"/>
      <c r="J22" s="6"/>
    </row>
    <row r="23" spans="1:10" s="127" customFormat="1" ht="38.25">
      <c r="A23" s="37" t="s">
        <v>81</v>
      </c>
      <c r="B23" s="37"/>
      <c r="C23" s="137">
        <v>10832</v>
      </c>
      <c r="D23" s="130" t="s">
        <v>53</v>
      </c>
      <c r="E23" s="139">
        <f>15909+C23</f>
        <v>26741</v>
      </c>
      <c r="F23" s="131" t="s">
        <v>53</v>
      </c>
      <c r="G23" s="132"/>
      <c r="H23" s="133"/>
      <c r="I23" s="134"/>
      <c r="J23" s="134"/>
    </row>
    <row r="24" spans="1:10" ht="12.75">
      <c r="A24" s="76" t="s">
        <v>14</v>
      </c>
      <c r="B24" s="30"/>
      <c r="C24" s="35">
        <f>SUM(C20:C23)</f>
        <v>362378</v>
      </c>
      <c r="D24" s="33">
        <f>SUM(D20:D23)</f>
        <v>219849</v>
      </c>
      <c r="E24" s="34">
        <f>SUM(E20:E23)</f>
        <v>1281179</v>
      </c>
      <c r="F24" s="34">
        <f>SUM(F20:F23)</f>
        <v>1024906</v>
      </c>
      <c r="G24" s="33"/>
      <c r="H24" s="34"/>
      <c r="I24" s="112"/>
      <c r="J24" s="6"/>
    </row>
    <row r="25" spans="1:10" ht="12.75">
      <c r="A25" s="76"/>
      <c r="B25" s="30"/>
      <c r="C25" s="35"/>
      <c r="D25" s="33"/>
      <c r="E25" s="34"/>
      <c r="F25" s="34"/>
      <c r="G25" s="33"/>
      <c r="H25" s="34"/>
      <c r="I25" s="112"/>
      <c r="J25" s="6"/>
    </row>
    <row r="26" spans="1:10" ht="12.75">
      <c r="A26" s="30" t="s">
        <v>33</v>
      </c>
      <c r="B26" s="30" t="s">
        <v>26</v>
      </c>
      <c r="C26" s="35">
        <v>-24100</v>
      </c>
      <c r="D26" s="33">
        <v>-12568</v>
      </c>
      <c r="E26" s="34">
        <f>C26-10100</f>
        <v>-34200</v>
      </c>
      <c r="F26" s="34">
        <f>-41300+D26</f>
        <v>-53868</v>
      </c>
      <c r="G26" s="33"/>
      <c r="H26" s="34"/>
      <c r="I26" s="112"/>
      <c r="J26" s="6"/>
    </row>
    <row r="27" spans="1:10" s="10" customFormat="1" ht="13.5" thickBot="1">
      <c r="A27" s="76" t="s">
        <v>34</v>
      </c>
      <c r="B27" s="76"/>
      <c r="C27" s="79">
        <f>SUM(C24:C26)</f>
        <v>338278</v>
      </c>
      <c r="D27" s="77">
        <f>SUM(D24:D26)</f>
        <v>207281</v>
      </c>
      <c r="E27" s="78">
        <f>SUM(E24:E26)</f>
        <v>1246979</v>
      </c>
      <c r="F27" s="78">
        <f>SUM(F24:F26)</f>
        <v>971038</v>
      </c>
      <c r="G27" s="79">
        <f>SUM(G20:G26)</f>
        <v>0</v>
      </c>
      <c r="H27" s="78">
        <f>SUM(H20:H26)</f>
        <v>0</v>
      </c>
      <c r="I27" s="113"/>
      <c r="J27" s="80"/>
    </row>
    <row r="28" spans="1:10" ht="13.5" thickTop="1">
      <c r="A28" s="30"/>
      <c r="B28" s="30"/>
      <c r="C28" s="35"/>
      <c r="D28" s="33"/>
      <c r="E28" s="34"/>
      <c r="F28" s="34"/>
      <c r="G28" s="35"/>
      <c r="H28" s="34"/>
      <c r="I28" s="112"/>
      <c r="J28" s="6"/>
    </row>
    <row r="29" spans="1:10" ht="13.5" thickBot="1">
      <c r="A29" s="76" t="s">
        <v>15</v>
      </c>
      <c r="B29" s="30"/>
      <c r="C29" s="138">
        <f>C27/1978732*100</f>
        <v>17.095695627300717</v>
      </c>
      <c r="D29" s="81">
        <f>D27/1978732*100</f>
        <v>10.475445891611395</v>
      </c>
      <c r="E29" s="82">
        <f>E27/1978732*100</f>
        <v>63.019095056834374</v>
      </c>
      <c r="F29" s="82">
        <f>F27/1978732*100</f>
        <v>49.07375026026769</v>
      </c>
      <c r="G29" s="81">
        <f>+G27/'Balance Sheet'!$C$44*100</f>
        <v>0</v>
      </c>
      <c r="H29" s="82">
        <f>+H27/'Balance Sheet'!$C$44*100</f>
        <v>0</v>
      </c>
      <c r="I29" s="114"/>
      <c r="J29" s="7"/>
    </row>
    <row r="30" spans="1:10" ht="13.5" thickTop="1">
      <c r="A30" s="115"/>
      <c r="B30" s="115"/>
      <c r="C30" s="33"/>
      <c r="D30" s="33"/>
      <c r="E30" s="33"/>
      <c r="F30" s="35"/>
      <c r="G30" s="35"/>
      <c r="H30" s="35"/>
      <c r="I30" s="114"/>
      <c r="J30" s="7"/>
    </row>
    <row r="31" spans="1:10" ht="12.75">
      <c r="A31" s="115"/>
      <c r="B31" s="115"/>
      <c r="C31" s="33"/>
      <c r="D31" s="33"/>
      <c r="E31" s="33"/>
      <c r="F31" s="35"/>
      <c r="G31" s="35"/>
      <c r="H31" s="35"/>
      <c r="I31" s="114"/>
      <c r="J31" s="7"/>
    </row>
    <row r="32" spans="1:10" ht="35.25" customHeight="1">
      <c r="A32" s="143" t="s">
        <v>75</v>
      </c>
      <c r="B32" s="143"/>
      <c r="C32" s="143"/>
      <c r="D32" s="143"/>
      <c r="E32" s="143"/>
      <c r="F32" s="143"/>
      <c r="G32" s="107"/>
      <c r="H32" s="107"/>
      <c r="I32" s="108"/>
      <c r="J32" s="7"/>
    </row>
    <row r="33" spans="1:10" ht="12.75">
      <c r="A33" s="115" t="s">
        <v>26</v>
      </c>
      <c r="B33" s="115"/>
      <c r="C33" s="33"/>
      <c r="D33" s="33"/>
      <c r="E33" s="33"/>
      <c r="F33" s="35"/>
      <c r="G33" s="35"/>
      <c r="H33" s="35"/>
      <c r="I33" s="114"/>
      <c r="J33" s="7"/>
    </row>
    <row r="34" spans="1:10" ht="12.75">
      <c r="A34" s="116" t="s">
        <v>26</v>
      </c>
      <c r="B34" s="115"/>
      <c r="C34" s="33"/>
      <c r="D34" s="33"/>
      <c r="E34" s="33"/>
      <c r="F34" s="35"/>
      <c r="G34" s="35"/>
      <c r="H34" s="35"/>
      <c r="I34" s="114"/>
      <c r="J34" s="7"/>
    </row>
    <row r="35" spans="1:10" ht="12.75">
      <c r="A35" s="115"/>
      <c r="B35" s="115"/>
      <c r="C35" s="33"/>
      <c r="D35" s="33"/>
      <c r="E35" s="33"/>
      <c r="F35" s="35"/>
      <c r="G35" s="35"/>
      <c r="H35" s="35"/>
      <c r="I35" s="114"/>
      <c r="J35" s="7"/>
    </row>
    <row r="36" spans="1:10" ht="12.75">
      <c r="A36" s="115"/>
      <c r="B36" s="115"/>
      <c r="C36" s="33"/>
      <c r="D36" s="33"/>
      <c r="E36" s="33"/>
      <c r="F36" s="35"/>
      <c r="G36" s="35"/>
      <c r="H36" s="35"/>
      <c r="I36" s="114"/>
      <c r="J36" s="7"/>
    </row>
    <row r="37" spans="1:10" ht="12.75">
      <c r="A37" s="115"/>
      <c r="B37" s="115"/>
      <c r="C37" s="33"/>
      <c r="D37" s="33"/>
      <c r="E37" s="33"/>
      <c r="F37" s="35"/>
      <c r="G37" s="35"/>
      <c r="H37" s="35"/>
      <c r="I37" s="114"/>
      <c r="J37" s="7"/>
    </row>
    <row r="38" spans="1:10" ht="12.75">
      <c r="A38" s="115"/>
      <c r="B38" s="115"/>
      <c r="C38" s="33"/>
      <c r="D38" s="33"/>
      <c r="E38" s="33"/>
      <c r="F38" s="35"/>
      <c r="G38" s="35"/>
      <c r="H38" s="35"/>
      <c r="I38" s="114"/>
      <c r="J38" s="7"/>
    </row>
    <row r="39" spans="1:10" ht="12.75">
      <c r="A39" s="115"/>
      <c r="B39" s="115"/>
      <c r="C39" s="33"/>
      <c r="D39" s="33"/>
      <c r="E39" s="33"/>
      <c r="F39" s="35"/>
      <c r="G39" s="35"/>
      <c r="H39" s="35"/>
      <c r="I39" s="114"/>
      <c r="J39" s="7"/>
    </row>
    <row r="40" spans="1:10" ht="12.75">
      <c r="A40" s="115"/>
      <c r="B40" s="115"/>
      <c r="C40" s="33"/>
      <c r="D40" s="33"/>
      <c r="E40" s="33"/>
      <c r="F40" s="35"/>
      <c r="G40" s="35"/>
      <c r="H40" s="35"/>
      <c r="I40" s="114"/>
      <c r="J40" s="7"/>
    </row>
    <row r="41" spans="1:10" ht="12.75">
      <c r="A41" s="115"/>
      <c r="B41" s="115"/>
      <c r="C41" s="33"/>
      <c r="D41" s="33"/>
      <c r="E41" s="33"/>
      <c r="F41" s="35"/>
      <c r="G41" s="35"/>
      <c r="H41" s="35"/>
      <c r="I41" s="114"/>
      <c r="J41" s="7"/>
    </row>
    <row r="42" spans="1:10" ht="12.75">
      <c r="A42" s="115"/>
      <c r="B42" s="115"/>
      <c r="C42" s="33"/>
      <c r="D42" s="33"/>
      <c r="E42" s="33"/>
      <c r="F42" s="35"/>
      <c r="G42" s="35"/>
      <c r="H42" s="35"/>
      <c r="I42" s="114"/>
      <c r="J42" s="7"/>
    </row>
    <row r="43" spans="1:10" ht="12.75">
      <c r="A43" s="115"/>
      <c r="B43" s="115"/>
      <c r="C43" s="33"/>
      <c r="D43" s="33"/>
      <c r="E43" s="33"/>
      <c r="F43" s="35"/>
      <c r="G43" s="35"/>
      <c r="H43" s="35"/>
      <c r="I43" s="114"/>
      <c r="J43" s="7"/>
    </row>
    <row r="44" spans="1:10" ht="12.75">
      <c r="A44" s="115"/>
      <c r="B44" s="115"/>
      <c r="C44" s="33"/>
      <c r="D44" s="33"/>
      <c r="E44" s="33"/>
      <c r="F44" s="35"/>
      <c r="G44" s="35"/>
      <c r="H44" s="35"/>
      <c r="I44" s="114"/>
      <c r="J44" s="7"/>
    </row>
    <row r="45" spans="1:10" ht="12.75">
      <c r="A45" s="115"/>
      <c r="B45" s="115"/>
      <c r="C45" s="33"/>
      <c r="D45" s="33"/>
      <c r="E45" s="33"/>
      <c r="F45" s="35"/>
      <c r="G45" s="35"/>
      <c r="H45" s="35"/>
      <c r="I45" s="114"/>
      <c r="J45" s="7"/>
    </row>
    <row r="46" spans="1:10" ht="12.75">
      <c r="A46" s="115"/>
      <c r="B46" s="115"/>
      <c r="C46" s="33"/>
      <c r="D46" s="33"/>
      <c r="E46" s="33"/>
      <c r="F46" s="35"/>
      <c r="G46" s="35"/>
      <c r="H46" s="35"/>
      <c r="I46" s="114"/>
      <c r="J46" s="7"/>
    </row>
    <row r="47" spans="1:10" ht="12.75">
      <c r="A47" s="115"/>
      <c r="B47" s="115"/>
      <c r="C47" s="33"/>
      <c r="D47" s="33"/>
      <c r="E47" s="33"/>
      <c r="F47" s="35"/>
      <c r="G47" s="35"/>
      <c r="H47" s="35"/>
      <c r="I47" s="114"/>
      <c r="J47" s="7"/>
    </row>
    <row r="48" spans="1:10" ht="12.75">
      <c r="A48" s="115"/>
      <c r="B48" s="115"/>
      <c r="C48" s="33"/>
      <c r="D48" s="33"/>
      <c r="E48" s="33"/>
      <c r="F48" s="35"/>
      <c r="G48" s="35"/>
      <c r="H48" s="35"/>
      <c r="I48" s="114"/>
      <c r="J48" s="7"/>
    </row>
    <row r="49" spans="1:10" ht="12.75">
      <c r="A49" s="115"/>
      <c r="B49" s="115"/>
      <c r="C49" s="33"/>
      <c r="D49" s="33"/>
      <c r="E49" s="33"/>
      <c r="F49" s="35"/>
      <c r="G49" s="35"/>
      <c r="H49" s="35"/>
      <c r="I49" s="114"/>
      <c r="J49" s="7"/>
    </row>
    <row r="50" spans="1:10" ht="12.75">
      <c r="A50" s="115"/>
      <c r="B50" s="115"/>
      <c r="C50" s="33"/>
      <c r="D50" s="33"/>
      <c r="E50" s="33"/>
      <c r="F50" s="35"/>
      <c r="G50" s="35"/>
      <c r="H50" s="35"/>
      <c r="I50" s="114"/>
      <c r="J50" s="7"/>
    </row>
    <row r="51" spans="1:10" ht="12.75">
      <c r="A51" s="115"/>
      <c r="B51" s="115"/>
      <c r="C51" s="33"/>
      <c r="D51" s="33"/>
      <c r="E51" s="33"/>
      <c r="F51" s="35"/>
      <c r="G51" s="35"/>
      <c r="H51" s="35"/>
      <c r="I51" s="114"/>
      <c r="J51" s="7"/>
    </row>
    <row r="52" spans="1:9" ht="24.75" customHeight="1">
      <c r="A52" s="115"/>
      <c r="B52" s="115"/>
      <c r="C52" s="33"/>
      <c r="D52" s="33"/>
      <c r="E52" s="33"/>
      <c r="F52" s="35"/>
      <c r="G52" s="35"/>
      <c r="H52" s="35"/>
      <c r="I52" s="111"/>
    </row>
    <row r="53" spans="1:9" ht="12.75">
      <c r="A53" s="117"/>
      <c r="B53" s="117"/>
      <c r="I53" s="111"/>
    </row>
    <row r="54" spans="1:9" ht="29.25" customHeight="1">
      <c r="A54" s="49" t="s">
        <v>26</v>
      </c>
      <c r="B54" s="49"/>
      <c r="C54" s="106"/>
      <c r="D54" s="106"/>
      <c r="E54" s="106"/>
      <c r="F54" s="106"/>
      <c r="G54" s="106"/>
      <c r="H54" s="106"/>
      <c r="I54" s="106"/>
    </row>
    <row r="55" spans="3:8" ht="12.75">
      <c r="C55" s="49"/>
      <c r="D55" s="49"/>
      <c r="E55" s="49"/>
      <c r="F55" s="49"/>
      <c r="G55" s="49"/>
      <c r="H55" s="49"/>
    </row>
  </sheetData>
  <mergeCells count="3">
    <mergeCell ref="A32:F32"/>
    <mergeCell ref="C10:D10"/>
    <mergeCell ref="E10:F10"/>
  </mergeCells>
  <printOptions horizontalCentered="1" verticalCentered="1"/>
  <pageMargins left="0.7480314960629921" right="0.7480314960629921" top="0.984251968503937" bottom="0.984251968503937" header="0.5118110236220472" footer="0.5118110236220472"/>
  <pageSetup firstPageNumber="2" useFirstPageNumber="1" fitToHeight="1" fitToWidth="1" horizontalDpi="600" verticalDpi="600" orientation="portrait" paperSize="9" scale="74" r:id="rId3"/>
  <headerFooter alignWithMargins="0">
    <oddHeader>&amp;R&amp;U
</oddHeader>
    <oddFooter>&amp;R&amp;"Times New Roman,Italic"&amp;8Page &amp;P  of 11</oddFooter>
  </headerFooter>
  <ignoredErrors>
    <ignoredError sqref="C16 C27 C20 C29" unlockedFormula="1"/>
  </ignoredErrors>
  <legacyDrawing r:id="rId2"/>
  <oleObjects>
    <oleObject progId="FLW3Drawing" shapeId="2177489" r:id="rId1"/>
  </oleObjects>
</worksheet>
</file>

<file path=xl/worksheets/sheet3.xml><?xml version="1.0" encoding="utf-8"?>
<worksheet xmlns="http://schemas.openxmlformats.org/spreadsheetml/2006/main" xmlns:r="http://schemas.openxmlformats.org/officeDocument/2006/relationships">
  <sheetPr>
    <pageSetUpPr fitToPage="1"/>
  </sheetPr>
  <dimension ref="A1:F44"/>
  <sheetViews>
    <sheetView workbookViewId="0" topLeftCell="A1">
      <selection activeCell="A18" sqref="A18"/>
    </sheetView>
  </sheetViews>
  <sheetFormatPr defaultColWidth="9.140625" defaultRowHeight="12.75"/>
  <cols>
    <col min="1" max="1" width="62.57421875" style="0" customWidth="1"/>
    <col min="2" max="2" width="19.421875" style="0" customWidth="1"/>
    <col min="3" max="3" width="18.57421875" style="0" customWidth="1"/>
    <col min="5" max="5" width="19.140625" style="0" customWidth="1"/>
  </cols>
  <sheetData>
    <row r="1" spans="1:2" ht="12.75">
      <c r="A1" s="10" t="str">
        <f>+'Balance Sheet'!A1:E1</f>
        <v>PETRONAS Gas Berhad</v>
      </c>
      <c r="B1" s="10"/>
    </row>
    <row r="2" spans="1:3" ht="12.75">
      <c r="A2" s="51" t="s">
        <v>21</v>
      </c>
      <c r="B2" s="51"/>
      <c r="C2" s="40"/>
    </row>
    <row r="3" spans="1:2" ht="12.75">
      <c r="A3" s="40" t="s">
        <v>76</v>
      </c>
      <c r="B3" s="40"/>
    </row>
    <row r="4" spans="1:2" ht="12.75">
      <c r="A4" s="41" t="str">
        <f>+PNL!A5</f>
        <v>period ended 31 March 2007 - Unaudited</v>
      </c>
      <c r="B4" s="41"/>
    </row>
    <row r="5" spans="1:2" ht="12.75">
      <c r="A5" s="41" t="str">
        <f>+PNL!A6</f>
        <v> </v>
      </c>
      <c r="B5" s="41"/>
    </row>
    <row r="6" ht="12.75">
      <c r="D6" s="40"/>
    </row>
    <row r="7" spans="2:4" ht="12.75">
      <c r="B7" s="144" t="s">
        <v>26</v>
      </c>
      <c r="C7" s="144"/>
      <c r="D7" s="42"/>
    </row>
    <row r="8" spans="2:4" ht="12.75">
      <c r="B8" s="11">
        <v>39172</v>
      </c>
      <c r="C8" s="11">
        <v>38807</v>
      </c>
      <c r="D8" s="53"/>
    </row>
    <row r="9" spans="2:3" ht="12.75">
      <c r="B9" s="11" t="s">
        <v>3</v>
      </c>
      <c r="C9" s="11" t="s">
        <v>3</v>
      </c>
    </row>
    <row r="10" spans="2:3" ht="12.75">
      <c r="B10" s="11"/>
      <c r="C10" s="11"/>
    </row>
    <row r="11" spans="1:3" ht="10.5" customHeight="1">
      <c r="A11" s="1" t="s">
        <v>16</v>
      </c>
      <c r="B11" s="46">
        <v>1740778</v>
      </c>
      <c r="C11" s="46">
        <v>1590774</v>
      </c>
    </row>
    <row r="12" spans="1:5" ht="15.75">
      <c r="A12" s="1"/>
      <c r="B12" s="1"/>
      <c r="C12" s="1"/>
      <c r="E12" s="27"/>
    </row>
    <row r="13" spans="1:5" ht="12" customHeight="1">
      <c r="A13" s="1" t="s">
        <v>17</v>
      </c>
      <c r="B13" s="47">
        <v>-499920</v>
      </c>
      <c r="C13" s="47">
        <v>-298882</v>
      </c>
      <c r="E13" s="27"/>
    </row>
    <row r="14" spans="1:5" ht="15.75">
      <c r="A14" s="1"/>
      <c r="B14" s="47"/>
      <c r="C14" s="47"/>
      <c r="E14" s="27"/>
    </row>
    <row r="15" spans="1:5" ht="13.5" customHeight="1">
      <c r="A15" s="1" t="s">
        <v>18</v>
      </c>
      <c r="B15" s="120">
        <v>-1047188</v>
      </c>
      <c r="C15" s="47">
        <v>-1044885</v>
      </c>
      <c r="E15" s="27"/>
    </row>
    <row r="16" spans="1:5" ht="15.75">
      <c r="A16" s="1"/>
      <c r="B16" s="48"/>
      <c r="C16" s="48"/>
      <c r="E16" s="27"/>
    </row>
    <row r="17" spans="1:5" ht="18.75" customHeight="1">
      <c r="A17" s="10" t="s">
        <v>82</v>
      </c>
      <c r="B17" s="24">
        <f>SUM(B11:B15)</f>
        <v>193670</v>
      </c>
      <c r="C17" s="24">
        <f>SUM(C11:C15)</f>
        <v>247007</v>
      </c>
      <c r="E17" s="27"/>
    </row>
    <row r="18" spans="1:5" ht="13.5" customHeight="1">
      <c r="A18" s="10"/>
      <c r="B18" s="24"/>
      <c r="C18" s="24"/>
      <c r="E18" s="27"/>
    </row>
    <row r="19" spans="1:5" ht="18.75" customHeight="1">
      <c r="A19" s="1" t="s">
        <v>55</v>
      </c>
      <c r="B19" s="101">
        <f>'Balance Sheet'!E23</f>
        <v>879714</v>
      </c>
      <c r="C19" s="101">
        <v>632707.225</v>
      </c>
      <c r="E19" s="28"/>
    </row>
    <row r="20" spans="1:5" ht="15.75">
      <c r="A20" s="10"/>
      <c r="B20" s="45"/>
      <c r="C20" s="45"/>
      <c r="E20" s="28"/>
    </row>
    <row r="21" spans="1:5" ht="18.75" customHeight="1" hidden="1">
      <c r="A21" s="1" t="s">
        <v>46</v>
      </c>
      <c r="B21" s="101"/>
      <c r="C21" s="101"/>
      <c r="E21" s="28"/>
    </row>
    <row r="22" spans="1:5" ht="15.75" hidden="1">
      <c r="A22" s="10"/>
      <c r="B22" s="45"/>
      <c r="C22" s="45"/>
      <c r="E22" s="28"/>
    </row>
    <row r="23" spans="1:5" ht="18.75" customHeight="1" thickBot="1">
      <c r="A23" s="10" t="s">
        <v>56</v>
      </c>
      <c r="B23" s="102">
        <f>B17+B19</f>
        <v>1073384</v>
      </c>
      <c r="C23" s="102">
        <f>+C17+C19</f>
        <v>879714.225</v>
      </c>
      <c r="E23" s="28"/>
    </row>
    <row r="24" spans="1:5" ht="18.75" customHeight="1" thickTop="1">
      <c r="A24" s="10"/>
      <c r="B24" s="10"/>
      <c r="C24" s="45"/>
      <c r="E24" s="28"/>
    </row>
    <row r="25" spans="3:5" ht="18.75" customHeight="1">
      <c r="C25" s="45"/>
      <c r="E25" s="28"/>
    </row>
    <row r="26" spans="3:5" ht="18.75" customHeight="1">
      <c r="C26" s="45"/>
      <c r="E26" s="28"/>
    </row>
    <row r="27" spans="1:5" ht="42" customHeight="1">
      <c r="A27" s="146" t="s">
        <v>77</v>
      </c>
      <c r="B27" s="146"/>
      <c r="C27" s="146"/>
      <c r="E27" s="28"/>
    </row>
    <row r="28" spans="3:5" ht="18.75" customHeight="1">
      <c r="C28" s="45"/>
      <c r="E28" s="28"/>
    </row>
    <row r="29" spans="3:5" ht="18.75" customHeight="1">
      <c r="C29" s="45"/>
      <c r="E29" s="28"/>
    </row>
    <row r="30" spans="3:5" ht="18.75" customHeight="1">
      <c r="C30" s="45"/>
      <c r="E30" s="28"/>
    </row>
    <row r="31" spans="3:5" ht="18.75" customHeight="1">
      <c r="C31" s="45"/>
      <c r="E31" s="28"/>
    </row>
    <row r="32" spans="3:5" ht="18.75" customHeight="1">
      <c r="C32" s="45"/>
      <c r="E32" s="28"/>
    </row>
    <row r="33" spans="3:5" ht="18.75" customHeight="1">
      <c r="C33" s="45"/>
      <c r="E33" s="28"/>
    </row>
    <row r="34" spans="3:5" ht="18.75" customHeight="1">
      <c r="C34" s="45"/>
      <c r="E34" s="28"/>
    </row>
    <row r="35" spans="3:5" ht="18.75" customHeight="1">
      <c r="C35" s="45"/>
      <c r="E35" s="28"/>
    </row>
    <row r="36" spans="3:5" ht="18.75" customHeight="1">
      <c r="C36" s="45"/>
      <c r="E36" s="28"/>
    </row>
    <row r="37" spans="3:5" ht="18.75" customHeight="1">
      <c r="C37" s="45"/>
      <c r="E37" s="28"/>
    </row>
    <row r="38" spans="3:5" ht="18.75" customHeight="1">
      <c r="C38" s="45"/>
      <c r="E38" s="28"/>
    </row>
    <row r="39" spans="3:5" ht="18.75" customHeight="1">
      <c r="C39" s="45"/>
      <c r="E39" s="28"/>
    </row>
    <row r="40" spans="3:5" ht="18.75" customHeight="1">
      <c r="C40" s="45"/>
      <c r="E40" s="28"/>
    </row>
    <row r="41" spans="3:5" ht="18.75" customHeight="1">
      <c r="C41" s="45"/>
      <c r="E41" s="28"/>
    </row>
    <row r="42" ht="12.75">
      <c r="C42" s="45"/>
    </row>
    <row r="43" spans="1:6" ht="30.75" customHeight="1">
      <c r="A43" s="140" t="s">
        <v>26</v>
      </c>
      <c r="B43" s="140"/>
      <c r="C43" s="145"/>
      <c r="D43" s="14"/>
      <c r="E43" s="14"/>
      <c r="F43" s="14"/>
    </row>
    <row r="44" ht="12.75">
      <c r="C44" s="49"/>
    </row>
  </sheetData>
  <mergeCells count="3">
    <mergeCell ref="A43:C43"/>
    <mergeCell ref="B7:C7"/>
    <mergeCell ref="A27:C27"/>
  </mergeCells>
  <printOptions horizontalCentered="1" verticalCentered="1"/>
  <pageMargins left="0.7480314960629921" right="0.7480314960629921" top="0.984251968503937" bottom="0.984251968503937" header="0.5118110236220472" footer="0.5118110236220472"/>
  <pageSetup firstPageNumber="3" useFirstPageNumber="1" fitToHeight="1" fitToWidth="1" horizontalDpi="600" verticalDpi="600" orientation="portrait" paperSize="9" scale="87" r:id="rId2"/>
  <headerFooter alignWithMargins="0">
    <oddFooter>&amp;R&amp;"Times New Roman,Italic"&amp;8Page &amp;P of 11</oddFooter>
  </headerFooter>
  <drawing r:id="rId1"/>
</worksheet>
</file>

<file path=xl/worksheets/sheet4.xml><?xml version="1.0" encoding="utf-8"?>
<worksheet xmlns="http://schemas.openxmlformats.org/spreadsheetml/2006/main" xmlns:r="http://schemas.openxmlformats.org/officeDocument/2006/relationships">
  <dimension ref="A1:H203"/>
  <sheetViews>
    <sheetView tabSelected="1" workbookViewId="0" topLeftCell="A15">
      <selection activeCell="B31" sqref="B31"/>
    </sheetView>
  </sheetViews>
  <sheetFormatPr defaultColWidth="9.140625" defaultRowHeight="12.75"/>
  <cols>
    <col min="1" max="1" width="37.28125" style="0" customWidth="1"/>
    <col min="2" max="2" width="15.00390625" style="0" customWidth="1"/>
    <col min="3" max="3" width="1.28515625" style="0" customWidth="1"/>
    <col min="4" max="4" width="15.00390625" style="0" customWidth="1"/>
    <col min="5" max="5" width="1.28515625" style="0" customWidth="1"/>
    <col min="6" max="6" width="15.57421875" style="0" bestFit="1" customWidth="1"/>
    <col min="7" max="7" width="1.57421875" style="0" customWidth="1"/>
    <col min="8" max="8" width="15.00390625" style="0" customWidth="1"/>
  </cols>
  <sheetData>
    <row r="1" spans="1:8" ht="12.75">
      <c r="A1" s="150" t="s">
        <v>47</v>
      </c>
      <c r="B1" s="150"/>
      <c r="C1" s="150"/>
      <c r="D1" s="150"/>
      <c r="E1" s="1"/>
      <c r="F1" s="1"/>
      <c r="G1" s="1"/>
      <c r="H1" s="1"/>
    </row>
    <row r="2" spans="1:8" ht="12.75">
      <c r="A2" s="51" t="s">
        <v>21</v>
      </c>
      <c r="B2" s="40"/>
      <c r="C2" s="40"/>
      <c r="D2" s="40"/>
      <c r="E2" s="1"/>
      <c r="F2" s="1"/>
      <c r="G2" s="1"/>
      <c r="H2" s="1"/>
    </row>
    <row r="3" spans="1:8" ht="12.75">
      <c r="A3" s="150" t="s">
        <v>78</v>
      </c>
      <c r="B3" s="150"/>
      <c r="C3" s="150"/>
      <c r="D3" s="150"/>
      <c r="E3" s="147"/>
      <c r="F3" s="147"/>
      <c r="G3" s="1"/>
      <c r="H3" s="1"/>
    </row>
    <row r="4" spans="1:8" ht="12.75">
      <c r="A4" s="148" t="str">
        <f>+PNL!A5</f>
        <v>period ended 31 March 2007 - Unaudited</v>
      </c>
      <c r="B4" s="149"/>
      <c r="C4" s="149"/>
      <c r="D4" s="149"/>
      <c r="E4" s="1"/>
      <c r="F4" s="1"/>
      <c r="G4" s="1"/>
      <c r="H4" s="1"/>
    </row>
    <row r="5" spans="1:8" ht="12.75">
      <c r="A5" s="148" t="str">
        <f>+PNL!A6</f>
        <v> </v>
      </c>
      <c r="B5" s="149"/>
      <c r="C5" s="149"/>
      <c r="D5" s="149"/>
      <c r="E5" s="1"/>
      <c r="F5" s="1"/>
      <c r="G5" s="1"/>
      <c r="H5" s="1"/>
    </row>
    <row r="6" spans="1:8" ht="12.75">
      <c r="A6" s="1"/>
      <c r="B6" s="1"/>
      <c r="C6" s="1"/>
      <c r="D6" s="1"/>
      <c r="E6" s="1"/>
      <c r="F6" s="1"/>
      <c r="G6" s="1"/>
      <c r="H6" s="1"/>
    </row>
    <row r="7" spans="1:8" ht="12.75">
      <c r="A7" s="1"/>
      <c r="B7" s="1"/>
      <c r="C7" s="1"/>
      <c r="D7" s="1"/>
      <c r="E7" s="1"/>
      <c r="F7" s="1"/>
      <c r="G7" s="1"/>
      <c r="H7" s="1"/>
    </row>
    <row r="8" spans="1:8" ht="12.75">
      <c r="A8" s="1"/>
      <c r="B8" s="1"/>
      <c r="C8" s="1"/>
      <c r="D8" s="1"/>
      <c r="E8" s="1"/>
      <c r="F8" s="1"/>
      <c r="G8" s="1"/>
      <c r="H8" s="1"/>
    </row>
    <row r="9" spans="1:8" ht="12.75">
      <c r="A9" s="1"/>
      <c r="B9" s="1"/>
      <c r="C9" s="1"/>
      <c r="D9" s="1"/>
      <c r="E9" s="1"/>
      <c r="F9" s="1"/>
      <c r="G9" s="1"/>
      <c r="H9" s="1"/>
    </row>
    <row r="10" spans="1:8" ht="12.75">
      <c r="A10" s="1"/>
      <c r="B10" s="1"/>
      <c r="C10" s="1"/>
      <c r="D10" s="1"/>
      <c r="E10" s="1"/>
      <c r="F10" s="1"/>
      <c r="G10" s="1"/>
      <c r="H10" s="1"/>
    </row>
    <row r="11" spans="1:8" ht="12.75">
      <c r="A11" s="1"/>
      <c r="B11" s="1"/>
      <c r="C11" s="1"/>
      <c r="D11" s="1"/>
      <c r="E11" s="1"/>
      <c r="F11" s="1"/>
      <c r="G11" s="1"/>
      <c r="H11" s="1"/>
    </row>
    <row r="12" spans="1:8" ht="12.75">
      <c r="A12" s="1"/>
      <c r="B12" s="11" t="s">
        <v>8</v>
      </c>
      <c r="C12" s="1"/>
      <c r="D12" s="11" t="s">
        <v>9</v>
      </c>
      <c r="E12" s="1"/>
      <c r="F12" s="11" t="s">
        <v>10</v>
      </c>
      <c r="G12" s="11"/>
      <c r="H12" s="1"/>
    </row>
    <row r="13" spans="1:8" ht="12.75">
      <c r="A13" s="1"/>
      <c r="B13" s="11" t="s">
        <v>11</v>
      </c>
      <c r="C13" s="1"/>
      <c r="D13" s="11" t="s">
        <v>12</v>
      </c>
      <c r="E13" s="1"/>
      <c r="F13" s="11" t="s">
        <v>13</v>
      </c>
      <c r="G13" s="11"/>
      <c r="H13" s="11" t="s">
        <v>20</v>
      </c>
    </row>
    <row r="14" spans="1:8" ht="12.75">
      <c r="A14" s="1"/>
      <c r="B14" s="11" t="s">
        <v>3</v>
      </c>
      <c r="C14" s="11"/>
      <c r="D14" s="11" t="s">
        <v>3</v>
      </c>
      <c r="E14" s="1"/>
      <c r="F14" s="11" t="s">
        <v>3</v>
      </c>
      <c r="G14" s="11"/>
      <c r="H14" s="11" t="s">
        <v>3</v>
      </c>
    </row>
    <row r="15" spans="1:8" ht="12.75">
      <c r="A15" s="1"/>
      <c r="B15" s="50"/>
      <c r="C15" s="50"/>
      <c r="D15" s="50"/>
      <c r="E15" s="50"/>
      <c r="F15" s="50"/>
      <c r="G15" s="58"/>
      <c r="H15" s="25"/>
    </row>
    <row r="16" spans="1:8" ht="12.75">
      <c r="A16" s="10" t="s">
        <v>23</v>
      </c>
      <c r="B16" s="50">
        <v>1978732</v>
      </c>
      <c r="C16" s="50"/>
      <c r="D16" s="50">
        <v>1186472</v>
      </c>
      <c r="E16" s="50"/>
      <c r="F16" s="46">
        <v>3520925</v>
      </c>
      <c r="G16" s="50"/>
      <c r="H16" s="50">
        <f>SUM(B16:F16)</f>
        <v>6686129</v>
      </c>
    </row>
    <row r="17" spans="1:8" ht="12.75">
      <c r="A17" s="1"/>
      <c r="B17" s="46"/>
      <c r="C17" s="46"/>
      <c r="D17" s="46"/>
      <c r="E17" s="50"/>
      <c r="F17" s="50"/>
      <c r="G17" s="50"/>
      <c r="H17" s="25"/>
    </row>
    <row r="18" spans="1:8" ht="12.75">
      <c r="A18" s="1" t="s">
        <v>4</v>
      </c>
      <c r="B18" s="123" t="s">
        <v>53</v>
      </c>
      <c r="C18" s="124" t="s">
        <v>26</v>
      </c>
      <c r="D18" s="123" t="s">
        <v>53</v>
      </c>
      <c r="E18" s="50"/>
      <c r="F18" s="58">
        <v>971038</v>
      </c>
      <c r="G18" s="50"/>
      <c r="H18" s="50">
        <f>SUM(B18:F18)</f>
        <v>971038</v>
      </c>
    </row>
    <row r="19" spans="1:8" ht="12.75">
      <c r="A19" s="1"/>
      <c r="B19" s="46"/>
      <c r="C19" s="46"/>
      <c r="D19" s="46"/>
      <c r="E19" s="50"/>
      <c r="F19" s="58"/>
      <c r="G19" s="50"/>
      <c r="H19" s="50" t="s">
        <v>26</v>
      </c>
    </row>
    <row r="20" spans="1:8" ht="25.5">
      <c r="A20" s="127" t="s">
        <v>60</v>
      </c>
      <c r="B20" s="123" t="s">
        <v>53</v>
      </c>
      <c r="C20" s="123" t="s">
        <v>59</v>
      </c>
      <c r="D20" s="123" t="s">
        <v>53</v>
      </c>
      <c r="E20" s="50"/>
      <c r="F20" s="58">
        <v>-395746</v>
      </c>
      <c r="G20" s="50"/>
      <c r="H20" s="50">
        <f>SUM(B20:F20)</f>
        <v>-395746</v>
      </c>
    </row>
    <row r="21" spans="1:8" ht="12.75">
      <c r="A21" s="127"/>
      <c r="B21" s="123"/>
      <c r="C21" s="123"/>
      <c r="D21" s="123"/>
      <c r="E21" s="50"/>
      <c r="F21" s="58"/>
      <c r="G21" s="50"/>
      <c r="H21" s="50" t="s">
        <v>26</v>
      </c>
    </row>
    <row r="22" spans="1:8" ht="25.5">
      <c r="A22" s="127" t="s">
        <v>61</v>
      </c>
      <c r="B22" s="123"/>
      <c r="C22" s="123"/>
      <c r="D22" s="123"/>
      <c r="E22" s="50"/>
      <c r="F22" s="58">
        <v>-213703</v>
      </c>
      <c r="G22" s="50"/>
      <c r="H22" s="50">
        <f>SUM(B22:F22)</f>
        <v>-213703</v>
      </c>
    </row>
    <row r="23" spans="1:8" ht="12.75">
      <c r="A23" s="1"/>
      <c r="B23" s="46"/>
      <c r="C23" s="46"/>
      <c r="D23" s="46"/>
      <c r="E23" s="50"/>
      <c r="F23" s="58"/>
      <c r="G23" s="50"/>
      <c r="H23" s="50"/>
    </row>
    <row r="24" spans="1:8" s="10" customFormat="1" ht="19.5" customHeight="1" thickBot="1">
      <c r="A24" s="10" t="s">
        <v>67</v>
      </c>
      <c r="B24" s="68">
        <f aca="true" t="shared" si="0" ref="B24:H24">SUM(B16:B23)</f>
        <v>1978732</v>
      </c>
      <c r="C24" s="69">
        <f t="shared" si="0"/>
        <v>0</v>
      </c>
      <c r="D24" s="68">
        <f t="shared" si="0"/>
        <v>1186472</v>
      </c>
      <c r="E24" s="69">
        <f t="shared" si="0"/>
        <v>0</v>
      </c>
      <c r="F24" s="68">
        <f t="shared" si="0"/>
        <v>3882514</v>
      </c>
      <c r="G24" s="60"/>
      <c r="H24" s="68">
        <f t="shared" si="0"/>
        <v>7047718</v>
      </c>
    </row>
    <row r="25" spans="1:8" ht="19.5" customHeight="1">
      <c r="A25" s="10"/>
      <c r="B25" s="46"/>
      <c r="C25" s="46"/>
      <c r="D25" s="46"/>
      <c r="E25" s="50"/>
      <c r="F25" s="46"/>
      <c r="G25" s="60"/>
      <c r="H25" s="50" t="s">
        <v>26</v>
      </c>
    </row>
    <row r="26" spans="1:8" ht="12.75">
      <c r="A26" s="59"/>
      <c r="B26" s="46"/>
      <c r="C26" s="46"/>
      <c r="D26" s="46"/>
      <c r="E26" s="50"/>
      <c r="F26" s="50"/>
      <c r="G26" s="58"/>
      <c r="H26" s="25"/>
    </row>
    <row r="27" spans="1:8" ht="12.75">
      <c r="A27" s="10" t="s">
        <v>54</v>
      </c>
      <c r="B27" s="50">
        <v>1978732</v>
      </c>
      <c r="C27" s="46"/>
      <c r="D27" s="50">
        <v>1186472</v>
      </c>
      <c r="E27" s="50"/>
      <c r="F27" s="46">
        <v>3882514</v>
      </c>
      <c r="G27" s="58"/>
      <c r="H27" s="50">
        <f>SUM(B27:F27)</f>
        <v>7047718</v>
      </c>
    </row>
    <row r="28" spans="1:8" ht="12.75">
      <c r="A28" s="1"/>
      <c r="B28" s="50"/>
      <c r="C28" s="46"/>
      <c r="D28" s="50"/>
      <c r="E28" s="50"/>
      <c r="F28" s="50"/>
      <c r="G28" s="58"/>
      <c r="H28" s="50" t="s">
        <v>26</v>
      </c>
    </row>
    <row r="29" spans="1:8" ht="14.25" customHeight="1">
      <c r="A29" s="1" t="s">
        <v>22</v>
      </c>
      <c r="B29" s="123" t="s">
        <v>53</v>
      </c>
      <c r="C29" s="124"/>
      <c r="D29" s="123" t="s">
        <v>53</v>
      </c>
      <c r="E29" s="50"/>
      <c r="F29" s="58">
        <v>1246979</v>
      </c>
      <c r="G29" s="58"/>
      <c r="H29" s="50">
        <f>SUM(B29:F29)</f>
        <v>1246979</v>
      </c>
    </row>
    <row r="30" spans="1:8" ht="14.25" customHeight="1">
      <c r="A30" s="1"/>
      <c r="B30" s="46"/>
      <c r="C30" s="46"/>
      <c r="D30" s="46"/>
      <c r="E30" s="50"/>
      <c r="F30" s="58"/>
      <c r="G30" s="58"/>
      <c r="H30" s="50" t="s">
        <v>26</v>
      </c>
    </row>
    <row r="31" spans="1:8" ht="25.5" customHeight="1">
      <c r="A31" s="127" t="s">
        <v>60</v>
      </c>
      <c r="B31" s="123" t="s">
        <v>53</v>
      </c>
      <c r="C31" s="124" t="s">
        <v>26</v>
      </c>
      <c r="D31" s="123" t="s">
        <v>53</v>
      </c>
      <c r="E31" s="50"/>
      <c r="F31" s="58">
        <v>-494683</v>
      </c>
      <c r="G31" s="58"/>
      <c r="H31" s="50">
        <f>SUM(B31:F31)</f>
        <v>-494683</v>
      </c>
    </row>
    <row r="32" spans="1:8" ht="17.25" customHeight="1">
      <c r="A32" s="127"/>
      <c r="B32" s="123"/>
      <c r="C32" s="124"/>
      <c r="D32" s="123"/>
      <c r="E32" s="50"/>
      <c r="F32" s="58"/>
      <c r="G32" s="58"/>
      <c r="H32" s="50" t="s">
        <v>26</v>
      </c>
    </row>
    <row r="33" spans="1:8" ht="25.5" customHeight="1">
      <c r="A33" s="127" t="s">
        <v>61</v>
      </c>
      <c r="B33" s="123"/>
      <c r="C33" s="124"/>
      <c r="D33" s="123"/>
      <c r="E33" s="50"/>
      <c r="F33" s="58">
        <v>-213703</v>
      </c>
      <c r="G33" s="58"/>
      <c r="H33" s="50">
        <f>SUM(B33:F33)</f>
        <v>-213703</v>
      </c>
    </row>
    <row r="34" spans="1:8" ht="14.25" customHeight="1">
      <c r="A34" s="1"/>
      <c r="B34" s="46"/>
      <c r="C34" s="46"/>
      <c r="D34" s="46"/>
      <c r="E34" s="50"/>
      <c r="F34" s="58"/>
      <c r="G34" s="58"/>
      <c r="H34" s="50"/>
    </row>
    <row r="35" spans="1:8" ht="13.5" thickBot="1">
      <c r="A35" s="10" t="s">
        <v>68</v>
      </c>
      <c r="B35" s="26">
        <f aca="true" t="shared" si="1" ref="B35:H35">SUM(B27:B34)</f>
        <v>1978732</v>
      </c>
      <c r="C35" s="52">
        <f t="shared" si="1"/>
        <v>0</v>
      </c>
      <c r="D35" s="26">
        <f t="shared" si="1"/>
        <v>1186472</v>
      </c>
      <c r="E35" s="52">
        <f t="shared" si="1"/>
        <v>0</v>
      </c>
      <c r="F35" s="26">
        <f t="shared" si="1"/>
        <v>4421107</v>
      </c>
      <c r="G35" s="58"/>
      <c r="H35" s="26">
        <f t="shared" si="1"/>
        <v>7586311</v>
      </c>
    </row>
    <row r="36" spans="1:8" ht="12.75">
      <c r="A36" s="1"/>
      <c r="B36" s="50"/>
      <c r="C36" s="50"/>
      <c r="D36" s="50"/>
      <c r="E36" s="50"/>
      <c r="F36" s="50"/>
      <c r="G36" s="58"/>
      <c r="H36" s="25"/>
    </row>
    <row r="37" spans="1:8" ht="12.75">
      <c r="A37" s="1"/>
      <c r="B37" s="50"/>
      <c r="C37" s="50"/>
      <c r="D37" s="50"/>
      <c r="E37" s="1"/>
      <c r="F37" s="61"/>
      <c r="G37" s="1"/>
      <c r="H37" s="25"/>
    </row>
    <row r="38" spans="1:8" ht="12.75">
      <c r="A38" s="1"/>
      <c r="B38" s="50"/>
      <c r="C38" s="50"/>
      <c r="D38" s="50"/>
      <c r="E38" s="1"/>
      <c r="F38" s="61"/>
      <c r="G38" s="1"/>
      <c r="H38" s="25"/>
    </row>
    <row r="39" spans="1:8" ht="12.75">
      <c r="A39" s="146" t="s">
        <v>79</v>
      </c>
      <c r="B39" s="146"/>
      <c r="C39" s="146"/>
      <c r="D39" s="147"/>
      <c r="E39" s="147"/>
      <c r="F39" s="147"/>
      <c r="G39" s="147"/>
      <c r="H39" s="147"/>
    </row>
    <row r="40" spans="1:8" ht="24" customHeight="1">
      <c r="A40" s="147"/>
      <c r="B40" s="147"/>
      <c r="C40" s="147"/>
      <c r="D40" s="147"/>
      <c r="E40" s="147"/>
      <c r="F40" s="147"/>
      <c r="G40" s="147"/>
      <c r="H40" s="147"/>
    </row>
    <row r="41" spans="2:8" ht="12.75">
      <c r="B41" s="12" t="s">
        <v>27</v>
      </c>
      <c r="C41" s="12"/>
      <c r="D41" s="12"/>
      <c r="H41" s="25"/>
    </row>
    <row r="42" spans="2:8" ht="12.75">
      <c r="B42" s="12"/>
      <c r="C42" s="12"/>
      <c r="D42" s="12"/>
      <c r="H42" s="25"/>
    </row>
    <row r="43" spans="2:8" ht="12.75">
      <c r="B43" s="12"/>
      <c r="C43" s="12"/>
      <c r="D43" s="12"/>
      <c r="H43" s="25"/>
    </row>
    <row r="44" spans="2:8" ht="12.75">
      <c r="B44" s="12"/>
      <c r="C44" s="12"/>
      <c r="D44" s="12"/>
      <c r="H44" s="25"/>
    </row>
    <row r="45" spans="2:8" ht="12.75">
      <c r="B45" s="12"/>
      <c r="C45" s="12"/>
      <c r="D45" s="12"/>
      <c r="H45" s="25"/>
    </row>
    <row r="46" spans="2:8" ht="12.75">
      <c r="B46" s="12"/>
      <c r="C46" s="12"/>
      <c r="D46" s="12"/>
      <c r="H46" s="25"/>
    </row>
    <row r="47" spans="2:8" ht="12.75">
      <c r="B47" s="12"/>
      <c r="C47" s="12"/>
      <c r="D47" s="12"/>
      <c r="H47" s="25"/>
    </row>
    <row r="48" spans="2:8" ht="12.75">
      <c r="B48" s="12"/>
      <c r="C48" s="12"/>
      <c r="D48" s="12"/>
      <c r="H48" s="25"/>
    </row>
    <row r="49" spans="2:8" ht="12.75">
      <c r="B49" s="12"/>
      <c r="C49" s="12"/>
      <c r="D49" s="12"/>
      <c r="H49" s="25"/>
    </row>
    <row r="50" spans="2:8" ht="12.75">
      <c r="B50" s="12"/>
      <c r="C50" s="12"/>
      <c r="D50" s="12"/>
      <c r="H50" s="25"/>
    </row>
    <row r="51" spans="2:8" ht="12.75">
      <c r="B51" s="12"/>
      <c r="C51" s="12"/>
      <c r="D51" s="12"/>
      <c r="H51" s="25"/>
    </row>
    <row r="52" spans="2:8" ht="12.75">
      <c r="B52" s="12"/>
      <c r="C52" s="12"/>
      <c r="D52" s="12"/>
      <c r="H52" s="25"/>
    </row>
    <row r="53" spans="2:8" ht="12.75">
      <c r="B53" s="12"/>
      <c r="C53" s="12"/>
      <c r="D53" s="12"/>
      <c r="H53" s="25"/>
    </row>
    <row r="54" spans="2:8" ht="12.75">
      <c r="B54" s="12"/>
      <c r="C54" s="12"/>
      <c r="D54" s="12"/>
      <c r="H54" s="25"/>
    </row>
    <row r="55" spans="2:8" ht="12.75">
      <c r="B55" s="12"/>
      <c r="C55" s="12"/>
      <c r="D55" s="12"/>
      <c r="H55" s="25"/>
    </row>
    <row r="56" spans="2:8" ht="12.75">
      <c r="B56" s="12"/>
      <c r="C56" s="12"/>
      <c r="D56" s="12"/>
      <c r="H56" s="25"/>
    </row>
    <row r="57" spans="2:8" ht="12.75">
      <c r="B57" s="12"/>
      <c r="C57" s="12"/>
      <c r="D57" s="12"/>
      <c r="H57" s="25"/>
    </row>
    <row r="58" spans="2:8" ht="12.75">
      <c r="B58" s="12"/>
      <c r="C58" s="12"/>
      <c r="D58" s="12"/>
      <c r="H58" s="25"/>
    </row>
    <row r="59" spans="2:8" ht="12.75">
      <c r="B59" s="12"/>
      <c r="C59" s="12"/>
      <c r="D59" s="12"/>
      <c r="H59" s="25"/>
    </row>
    <row r="60" spans="2:8" ht="12.75">
      <c r="B60" s="12"/>
      <c r="C60" s="12"/>
      <c r="D60" s="12"/>
      <c r="H60" s="25"/>
    </row>
    <row r="61" spans="2:8" ht="12.75">
      <c r="B61" s="12"/>
      <c r="C61" s="12"/>
      <c r="D61" s="12"/>
      <c r="H61" s="25"/>
    </row>
    <row r="62" spans="2:8" ht="12.75">
      <c r="B62" s="12"/>
      <c r="C62" s="12"/>
      <c r="D62" s="12"/>
      <c r="H62" s="25"/>
    </row>
    <row r="63" spans="1:8" ht="46.5" customHeight="1">
      <c r="A63" s="140" t="s">
        <v>26</v>
      </c>
      <c r="B63" s="145"/>
      <c r="C63" s="145"/>
      <c r="D63" s="145"/>
      <c r="E63" s="145"/>
      <c r="F63" s="145"/>
      <c r="G63" s="145"/>
      <c r="H63" s="145"/>
    </row>
    <row r="64" spans="1:8" ht="12.75">
      <c r="A64" s="141" t="s">
        <v>26</v>
      </c>
      <c r="B64" s="147"/>
      <c r="C64" s="147"/>
      <c r="D64" s="147"/>
      <c r="E64" s="147"/>
      <c r="F64" s="147"/>
      <c r="G64" s="147"/>
      <c r="H64" s="147"/>
    </row>
    <row r="65" spans="1:8" ht="12.75">
      <c r="A65" s="44"/>
      <c r="B65" s="13"/>
      <c r="C65" s="13"/>
      <c r="D65" s="13"/>
      <c r="H65" s="25"/>
    </row>
    <row r="66" spans="2:8" ht="12.75">
      <c r="B66" s="12"/>
      <c r="C66" s="12"/>
      <c r="D66" s="12"/>
      <c r="H66" s="25"/>
    </row>
    <row r="67" spans="2:8" ht="12.75">
      <c r="B67" s="12"/>
      <c r="C67" s="12"/>
      <c r="D67" s="12"/>
      <c r="H67" s="25"/>
    </row>
    <row r="68" spans="2:8" ht="12.75">
      <c r="B68" s="12"/>
      <c r="C68" s="12"/>
      <c r="D68" s="12"/>
      <c r="H68" s="25"/>
    </row>
    <row r="69" spans="2:8" ht="12.75">
      <c r="B69" s="12"/>
      <c r="C69" s="12"/>
      <c r="D69" s="12"/>
      <c r="H69" s="25"/>
    </row>
    <row r="70" spans="2:8" ht="12.75">
      <c r="B70" s="12"/>
      <c r="C70" s="12"/>
      <c r="D70" s="12"/>
      <c r="H70" s="25"/>
    </row>
    <row r="71" spans="2:8" ht="12.75">
      <c r="B71" s="12"/>
      <c r="C71" s="12"/>
      <c r="D71" s="12"/>
      <c r="H71" s="25"/>
    </row>
    <row r="72" spans="2:8" ht="12.75">
      <c r="B72" s="12"/>
      <c r="C72" s="12"/>
      <c r="D72" s="12"/>
      <c r="H72" s="25"/>
    </row>
    <row r="73" spans="2:8" ht="12.75">
      <c r="B73" s="12"/>
      <c r="C73" s="12"/>
      <c r="D73" s="12"/>
      <c r="H73" s="25"/>
    </row>
    <row r="74" spans="2:8" ht="12.75">
      <c r="B74" s="12"/>
      <c r="C74" s="12"/>
      <c r="D74" s="12"/>
      <c r="H74" s="25"/>
    </row>
    <row r="75" spans="2:8" ht="12.75">
      <c r="B75" s="12"/>
      <c r="C75" s="12"/>
      <c r="D75" s="12"/>
      <c r="H75" s="25"/>
    </row>
    <row r="76" spans="2:8" ht="12.75">
      <c r="B76" s="12"/>
      <c r="C76" s="12"/>
      <c r="D76" s="12"/>
      <c r="H76" s="25"/>
    </row>
    <row r="77" spans="2:8" ht="12.75">
      <c r="B77" s="12"/>
      <c r="C77" s="12"/>
      <c r="D77" s="12"/>
      <c r="H77" s="25"/>
    </row>
    <row r="78" spans="2:8" ht="12.75">
      <c r="B78" s="12"/>
      <c r="C78" s="12"/>
      <c r="D78" s="12"/>
      <c r="H78" s="25"/>
    </row>
    <row r="79" spans="2:8" ht="12.75">
      <c r="B79" s="12"/>
      <c r="C79" s="12"/>
      <c r="D79" s="12"/>
      <c r="H79" s="25"/>
    </row>
    <row r="80" spans="2:8" ht="12.75">
      <c r="B80" s="12"/>
      <c r="C80" s="12"/>
      <c r="D80" s="12"/>
      <c r="H80" s="25"/>
    </row>
    <row r="81" spans="2:8" ht="12.75">
      <c r="B81" s="12"/>
      <c r="C81" s="12"/>
      <c r="D81" s="12"/>
      <c r="H81" s="25"/>
    </row>
    <row r="82" spans="2:8" ht="12.75">
      <c r="B82" s="12"/>
      <c r="C82" s="12"/>
      <c r="D82" s="12"/>
      <c r="H82" s="25"/>
    </row>
    <row r="83" spans="2:8" ht="12.75">
      <c r="B83" s="12"/>
      <c r="C83" s="12"/>
      <c r="D83" s="12"/>
      <c r="H83" s="25"/>
    </row>
    <row r="84" spans="2:8" ht="12.75">
      <c r="B84" s="12"/>
      <c r="C84" s="12"/>
      <c r="D84" s="12"/>
      <c r="H84" s="25"/>
    </row>
    <row r="85" spans="2:8" ht="12.75">
      <c r="B85" s="12"/>
      <c r="C85" s="12"/>
      <c r="D85" s="12"/>
      <c r="H85" s="25"/>
    </row>
    <row r="86" spans="2:8" ht="12.75">
      <c r="B86" s="12"/>
      <c r="C86" s="12"/>
      <c r="D86" s="12"/>
      <c r="H86" s="25"/>
    </row>
    <row r="87" spans="2:8" ht="12.75">
      <c r="B87" s="12"/>
      <c r="C87" s="12"/>
      <c r="D87" s="12"/>
      <c r="H87" s="25"/>
    </row>
    <row r="88" spans="2:8" ht="12.75">
      <c r="B88" s="12"/>
      <c r="C88" s="12"/>
      <c r="D88" s="12"/>
      <c r="H88" s="25"/>
    </row>
    <row r="89" spans="2:8" ht="12.75">
      <c r="B89" s="12"/>
      <c r="C89" s="12"/>
      <c r="D89" s="12"/>
      <c r="H89" s="25"/>
    </row>
    <row r="90" spans="2:8" ht="12.75">
      <c r="B90" s="12"/>
      <c r="C90" s="12"/>
      <c r="D90" s="12"/>
      <c r="H90" s="25"/>
    </row>
    <row r="91" spans="2:8" ht="12.75">
      <c r="B91" s="12"/>
      <c r="C91" s="12"/>
      <c r="D91" s="12"/>
      <c r="H91" s="25"/>
    </row>
    <row r="92" spans="2:8" ht="12.75">
      <c r="B92" s="12"/>
      <c r="C92" s="12"/>
      <c r="D92" s="12"/>
      <c r="H92" s="25"/>
    </row>
    <row r="93" spans="2:8" ht="12.75">
      <c r="B93" s="12"/>
      <c r="C93" s="12"/>
      <c r="D93" s="12"/>
      <c r="H93" s="25"/>
    </row>
    <row r="94" spans="2:8" ht="12.75">
      <c r="B94" s="12"/>
      <c r="C94" s="12"/>
      <c r="D94" s="12"/>
      <c r="H94" s="25"/>
    </row>
    <row r="95" spans="2:8" ht="12.75">
      <c r="B95" s="12"/>
      <c r="C95" s="12"/>
      <c r="D95" s="12"/>
      <c r="H95" s="25"/>
    </row>
    <row r="96" spans="2:8" ht="12.75">
      <c r="B96" s="12"/>
      <c r="C96" s="12"/>
      <c r="D96" s="12"/>
      <c r="H96" s="25"/>
    </row>
    <row r="97" spans="2:8" ht="12.75">
      <c r="B97" s="12"/>
      <c r="C97" s="12"/>
      <c r="D97" s="12"/>
      <c r="H97" s="25"/>
    </row>
    <row r="98" spans="2:8" ht="12.75">
      <c r="B98" s="12"/>
      <c r="C98" s="12"/>
      <c r="D98" s="12"/>
      <c r="H98" s="25"/>
    </row>
    <row r="99" spans="2:8" ht="12.75">
      <c r="B99" s="12"/>
      <c r="C99" s="12"/>
      <c r="D99" s="12"/>
      <c r="H99" s="25"/>
    </row>
    <row r="100" spans="2:8" ht="12.75">
      <c r="B100" s="12"/>
      <c r="C100" s="12"/>
      <c r="D100" s="12"/>
      <c r="H100" s="25"/>
    </row>
    <row r="101" spans="2:8" ht="12.75">
      <c r="B101" s="12"/>
      <c r="C101" s="12"/>
      <c r="D101" s="12"/>
      <c r="H101" s="25"/>
    </row>
    <row r="102" spans="2:8" ht="12.75">
      <c r="B102" s="12"/>
      <c r="C102" s="12"/>
      <c r="D102" s="12"/>
      <c r="H102" s="25"/>
    </row>
    <row r="103" spans="2:8" ht="12.75">
      <c r="B103" s="12"/>
      <c r="C103" s="12"/>
      <c r="D103" s="12"/>
      <c r="H103" s="25"/>
    </row>
    <row r="104" ht="12.75">
      <c r="H104" s="25"/>
    </row>
    <row r="105" ht="12.75">
      <c r="H105" s="25"/>
    </row>
    <row r="106" ht="12.75">
      <c r="H106" s="25"/>
    </row>
    <row r="107" ht="12.75">
      <c r="H107" s="25"/>
    </row>
    <row r="108" ht="12.75">
      <c r="H108" s="25"/>
    </row>
    <row r="109" ht="12.75">
      <c r="H109" s="25"/>
    </row>
    <row r="110" ht="12.75">
      <c r="H110" s="25"/>
    </row>
    <row r="111" ht="12.75">
      <c r="H111" s="25"/>
    </row>
    <row r="112" ht="12.75">
      <c r="H112" s="25"/>
    </row>
    <row r="113" ht="12.75">
      <c r="H113" s="25"/>
    </row>
    <row r="114" ht="12.75">
      <c r="H114" s="25"/>
    </row>
    <row r="115" ht="12.75">
      <c r="H115" s="25"/>
    </row>
    <row r="116" ht="12.75">
      <c r="H116" s="25"/>
    </row>
    <row r="117" ht="12.75">
      <c r="H117" s="25"/>
    </row>
    <row r="118" ht="12.75">
      <c r="H118" s="25"/>
    </row>
    <row r="119" ht="12.75">
      <c r="H119" s="25"/>
    </row>
    <row r="120" ht="12.75">
      <c r="H120" s="25"/>
    </row>
    <row r="121" ht="12.75">
      <c r="H121" s="25"/>
    </row>
    <row r="122" ht="12.75">
      <c r="H122" s="25"/>
    </row>
    <row r="123" ht="12.75">
      <c r="H123" s="25"/>
    </row>
    <row r="124" ht="12.75">
      <c r="H124" s="25"/>
    </row>
    <row r="125" ht="12.75">
      <c r="H125" s="25"/>
    </row>
    <row r="126" ht="12.75">
      <c r="H126" s="25"/>
    </row>
    <row r="127" ht="12.75">
      <c r="H127" s="25"/>
    </row>
    <row r="128" ht="12.75">
      <c r="H128" s="25"/>
    </row>
    <row r="129" ht="12.75">
      <c r="H129" s="25"/>
    </row>
    <row r="130" ht="12.75">
      <c r="H130" s="25"/>
    </row>
    <row r="131" ht="12.75">
      <c r="H131" s="25"/>
    </row>
    <row r="132" ht="12.75">
      <c r="H132" s="25"/>
    </row>
    <row r="133" ht="12.75">
      <c r="H133" s="25"/>
    </row>
    <row r="134" ht="12.75">
      <c r="H134" s="25"/>
    </row>
    <row r="135" ht="12.75">
      <c r="H135" s="25"/>
    </row>
    <row r="136" ht="12.75">
      <c r="H136" s="25"/>
    </row>
    <row r="137" ht="12.75">
      <c r="H137" s="25"/>
    </row>
    <row r="138" ht="12.75">
      <c r="H138" s="25"/>
    </row>
    <row r="139" ht="12.75">
      <c r="H139" s="25"/>
    </row>
    <row r="140" ht="12.75">
      <c r="H140" s="25"/>
    </row>
    <row r="141" ht="12.75">
      <c r="H141" s="25"/>
    </row>
    <row r="142" ht="12.75">
      <c r="H142" s="25"/>
    </row>
    <row r="143" ht="12.75">
      <c r="H143" s="25"/>
    </row>
    <row r="144" ht="12.75">
      <c r="H144" s="25"/>
    </row>
    <row r="145" ht="12.75">
      <c r="H145" s="25"/>
    </row>
    <row r="146" ht="12.75">
      <c r="H146" s="25"/>
    </row>
    <row r="147" ht="12.75">
      <c r="H147" s="25"/>
    </row>
    <row r="148" ht="12.75">
      <c r="H148" s="25"/>
    </row>
    <row r="149" ht="12.75">
      <c r="H149" s="25"/>
    </row>
    <row r="150" ht="12.75">
      <c r="H150" s="25"/>
    </row>
    <row r="151" ht="12.75">
      <c r="H151" s="25"/>
    </row>
    <row r="152" ht="12.75">
      <c r="H152" s="25"/>
    </row>
    <row r="153" ht="12.75">
      <c r="H153" s="25"/>
    </row>
    <row r="154" ht="12.75">
      <c r="H154" s="25"/>
    </row>
    <row r="155" ht="12.75">
      <c r="H155" s="25"/>
    </row>
    <row r="156" ht="12.75">
      <c r="H156" s="25"/>
    </row>
    <row r="157" ht="12.75">
      <c r="H157" s="25"/>
    </row>
    <row r="158" ht="12.75">
      <c r="H158" s="25"/>
    </row>
    <row r="159" ht="12.75">
      <c r="H159" s="25"/>
    </row>
    <row r="160" ht="12.75">
      <c r="H160" s="25"/>
    </row>
    <row r="161" ht="12.75">
      <c r="H161" s="25"/>
    </row>
    <row r="162" ht="12.75">
      <c r="H162" s="25"/>
    </row>
    <row r="163" ht="12.75">
      <c r="H163" s="25"/>
    </row>
    <row r="164" ht="12.75">
      <c r="H164" s="25"/>
    </row>
    <row r="165" ht="12.75">
      <c r="H165" s="25"/>
    </row>
    <row r="166" ht="12.75">
      <c r="H166" s="25"/>
    </row>
    <row r="167" ht="12.75">
      <c r="H167" s="25"/>
    </row>
    <row r="168" ht="12.75">
      <c r="H168" s="25"/>
    </row>
    <row r="169" ht="12.75">
      <c r="H169" s="25"/>
    </row>
    <row r="170" ht="12.75">
      <c r="H170" s="25"/>
    </row>
    <row r="171" ht="12.75">
      <c r="H171" s="25"/>
    </row>
    <row r="172" ht="12.75">
      <c r="H172" s="25"/>
    </row>
    <row r="173" ht="12.75">
      <c r="H173" s="25"/>
    </row>
    <row r="174" ht="12.75">
      <c r="H174" s="25"/>
    </row>
    <row r="175" ht="12.75">
      <c r="H175" s="25"/>
    </row>
    <row r="176" ht="12.75">
      <c r="H176" s="25"/>
    </row>
    <row r="177" ht="12.75">
      <c r="H177" s="25"/>
    </row>
    <row r="178" ht="12.75">
      <c r="H178" s="25"/>
    </row>
    <row r="179" ht="12.75">
      <c r="H179" s="25"/>
    </row>
    <row r="180" ht="12.75">
      <c r="H180" s="25"/>
    </row>
    <row r="181" ht="12.75">
      <c r="H181" s="25"/>
    </row>
    <row r="182" ht="12.75">
      <c r="H182" s="25"/>
    </row>
    <row r="183" ht="12.75">
      <c r="H183" s="25"/>
    </row>
    <row r="184" ht="12.75">
      <c r="H184" s="25"/>
    </row>
    <row r="185" ht="12.75">
      <c r="H185" s="25"/>
    </row>
    <row r="186" ht="12.75">
      <c r="H186" s="25"/>
    </row>
    <row r="187" ht="12.75">
      <c r="H187" s="25"/>
    </row>
    <row r="188" ht="12.75">
      <c r="H188" s="25"/>
    </row>
    <row r="189" ht="12.75">
      <c r="H189" s="25"/>
    </row>
    <row r="190" ht="12.75">
      <c r="H190" s="25"/>
    </row>
    <row r="191" ht="12.75">
      <c r="H191" s="25"/>
    </row>
    <row r="192" ht="12.75">
      <c r="H192" s="25"/>
    </row>
    <row r="193" ht="12.75">
      <c r="H193" s="25"/>
    </row>
    <row r="194" ht="12.75">
      <c r="H194" s="25"/>
    </row>
    <row r="195" ht="12.75">
      <c r="H195" s="25"/>
    </row>
    <row r="196" ht="12.75">
      <c r="H196" s="25"/>
    </row>
    <row r="197" ht="12.75">
      <c r="H197" s="25"/>
    </row>
    <row r="198" ht="12.75">
      <c r="H198" s="25"/>
    </row>
    <row r="199" ht="12.75">
      <c r="H199" s="25"/>
    </row>
    <row r="200" ht="12.75">
      <c r="H200" s="25"/>
    </row>
    <row r="201" ht="12.75">
      <c r="H201" s="25"/>
    </row>
    <row r="202" ht="12.75">
      <c r="H202" s="25"/>
    </row>
    <row r="203" ht="12.75">
      <c r="H203" s="25"/>
    </row>
  </sheetData>
  <mergeCells count="7">
    <mergeCell ref="A64:H64"/>
    <mergeCell ref="A5:D5"/>
    <mergeCell ref="A1:D1"/>
    <mergeCell ref="A4:D4"/>
    <mergeCell ref="A63:H63"/>
    <mergeCell ref="A39:H40"/>
    <mergeCell ref="A3:F3"/>
  </mergeCells>
  <printOptions horizontalCentered="1"/>
  <pageMargins left="0.33" right="0.18" top="1.07" bottom="0.85" header="0.62" footer="0.511811023622047"/>
  <pageSetup firstPageNumber="4" useFirstPageNumber="1" horizontalDpi="600" verticalDpi="600" orientation="portrait" paperSize="9" scale="81" r:id="rId3"/>
  <headerFooter alignWithMargins="0">
    <oddFooter>&amp;R&amp;"Times New Roman,Italic"&amp;8Page &amp;P of 11</oddFooter>
  </headerFooter>
  <legacyDrawing r:id="rId2"/>
  <oleObjects>
    <oleObject progId="FLW3Drawing" shapeId="218353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Petroliam Nasional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Petronas</dc:creator>
  <cp:keywords/>
  <dc:description/>
  <cp:lastModifiedBy>PETRONAS</cp:lastModifiedBy>
  <cp:lastPrinted>2007-05-09T08:05:31Z</cp:lastPrinted>
  <dcterms:created xsi:type="dcterms:W3CDTF">2001-06-20T00:11:51Z</dcterms:created>
  <dcterms:modified xsi:type="dcterms:W3CDTF">2007-05-09T08:11:34Z</dcterms:modified>
  <cp:category/>
  <cp:version/>
  <cp:contentType/>
  <cp:contentStatus/>
</cp:coreProperties>
</file>