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65521" windowWidth="2985" windowHeight="6600" activeTab="3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Sheet'!$A$1:$F$55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Equity'!$A$1:$H$58</definedName>
  </definedNames>
  <calcPr fullCalcOnLoad="1"/>
</workbook>
</file>

<file path=xl/sharedStrings.xml><?xml version="1.0" encoding="utf-8"?>
<sst xmlns="http://schemas.openxmlformats.org/spreadsheetml/2006/main" count="77" uniqueCount="62">
  <si>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</si>
  <si>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</si>
  <si>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</si>
  <si>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</si>
  <si>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</si>
  <si>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</si>
  <si>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</si>
  <si>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</si>
  <si>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</si>
  <si>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</si>
  <si>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</si>
  <si>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</si>
  <si>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</si>
  <si>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</si>
  <si>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</si>
  <si>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</si>
  <si>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</si>
  <si>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</si>
  <si>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</si>
  <si>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</si>
  <si>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</si>
  <si>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</si>
  <si>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</si>
  <si>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</si>
  <si>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</si>
  <si>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</si>
  <si>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</si>
  <si>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</si>
  <si>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</si>
  <si>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</si>
  <si>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</si>
  <si>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</si>
  <si>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</si>
  <si>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</si>
  <si>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</si>
  <si>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</si>
  <si>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</si>
  <si>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</si>
  <si>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</si>
  <si>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</si>
  <si>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</si>
  <si>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</si>
  <si>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</si>
  <si>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</si>
  <si>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</si>
  <si>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</si>
  <si>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</si>
  <si>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</si>
  <si>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</si>
  <si>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 xml:space="preserve">Net profit </t>
  </si>
  <si>
    <t>As at 1 April 2004</t>
  </si>
  <si>
    <t>As at 30 June 2004</t>
  </si>
  <si>
    <t>3 months ended</t>
  </si>
  <si>
    <t>For the Period Ended</t>
  </si>
  <si>
    <t>As at 1 April 2005</t>
  </si>
  <si>
    <t>As at 30 June 2005</t>
  </si>
  <si>
    <t>INVESTMENT</t>
  </si>
  <si>
    <t>Deferred tax liabilities</t>
  </si>
  <si>
    <t>Deferred income</t>
  </si>
  <si>
    <t xml:space="preserve"> </t>
  </si>
  <si>
    <t xml:space="preserve">  </t>
  </si>
  <si>
    <t>Taxation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</si>
</sst>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  <numFmt numFmtId="192" formatCode="d/mmm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37" fontId="0" fillId="0" borderId="0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92" fontId="0" fillId="0" borderId="0" xfId="0" applyNumberFormat="1" applyFont="1" applyFill="1" applyBorder="1" applyAlignment="1">
      <alignment horizontal="center"/>
    </xf>
    <xf numFmtId="192" fontId="0" fillId="2" borderId="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7" fontId="1" fillId="0" borderId="0" xfId="15" applyNumberFormat="1" applyFont="1" applyFill="1" applyBorder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3" fontId="1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quotePrefix="1">
      <alignment horizontal="right" vertical="center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C11" sqref="C11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08" t="s">
        <v>0</v>
      </c>
      <c r="B1" s="108"/>
      <c r="C1" s="108"/>
      <c r="D1" s="108"/>
      <c r="E1" s="108"/>
      <c r="F1" s="108"/>
    </row>
    <row r="2" spans="1:6" ht="12.75">
      <c r="A2" s="77" t="s">
        <v>40</v>
      </c>
      <c r="B2" s="64"/>
      <c r="C2" s="64"/>
      <c r="D2" s="64"/>
      <c r="E2" s="64"/>
      <c r="F2" s="64"/>
    </row>
    <row r="3" spans="1:6" ht="12.75">
      <c r="A3" s="108" t="s">
        <v>43</v>
      </c>
      <c r="B3" s="108"/>
      <c r="C3" s="108"/>
      <c r="D3" s="108"/>
      <c r="E3" s="108"/>
      <c r="F3" s="108"/>
    </row>
    <row r="4" spans="1:6" ht="12.75">
      <c r="A4" s="109">
        <f>+PNL!A6</f>
        <v>38533</v>
      </c>
      <c r="B4" s="109"/>
      <c r="C4" s="109"/>
      <c r="D4" s="109"/>
      <c r="E4" s="109"/>
      <c r="F4" s="109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38533</v>
      </c>
      <c r="D9" s="12"/>
      <c r="E9" s="35">
        <v>38442</v>
      </c>
    </row>
    <row r="10" spans="1:5" ht="12.75">
      <c r="A10" s="3"/>
      <c r="C10" s="33" t="s">
        <v>7</v>
      </c>
      <c r="E10" s="34" t="s">
        <v>7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9</v>
      </c>
      <c r="B12" s="4"/>
      <c r="C12" s="20">
        <f>8338541+52900</f>
        <v>8391441</v>
      </c>
      <c r="D12" s="20"/>
      <c r="E12" s="103">
        <v>8555752</v>
      </c>
    </row>
    <row r="13" spans="1:5" ht="12.75">
      <c r="A13" s="4"/>
      <c r="B13" s="4"/>
      <c r="C13" s="20"/>
      <c r="D13" s="20"/>
      <c r="E13" s="103"/>
    </row>
    <row r="14" spans="1:5" ht="12.75">
      <c r="A14" s="4" t="s">
        <v>56</v>
      </c>
      <c r="B14" s="4"/>
      <c r="C14" s="20">
        <v>1000</v>
      </c>
      <c r="D14" s="20"/>
      <c r="E14" s="103">
        <v>1000</v>
      </c>
    </row>
    <row r="15" spans="1:5" ht="12.75">
      <c r="A15" s="4"/>
      <c r="B15" s="4"/>
      <c r="C15" s="20"/>
      <c r="D15" s="20"/>
      <c r="E15" s="103"/>
    </row>
    <row r="16" spans="1:5" ht="12.75">
      <c r="A16" s="4" t="s">
        <v>10</v>
      </c>
      <c r="B16" s="4"/>
      <c r="C16" s="20"/>
      <c r="D16" s="20"/>
      <c r="E16" s="103"/>
    </row>
    <row r="17" spans="1:5" ht="12.75">
      <c r="A17" s="3"/>
      <c r="B17" s="3" t="s">
        <v>18</v>
      </c>
      <c r="C17" s="21">
        <v>126095</v>
      </c>
      <c r="D17" s="21"/>
      <c r="E17" s="104">
        <v>118433</v>
      </c>
    </row>
    <row r="18" spans="1:5" ht="12.75">
      <c r="A18" s="3"/>
      <c r="B18" s="3" t="s">
        <v>19</v>
      </c>
      <c r="C18" s="21">
        <f>83940+7266+80318+52271</f>
        <v>223795</v>
      </c>
      <c r="D18" s="21"/>
      <c r="E18" s="104">
        <v>181915</v>
      </c>
    </row>
    <row r="19" spans="1:5" ht="12.75">
      <c r="A19" s="3"/>
      <c r="B19" s="3" t="s">
        <v>20</v>
      </c>
      <c r="C19" s="67">
        <f>727622+5795</f>
        <v>733417</v>
      </c>
      <c r="D19" s="67"/>
      <c r="E19" s="105">
        <v>632707</v>
      </c>
    </row>
    <row r="20" spans="1:5" ht="12.75">
      <c r="A20" s="3"/>
      <c r="B20" s="3"/>
      <c r="C20" s="67"/>
      <c r="D20" s="67"/>
      <c r="E20" s="105"/>
    </row>
    <row r="21" spans="1:5" ht="12.75">
      <c r="A21" s="3"/>
      <c r="B21" s="3"/>
      <c r="C21" s="30">
        <f>+SUM(C17:C19)</f>
        <v>1083307</v>
      </c>
      <c r="D21" s="20"/>
      <c r="E21" s="83">
        <f>+SUM(E17:E19)</f>
        <v>933055</v>
      </c>
    </row>
    <row r="22" spans="1:5" ht="12.75">
      <c r="A22" s="4" t="s">
        <v>11</v>
      </c>
      <c r="B22" s="4"/>
      <c r="C22" s="20"/>
      <c r="D22" s="20"/>
      <c r="E22" s="80"/>
    </row>
    <row r="23" spans="1:5" ht="12.75">
      <c r="A23" s="3"/>
      <c r="B23" s="3"/>
      <c r="C23" s="21"/>
      <c r="D23" s="21"/>
      <c r="E23" s="81"/>
    </row>
    <row r="24" spans="1:5" ht="12.75">
      <c r="A24" s="3"/>
      <c r="B24" s="3" t="s">
        <v>14</v>
      </c>
      <c r="C24" s="99">
        <v>103740</v>
      </c>
      <c r="D24" s="21"/>
      <c r="E24" s="104">
        <v>198400</v>
      </c>
    </row>
    <row r="25" spans="1:5" ht="12.75">
      <c r="A25" s="3"/>
      <c r="B25" s="3" t="s">
        <v>15</v>
      </c>
      <c r="C25" s="21">
        <v>200000</v>
      </c>
      <c r="D25" s="21"/>
      <c r="E25" s="104">
        <v>400000</v>
      </c>
    </row>
    <row r="26" spans="1:5" ht="12.75">
      <c r="A26" s="3"/>
      <c r="B26" s="3" t="s">
        <v>61</v>
      </c>
      <c r="C26" s="24">
        <v>7270</v>
      </c>
      <c r="D26" s="24"/>
      <c r="E26" s="106">
        <v>1216</v>
      </c>
    </row>
    <row r="27" spans="1:5" ht="12.75">
      <c r="A27" s="3"/>
      <c r="B27" s="3"/>
      <c r="C27" s="21"/>
      <c r="D27" s="21"/>
      <c r="E27" s="81"/>
    </row>
    <row r="28" spans="1:5" ht="12.75">
      <c r="A28" s="3"/>
      <c r="B28" s="3"/>
      <c r="C28" s="30">
        <f>+SUM(C23:C27)</f>
        <v>311010</v>
      </c>
      <c r="D28" s="20"/>
      <c r="E28" s="83">
        <f>+SUM(E23:E27)</f>
        <v>599616</v>
      </c>
    </row>
    <row r="29" spans="1:5" ht="12.75">
      <c r="A29" s="3"/>
      <c r="B29" s="3"/>
      <c r="C29" s="20"/>
      <c r="D29" s="20"/>
      <c r="E29" s="80"/>
    </row>
    <row r="30" spans="1:5" ht="12.75">
      <c r="A30" s="4" t="s">
        <v>12</v>
      </c>
      <c r="B30" s="4"/>
      <c r="C30" s="100">
        <f>+C21-C28</f>
        <v>772297</v>
      </c>
      <c r="D30" s="25"/>
      <c r="E30" s="84">
        <f>+E21-E28</f>
        <v>333439</v>
      </c>
    </row>
    <row r="31" spans="1:5" ht="12.75">
      <c r="A31" s="4"/>
      <c r="B31" s="4"/>
      <c r="C31" s="25"/>
      <c r="D31" s="25"/>
      <c r="E31" s="85"/>
    </row>
    <row r="32" spans="1:5" ht="13.5" thickBot="1">
      <c r="A32" s="4"/>
      <c r="B32" s="4"/>
      <c r="C32" s="31">
        <f>+C30+C12+C14</f>
        <v>9164738</v>
      </c>
      <c r="D32" s="26"/>
      <c r="E32" s="86">
        <f>+E30+E12+E14</f>
        <v>8890191</v>
      </c>
    </row>
    <row r="33" spans="1:5" ht="13.5" thickTop="1">
      <c r="A33" s="4" t="s">
        <v>35</v>
      </c>
      <c r="B33" s="4"/>
      <c r="C33" s="26"/>
      <c r="D33" s="26"/>
      <c r="E33" s="87"/>
    </row>
    <row r="34" spans="1:5" ht="12.75">
      <c r="A34" s="4"/>
      <c r="B34" s="4"/>
      <c r="C34" s="26"/>
      <c r="D34" s="26"/>
      <c r="E34" s="87"/>
    </row>
    <row r="35" spans="1:5" ht="12.75">
      <c r="A35" s="4" t="s">
        <v>36</v>
      </c>
      <c r="B35" s="4"/>
      <c r="C35" s="20"/>
      <c r="D35" s="20"/>
      <c r="E35" s="80"/>
    </row>
    <row r="36" spans="1:5" ht="12.75">
      <c r="A36" s="3"/>
      <c r="B36" s="3" t="s">
        <v>22</v>
      </c>
      <c r="C36" s="21">
        <v>1978732</v>
      </c>
      <c r="D36" s="21"/>
      <c r="E36" s="81">
        <v>1978732</v>
      </c>
    </row>
    <row r="37" spans="1:5" ht="12.75">
      <c r="A37" s="3"/>
      <c r="B37" s="3" t="s">
        <v>38</v>
      </c>
      <c r="C37" s="21">
        <v>4996644</v>
      </c>
      <c r="D37" s="21"/>
      <c r="E37" s="104">
        <v>4707397</v>
      </c>
    </row>
    <row r="38" spans="1:5" ht="12.75">
      <c r="A38" s="3"/>
      <c r="B38" s="3"/>
      <c r="C38" s="23"/>
      <c r="D38" s="23"/>
      <c r="E38" s="82"/>
    </row>
    <row r="39" spans="1:5" ht="12.75">
      <c r="A39" s="3"/>
      <c r="B39" s="27"/>
      <c r="C39" s="98">
        <f>+SUM(C36:C37)</f>
        <v>6975376</v>
      </c>
      <c r="D39" s="20"/>
      <c r="E39" s="83">
        <f>+SUM(E36:E37)</f>
        <v>6686129</v>
      </c>
    </row>
    <row r="40" spans="1:5" ht="12.75">
      <c r="A40" s="4"/>
      <c r="B40" s="4"/>
      <c r="C40" s="9"/>
      <c r="D40" s="20"/>
      <c r="E40" s="80"/>
    </row>
    <row r="41" spans="1:5" ht="12.75">
      <c r="A41" s="4"/>
      <c r="B41" s="4"/>
      <c r="C41" s="20"/>
      <c r="D41" s="20"/>
      <c r="E41" s="80"/>
    </row>
    <row r="42" spans="1:5" ht="12.75">
      <c r="A42" s="4"/>
      <c r="B42" s="4"/>
      <c r="C42" s="20"/>
      <c r="D42" s="20"/>
      <c r="E42" s="80"/>
    </row>
    <row r="43" spans="1:5" ht="12.75">
      <c r="A43" s="4" t="s">
        <v>37</v>
      </c>
      <c r="B43" s="4"/>
      <c r="C43" s="20"/>
      <c r="D43" s="20"/>
      <c r="E43" s="80"/>
    </row>
    <row r="44" spans="1:5" ht="12.75">
      <c r="A44" s="3"/>
      <c r="B44" s="3" t="s">
        <v>15</v>
      </c>
      <c r="C44" s="20">
        <v>766295</v>
      </c>
      <c r="D44" s="20"/>
      <c r="E44" s="103">
        <v>766295</v>
      </c>
    </row>
    <row r="45" spans="1:5" ht="12.75">
      <c r="A45" s="3"/>
      <c r="B45" s="3" t="s">
        <v>57</v>
      </c>
      <c r="C45" s="20">
        <v>1406300</v>
      </c>
      <c r="D45" s="20"/>
      <c r="E45" s="103">
        <v>1421000</v>
      </c>
    </row>
    <row r="46" spans="1:5" ht="12.75">
      <c r="A46" s="4"/>
      <c r="B46" s="3" t="s">
        <v>58</v>
      </c>
      <c r="C46" s="20">
        <v>16767</v>
      </c>
      <c r="D46" s="20"/>
      <c r="E46" s="80">
        <v>16767</v>
      </c>
    </row>
    <row r="47" spans="1:5" ht="12.75">
      <c r="A47" s="4"/>
      <c r="B47" s="3"/>
      <c r="C47" s="20"/>
      <c r="D47" s="20"/>
      <c r="E47" s="80"/>
    </row>
    <row r="48" spans="1:5" ht="13.5" thickBot="1">
      <c r="A48" s="4"/>
      <c r="B48" s="4"/>
      <c r="C48" s="32">
        <f>SUM(C44:C46)+C39</f>
        <v>9164738</v>
      </c>
      <c r="D48" s="20"/>
      <c r="E48" s="88">
        <f>SUM(E39:E46)</f>
        <v>8890191</v>
      </c>
    </row>
    <row r="49" spans="1:5" ht="13.5" thickTop="1">
      <c r="A49" s="4"/>
      <c r="B49" s="4"/>
      <c r="C49" s="20"/>
      <c r="D49" s="20"/>
      <c r="E49" s="80"/>
    </row>
    <row r="50" spans="1:5" ht="12.75">
      <c r="A50" s="5" t="s">
        <v>4</v>
      </c>
      <c r="B50" s="5"/>
      <c r="C50" s="9">
        <f>SUM(C36:C38)/C36</f>
        <v>3.5251747078432047</v>
      </c>
      <c r="D50" s="9"/>
      <c r="E50" s="89">
        <f>SUM(E36:E38)/E36</f>
        <v>3.3789967514549724</v>
      </c>
    </row>
    <row r="51" spans="1:5" ht="12.75">
      <c r="A51" s="28"/>
      <c r="B51" s="28"/>
      <c r="C51" s="21"/>
      <c r="D51" s="21"/>
      <c r="E51" s="22"/>
    </row>
    <row r="52" spans="1:5" ht="12.75">
      <c r="A52" s="17"/>
      <c r="C52" s="9"/>
      <c r="D52" s="29"/>
      <c r="E52" s="6"/>
    </row>
    <row r="54" spans="1:7" ht="27.75" customHeight="1">
      <c r="A54" s="110" t="str">
        <f>+PNL!A50</f>
        <v>The notes set out on pages 5 to 7 form an integral part of and should be read in                                                                       conjunction with this interim financial report</v>
      </c>
      <c r="B54" s="110"/>
      <c r="C54" s="110"/>
      <c r="D54" s="110"/>
      <c r="E54" s="110"/>
      <c r="F54" s="110"/>
      <c r="G54" s="16"/>
    </row>
    <row r="55" spans="1:6" ht="12.75" customHeight="1">
      <c r="A55" s="107"/>
      <c r="B55" s="107"/>
      <c r="C55" s="107"/>
      <c r="D55" s="107"/>
      <c r="E55" s="107"/>
      <c r="F55" s="107"/>
    </row>
    <row r="56" spans="1:6" ht="12.75">
      <c r="A56" s="16"/>
      <c r="B56" s="16"/>
      <c r="C56" s="16"/>
      <c r="D56" s="16"/>
      <c r="E56" s="16"/>
      <c r="F56" s="16"/>
    </row>
    <row r="57" spans="3:5" ht="12.75">
      <c r="C57" s="6"/>
      <c r="D57" s="6"/>
      <c r="E57" s="6"/>
    </row>
    <row r="58" spans="3:5" ht="12.75">
      <c r="C58" s="6"/>
      <c r="D58" s="6"/>
      <c r="E58" s="6"/>
    </row>
    <row r="59" spans="3:5" ht="12.75">
      <c r="C59" s="6"/>
      <c r="D59" s="6"/>
      <c r="E59" s="6"/>
    </row>
    <row r="60" spans="3:5" ht="12.75">
      <c r="C60" s="6"/>
      <c r="D60" s="6"/>
      <c r="E60" s="6"/>
    </row>
    <row r="61" spans="3:5" ht="12.75">
      <c r="C61" s="6"/>
      <c r="D61" s="6"/>
      <c r="E61" s="6"/>
    </row>
  </sheetData>
  <mergeCells count="5">
    <mergeCell ref="A55:F55"/>
    <mergeCell ref="A1:F1"/>
    <mergeCell ref="A3:F3"/>
    <mergeCell ref="A4:F4"/>
    <mergeCell ref="A54:F54"/>
  </mergeCells>
  <printOptions horizontalCentered="1" verticalCentered="1"/>
  <pageMargins left="0.75" right="0.75" top="1" bottom="1" header="0.5" footer="0.5"/>
  <pageSetup firstPageNumber="1" useFirstPageNumber="1" fitToHeight="1" fitToWidth="1" horizontalDpi="600" verticalDpi="600" orientation="portrait" paperSize="9" scale="9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9">
      <selection activeCell="D28" sqref="D28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08" t="s">
        <v>0</v>
      </c>
      <c r="B2" s="108"/>
      <c r="C2" s="108"/>
      <c r="D2" s="108"/>
      <c r="E2" s="108"/>
    </row>
    <row r="3" spans="1:5" ht="12.75">
      <c r="A3" s="77" t="s">
        <v>40</v>
      </c>
      <c r="B3" s="77"/>
      <c r="C3" s="77"/>
      <c r="D3" s="77"/>
      <c r="E3" s="77"/>
    </row>
    <row r="4" spans="1:5" ht="12.75">
      <c r="A4" s="108" t="s">
        <v>44</v>
      </c>
      <c r="B4" s="108"/>
      <c r="C4" s="108"/>
      <c r="D4" s="108"/>
      <c r="E4" s="108"/>
    </row>
    <row r="5" spans="1:5" ht="12.75">
      <c r="A5" s="109" t="s">
        <v>53</v>
      </c>
      <c r="B5" s="109"/>
      <c r="C5" s="109"/>
      <c r="D5" s="109"/>
      <c r="E5" s="109"/>
    </row>
    <row r="6" spans="1:5" ht="12.75">
      <c r="A6" s="109">
        <v>38533</v>
      </c>
      <c r="B6" s="109"/>
      <c r="C6" s="109"/>
      <c r="D6" s="109"/>
      <c r="E6" s="109"/>
    </row>
    <row r="7" spans="1:5" ht="12.75">
      <c r="A7" s="113"/>
      <c r="B7" s="113"/>
      <c r="C7" s="113"/>
      <c r="D7" s="113"/>
      <c r="E7" s="113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12" t="s">
        <v>13</v>
      </c>
      <c r="C10" s="112"/>
      <c r="D10" s="112" t="s">
        <v>21</v>
      </c>
      <c r="E10" s="112"/>
    </row>
    <row r="11" spans="1:5" ht="12.75">
      <c r="A11" s="45"/>
      <c r="B11" s="96">
        <v>38533</v>
      </c>
      <c r="C11" s="97">
        <v>38168</v>
      </c>
      <c r="D11" s="96">
        <f>+B11</f>
        <v>38533</v>
      </c>
      <c r="E11" s="97">
        <f>+C11</f>
        <v>38168</v>
      </c>
    </row>
    <row r="12" spans="1:5" ht="12.75">
      <c r="A12" s="45"/>
      <c r="B12" s="46" t="s">
        <v>2</v>
      </c>
      <c r="C12" s="47" t="str">
        <f>D12</f>
        <v>RM '000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68">
        <v>716980</v>
      </c>
      <c r="C14" s="101">
        <v>574929</v>
      </c>
      <c r="D14" s="68">
        <f>+B14</f>
        <v>716980</v>
      </c>
      <c r="E14" s="101">
        <v>574929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48">
        <v>315255</v>
      </c>
      <c r="C16" s="49">
        <v>223331</v>
      </c>
      <c r="D16" s="48">
        <f>+B16</f>
        <v>315255</v>
      </c>
      <c r="E16" s="49">
        <v>223331</v>
      </c>
      <c r="F16" s="7"/>
      <c r="G16" s="7"/>
      <c r="H16" s="7"/>
      <c r="I16" s="7"/>
    </row>
    <row r="17" spans="1:9" ht="12.75">
      <c r="A17" s="52" t="s">
        <v>5</v>
      </c>
      <c r="B17" s="53">
        <v>-10708</v>
      </c>
      <c r="C17" s="102">
        <v>-17344</v>
      </c>
      <c r="D17" s="53">
        <f>+B17</f>
        <v>-10708</v>
      </c>
      <c r="E17" s="102">
        <v>-17344</v>
      </c>
      <c r="F17" s="7"/>
      <c r="G17" s="7"/>
      <c r="H17" s="7"/>
      <c r="I17" s="7"/>
    </row>
    <row r="18" spans="1:9" ht="18.75" customHeight="1">
      <c r="A18" s="45"/>
      <c r="B18" s="54"/>
      <c r="C18" s="55"/>
      <c r="D18" s="56"/>
      <c r="E18" s="55"/>
      <c r="F18" s="7"/>
      <c r="G18" s="7"/>
      <c r="H18" s="7"/>
      <c r="I18" s="7"/>
    </row>
    <row r="19" spans="1:9" ht="12.75">
      <c r="A19" s="51" t="s">
        <v>28</v>
      </c>
      <c r="B19" s="48">
        <f>SUM(B16:B18)</f>
        <v>304547</v>
      </c>
      <c r="C19" s="49">
        <f>SUM(C16:C18)</f>
        <v>205987</v>
      </c>
      <c r="D19" s="50">
        <f>SUM(D16:D18)</f>
        <v>304547</v>
      </c>
      <c r="E19" s="49">
        <f>SUM(E16:E18)</f>
        <v>205987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29</v>
      </c>
      <c r="B21" s="48">
        <v>-15300</v>
      </c>
      <c r="C21" s="49">
        <v>-28970</v>
      </c>
      <c r="D21" s="48">
        <f>+B21</f>
        <v>-15300</v>
      </c>
      <c r="E21" s="49">
        <v>-28970</v>
      </c>
      <c r="F21" s="7"/>
      <c r="G21" s="7"/>
      <c r="H21" s="7"/>
      <c r="I21" s="7"/>
    </row>
    <row r="22" spans="1:9" ht="20.25" customHeight="1">
      <c r="A22" s="45"/>
      <c r="B22" s="54"/>
      <c r="C22" s="57"/>
      <c r="D22" s="58"/>
      <c r="E22" s="57"/>
      <c r="F22" s="7"/>
      <c r="G22" s="7"/>
      <c r="H22" s="7"/>
      <c r="I22" s="7"/>
    </row>
    <row r="23" spans="1:9" ht="13.5" thickBot="1">
      <c r="A23" s="51" t="s">
        <v>16</v>
      </c>
      <c r="B23" s="59">
        <f>SUM(B19:B22)</f>
        <v>289247</v>
      </c>
      <c r="C23" s="60">
        <f>SUM(C19:C22)</f>
        <v>177017</v>
      </c>
      <c r="D23" s="61">
        <f>SUM(D19:D22)</f>
        <v>289247</v>
      </c>
      <c r="E23" s="60">
        <f>SUM(E19:E22)</f>
        <v>177017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30</v>
      </c>
      <c r="B25" s="62">
        <f>+B23/'Balance Sheet'!$C$36*100</f>
        <v>14.617795638823248</v>
      </c>
      <c r="C25" s="63">
        <f>+C23/'Balance Sheet'!$C$36*100</f>
        <v>8.94598156799405</v>
      </c>
      <c r="D25" s="62">
        <f>+D23/'Balance Sheet'!$C$36*100</f>
        <v>14.617795638823248</v>
      </c>
      <c r="E25" s="63">
        <f>+E23/'Balance Sheet'!$C$36*100</f>
        <v>8.94598156799405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07" t="s">
        <v>42</v>
      </c>
      <c r="B50" s="111"/>
      <c r="C50" s="111"/>
      <c r="D50" s="111"/>
      <c r="E50" s="111"/>
      <c r="F50" s="111"/>
    </row>
    <row r="51" spans="2:5" ht="12.75">
      <c r="B51" s="74"/>
      <c r="C51" s="74"/>
      <c r="D51" s="74"/>
      <c r="E51" s="74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4">
      <selection activeCell="A22" sqref="A22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77" t="s">
        <v>40</v>
      </c>
      <c r="B2" s="77"/>
      <c r="C2" s="64"/>
    </row>
    <row r="3" spans="1:2" ht="12.75">
      <c r="A3" s="64" t="s">
        <v>45</v>
      </c>
      <c r="B3" s="64"/>
    </row>
    <row r="4" spans="1:2" ht="12.75">
      <c r="A4" s="65" t="str">
        <f>+PNL!A5</f>
        <v>For the Period Ended</v>
      </c>
      <c r="B4" s="65"/>
    </row>
    <row r="5" spans="1:2" ht="12.75">
      <c r="A5" s="65">
        <f>+PNL!A6</f>
        <v>38533</v>
      </c>
      <c r="B5" s="65"/>
    </row>
    <row r="6" ht="12.75">
      <c r="D6" s="64"/>
    </row>
    <row r="7" spans="2:4" ht="12.75">
      <c r="B7" s="111" t="s">
        <v>52</v>
      </c>
      <c r="C7" s="111"/>
      <c r="D7" s="66"/>
    </row>
    <row r="8" spans="2:4" ht="12.75">
      <c r="B8" s="12">
        <f>+A5</f>
        <v>38533</v>
      </c>
      <c r="C8" s="12">
        <v>38168</v>
      </c>
      <c r="D8" s="79"/>
    </row>
    <row r="9" spans="2:3" ht="12.75">
      <c r="B9" s="33" t="s">
        <v>7</v>
      </c>
      <c r="C9" s="33" t="s">
        <v>7</v>
      </c>
    </row>
    <row r="10" spans="2:3" ht="12.75">
      <c r="B10" s="13"/>
      <c r="C10" s="13"/>
    </row>
    <row r="11" spans="1:3" ht="10.5" customHeight="1">
      <c r="A11" s="1" t="s">
        <v>31</v>
      </c>
      <c r="B11" s="71">
        <v>406333</v>
      </c>
      <c r="C11" s="71">
        <v>373633</v>
      </c>
    </row>
    <row r="12" spans="1:5" ht="15.75">
      <c r="A12" s="1"/>
      <c r="B12" s="1"/>
      <c r="C12" s="1"/>
      <c r="E12" s="41"/>
    </row>
    <row r="13" spans="1:5" ht="12" customHeight="1">
      <c r="A13" s="1" t="s">
        <v>32</v>
      </c>
      <c r="B13" s="72">
        <v>-97495</v>
      </c>
      <c r="C13" s="72">
        <v>-54379</v>
      </c>
      <c r="E13" s="41"/>
    </row>
    <row r="14" spans="1:5" ht="15.75">
      <c r="A14" s="1"/>
      <c r="B14" s="72"/>
      <c r="C14" s="72"/>
      <c r="E14" s="41"/>
    </row>
    <row r="15" spans="1:5" ht="13.5" customHeight="1">
      <c r="A15" s="1" t="s">
        <v>33</v>
      </c>
      <c r="B15" s="72">
        <v>-208128</v>
      </c>
      <c r="C15" s="72">
        <v>-269612</v>
      </c>
      <c r="E15" s="41"/>
    </row>
    <row r="16" spans="1:5" ht="15.75">
      <c r="A16" s="1"/>
      <c r="B16" s="73"/>
      <c r="C16" s="73"/>
      <c r="E16" s="41"/>
    </row>
    <row r="17" spans="1:5" ht="18.75" customHeight="1">
      <c r="A17" s="12" t="s">
        <v>17</v>
      </c>
      <c r="B17" s="36">
        <f>SUM(B11:B16)</f>
        <v>100710</v>
      </c>
      <c r="C17" s="36">
        <f>SUM(C11:C16)</f>
        <v>49642</v>
      </c>
      <c r="E17" s="41"/>
    </row>
    <row r="18" spans="1:5" ht="18.75" customHeight="1">
      <c r="A18" s="12" t="s">
        <v>34</v>
      </c>
      <c r="B18" s="37">
        <v>632707</v>
      </c>
      <c r="C18" s="37">
        <v>191015</v>
      </c>
      <c r="E18" s="42"/>
    </row>
    <row r="19" spans="1:5" ht="18.75" customHeight="1" thickBot="1">
      <c r="A19" s="12" t="s">
        <v>41</v>
      </c>
      <c r="B19" s="38">
        <f>+B17+B18</f>
        <v>733417</v>
      </c>
      <c r="C19" s="38">
        <f>+C17+C18</f>
        <v>240657</v>
      </c>
      <c r="E19" s="42"/>
    </row>
    <row r="20" spans="1:5" ht="18.75" customHeight="1">
      <c r="A20" s="12"/>
      <c r="B20" s="12"/>
      <c r="C20" s="70"/>
      <c r="E20" s="42"/>
    </row>
    <row r="21" spans="3:5" ht="18.75" customHeight="1">
      <c r="C21" s="70"/>
      <c r="E21" s="42"/>
    </row>
    <row r="22" spans="3:5" ht="18.75" customHeight="1">
      <c r="C22" s="70"/>
      <c r="E22" s="42"/>
    </row>
    <row r="23" spans="3:5" ht="18.75" customHeight="1">
      <c r="C23" s="70"/>
      <c r="E23" s="42"/>
    </row>
    <row r="24" spans="3:5" ht="18.75" customHeight="1">
      <c r="C24" s="70"/>
      <c r="E24" s="42"/>
    </row>
    <row r="25" spans="3:5" ht="18.75" customHeight="1">
      <c r="C25" s="70"/>
      <c r="E25" s="42"/>
    </row>
    <row r="26" spans="3:5" ht="18.75" customHeight="1">
      <c r="C26" s="70"/>
      <c r="E26" s="42"/>
    </row>
    <row r="27" spans="3:5" ht="18.75" customHeight="1">
      <c r="C27" s="70"/>
      <c r="E27" s="42"/>
    </row>
    <row r="28" spans="3:5" ht="18.75" customHeight="1">
      <c r="C28" s="70"/>
      <c r="E28" s="42"/>
    </row>
    <row r="29" spans="3:5" ht="18.75" customHeight="1">
      <c r="C29" s="70"/>
      <c r="E29" s="42"/>
    </row>
    <row r="30" spans="3:5" ht="18.75" customHeight="1">
      <c r="C30" s="70"/>
      <c r="E30" s="42"/>
    </row>
    <row r="31" spans="3:5" ht="18.75" customHeight="1">
      <c r="C31" s="70"/>
      <c r="E31" s="42"/>
    </row>
    <row r="32" spans="3:5" ht="18.75" customHeight="1">
      <c r="C32" s="70"/>
      <c r="E32" s="42"/>
    </row>
    <row r="33" spans="3:5" ht="18.75" customHeight="1">
      <c r="C33" s="70"/>
      <c r="E33" s="42"/>
    </row>
    <row r="34" spans="3:5" ht="18.75" customHeight="1">
      <c r="C34" s="70"/>
      <c r="E34" s="42"/>
    </row>
    <row r="35" spans="3:5" ht="18.75" customHeight="1">
      <c r="C35" s="70"/>
      <c r="E35" s="42"/>
    </row>
    <row r="36" spans="3:5" ht="18.75" customHeight="1">
      <c r="C36" s="70"/>
      <c r="E36" s="42"/>
    </row>
    <row r="37" spans="3:5" ht="18.75" customHeight="1">
      <c r="C37" s="70"/>
      <c r="E37" s="42"/>
    </row>
    <row r="38" ht="12.75">
      <c r="C38" s="70"/>
    </row>
    <row r="39" spans="1:6" ht="30.75" customHeight="1">
      <c r="A39" s="107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07"/>
      <c r="C39" s="111"/>
      <c r="D39" s="16"/>
      <c r="E39" s="16"/>
      <c r="F39" s="16"/>
    </row>
    <row r="40" ht="12.75">
      <c r="C40" s="74"/>
    </row>
  </sheetData>
  <mergeCells count="2">
    <mergeCell ref="A39:C39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0">
      <selection activeCell="B23" sqref="B23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08" t="s">
        <v>0</v>
      </c>
      <c r="B1" s="108"/>
      <c r="C1" s="108"/>
      <c r="D1" s="108"/>
      <c r="E1" s="1"/>
      <c r="F1" s="1"/>
      <c r="G1" s="1"/>
      <c r="H1" s="1"/>
    </row>
    <row r="2" spans="1:8" ht="12.75">
      <c r="A2" s="77" t="s">
        <v>40</v>
      </c>
      <c r="B2" s="64"/>
      <c r="C2" s="64"/>
      <c r="D2" s="64"/>
      <c r="E2" s="1"/>
      <c r="F2" s="1"/>
      <c r="G2" s="1"/>
      <c r="H2" s="1"/>
    </row>
    <row r="3" spans="1:8" ht="12.75">
      <c r="A3" s="108" t="s">
        <v>46</v>
      </c>
      <c r="B3" s="108"/>
      <c r="C3" s="108"/>
      <c r="D3" s="108"/>
      <c r="E3" s="1"/>
      <c r="F3" s="1"/>
      <c r="G3" s="1"/>
      <c r="H3" s="1"/>
    </row>
    <row r="4" spans="1:8" ht="12.75">
      <c r="A4" s="115" t="str">
        <f>+PNL!A5</f>
        <v>For the Period Ended</v>
      </c>
      <c r="B4" s="116"/>
      <c r="C4" s="116"/>
      <c r="D4" s="116"/>
      <c r="E4" s="1"/>
      <c r="F4" s="1"/>
      <c r="G4" s="1"/>
      <c r="H4" s="1"/>
    </row>
    <row r="5" spans="1:8" ht="12.75">
      <c r="A5" s="115">
        <f>+PNL!A6</f>
        <v>38533</v>
      </c>
      <c r="B5" s="116"/>
      <c r="C5" s="116"/>
      <c r="D5" s="116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22</v>
      </c>
      <c r="C12" s="1"/>
      <c r="D12" s="13" t="s">
        <v>23</v>
      </c>
      <c r="E12" s="1"/>
      <c r="F12" s="13" t="s">
        <v>24</v>
      </c>
      <c r="G12" s="13"/>
      <c r="H12" s="1"/>
    </row>
    <row r="13" spans="1:8" ht="12.75">
      <c r="A13" s="1"/>
      <c r="B13" s="13" t="s">
        <v>25</v>
      </c>
      <c r="C13" s="1"/>
      <c r="D13" s="13" t="s">
        <v>26</v>
      </c>
      <c r="E13" s="1"/>
      <c r="F13" s="13" t="s">
        <v>27</v>
      </c>
      <c r="G13" s="13"/>
      <c r="H13" s="13" t="s">
        <v>39</v>
      </c>
    </row>
    <row r="14" spans="1:8" ht="12.75">
      <c r="A14" s="1"/>
      <c r="B14" s="13" t="s">
        <v>7</v>
      </c>
      <c r="C14" s="13"/>
      <c r="D14" s="13" t="s">
        <v>7</v>
      </c>
      <c r="E14" s="1"/>
      <c r="F14" s="13" t="s">
        <v>7</v>
      </c>
      <c r="G14" s="13"/>
      <c r="H14" s="13" t="s">
        <v>7</v>
      </c>
    </row>
    <row r="15" spans="1:8" ht="12.75">
      <c r="A15" s="1"/>
      <c r="B15" s="75"/>
      <c r="C15" s="75"/>
      <c r="D15" s="75"/>
      <c r="E15" s="75"/>
      <c r="F15" s="75"/>
      <c r="G15" s="90"/>
      <c r="H15" s="39"/>
    </row>
    <row r="16" spans="1:8" ht="12.75">
      <c r="A16" s="12" t="s">
        <v>54</v>
      </c>
      <c r="B16" s="75">
        <v>1978732</v>
      </c>
      <c r="C16" s="75"/>
      <c r="D16" s="75">
        <v>1186472</v>
      </c>
      <c r="E16" s="75"/>
      <c r="F16" s="71">
        <v>3520925</v>
      </c>
      <c r="G16" s="75"/>
      <c r="H16" s="75">
        <f>SUM(B16:F16)</f>
        <v>6686129</v>
      </c>
    </row>
    <row r="17" spans="1:8" ht="12.75">
      <c r="A17" s="1"/>
      <c r="B17" s="71"/>
      <c r="C17" s="71"/>
      <c r="D17" s="71"/>
      <c r="E17" s="75"/>
      <c r="F17" s="75"/>
      <c r="G17" s="75"/>
      <c r="H17" s="39"/>
    </row>
    <row r="18" spans="1:8" ht="12.75">
      <c r="A18" s="1" t="s">
        <v>8</v>
      </c>
      <c r="B18" s="71"/>
      <c r="C18" s="71"/>
      <c r="D18" s="71"/>
      <c r="E18" s="75"/>
      <c r="F18" s="90">
        <f>PNL!D23</f>
        <v>289247</v>
      </c>
      <c r="G18" s="75"/>
      <c r="H18" s="75">
        <f>SUM(B18:F18)</f>
        <v>289247</v>
      </c>
    </row>
    <row r="19" spans="1:8" ht="12.75">
      <c r="A19" s="1"/>
      <c r="B19" s="71"/>
      <c r="C19" s="71"/>
      <c r="D19" s="71"/>
      <c r="E19" s="75"/>
      <c r="F19" s="90"/>
      <c r="G19" s="75"/>
      <c r="H19" s="75"/>
    </row>
    <row r="20" spans="1:8" ht="14.25" customHeight="1">
      <c r="A20" s="91"/>
      <c r="B20" s="92"/>
      <c r="C20" s="71"/>
      <c r="D20" s="92"/>
      <c r="E20" s="75"/>
      <c r="F20" s="76"/>
      <c r="G20" s="90"/>
      <c r="H20" s="76"/>
    </row>
    <row r="21" spans="1:8" ht="19.5" customHeight="1">
      <c r="A21" s="12" t="s">
        <v>55</v>
      </c>
      <c r="B21" s="71">
        <f>SUM(B16:B20)</f>
        <v>1978732</v>
      </c>
      <c r="C21" s="71"/>
      <c r="D21" s="71">
        <f>SUM(D16:D20)</f>
        <v>1186472</v>
      </c>
      <c r="E21" s="75"/>
      <c r="F21" s="71">
        <f>SUM(F16:F20)</f>
        <v>3810172</v>
      </c>
      <c r="G21" s="93"/>
      <c r="H21" s="75">
        <f>SUM(H16:H19)</f>
        <v>6975376</v>
      </c>
    </row>
    <row r="22" spans="1:8" ht="19.5" customHeight="1">
      <c r="A22" s="12"/>
      <c r="B22" s="71"/>
      <c r="C22" s="71"/>
      <c r="D22" s="71"/>
      <c r="E22" s="75"/>
      <c r="F22" s="71"/>
      <c r="G22" s="93"/>
      <c r="H22" s="75"/>
    </row>
    <row r="23" spans="1:8" ht="12.75">
      <c r="A23" s="91"/>
      <c r="B23" s="71"/>
      <c r="C23" s="71"/>
      <c r="D23" s="71"/>
      <c r="E23" s="75"/>
      <c r="F23" s="75"/>
      <c r="G23" s="90"/>
      <c r="H23" s="39"/>
    </row>
    <row r="24" spans="1:8" ht="12.75">
      <c r="A24" s="12" t="s">
        <v>50</v>
      </c>
      <c r="B24" s="75">
        <v>1978732</v>
      </c>
      <c r="C24" s="71"/>
      <c r="D24" s="75">
        <v>1186472</v>
      </c>
      <c r="E24" s="75"/>
      <c r="F24" s="71">
        <v>3065743</v>
      </c>
      <c r="G24" s="90"/>
      <c r="H24" s="75">
        <f>SUM(B24:F24)</f>
        <v>6230947</v>
      </c>
    </row>
    <row r="25" spans="1:8" ht="12.75">
      <c r="A25" s="1"/>
      <c r="B25" s="75"/>
      <c r="C25" s="71"/>
      <c r="D25" s="75"/>
      <c r="E25" s="75"/>
      <c r="F25" s="75"/>
      <c r="G25" s="90"/>
      <c r="H25" s="39"/>
    </row>
    <row r="26" spans="1:8" ht="14.25" customHeight="1">
      <c r="A26" s="1" t="s">
        <v>49</v>
      </c>
      <c r="B26" s="71"/>
      <c r="C26" s="71"/>
      <c r="D26" s="71"/>
      <c r="E26" s="75"/>
      <c r="F26" s="90">
        <v>177017</v>
      </c>
      <c r="G26" s="90"/>
      <c r="H26" s="75">
        <f>+F26</f>
        <v>177017</v>
      </c>
    </row>
    <row r="27" spans="1:8" ht="17.25" customHeight="1">
      <c r="A27" s="94"/>
      <c r="B27" s="71"/>
      <c r="C27" s="71"/>
      <c r="D27" s="71"/>
      <c r="E27" s="75"/>
      <c r="F27" s="90"/>
      <c r="G27" s="90"/>
      <c r="H27" s="75"/>
    </row>
    <row r="28" spans="1:8" ht="12.75">
      <c r="A28" s="94"/>
      <c r="B28" s="71"/>
      <c r="C28" s="71"/>
      <c r="D28" s="71"/>
      <c r="E28" s="75"/>
      <c r="F28" s="90"/>
      <c r="G28" s="90"/>
      <c r="H28" s="75"/>
    </row>
    <row r="29" spans="1:8" ht="13.5" thickBot="1">
      <c r="A29" s="12" t="s">
        <v>51</v>
      </c>
      <c r="B29" s="40">
        <f>+B26+B24</f>
        <v>1978732</v>
      </c>
      <c r="C29" s="39"/>
      <c r="D29" s="40">
        <f>+D26+D24</f>
        <v>1186472</v>
      </c>
      <c r="E29" s="39"/>
      <c r="F29" s="40">
        <f>+F26+F24</f>
        <v>3242760</v>
      </c>
      <c r="G29" s="78"/>
      <c r="H29" s="40">
        <f>+H26+H24</f>
        <v>6407964</v>
      </c>
    </row>
    <row r="30" spans="1:8" ht="12.75">
      <c r="A30" s="1"/>
      <c r="B30" s="75"/>
      <c r="C30" s="75"/>
      <c r="D30" s="75"/>
      <c r="E30" s="75"/>
      <c r="F30" s="75"/>
      <c r="G30" s="90"/>
      <c r="H30" s="39"/>
    </row>
    <row r="31" spans="1:8" ht="12.75">
      <c r="A31" s="1"/>
      <c r="B31" s="75"/>
      <c r="C31" s="75"/>
      <c r="D31" s="75"/>
      <c r="E31" s="1"/>
      <c r="F31" s="95"/>
      <c r="G31" s="1"/>
      <c r="H31" s="39"/>
    </row>
    <row r="32" spans="1:8" ht="12.75">
      <c r="A32" s="1"/>
      <c r="B32" s="75"/>
      <c r="C32" s="75"/>
      <c r="D32" s="75"/>
      <c r="E32" s="1"/>
      <c r="F32" s="95"/>
      <c r="G32" s="1"/>
      <c r="H32" s="39"/>
    </row>
    <row r="33" spans="1:8" ht="12.75">
      <c r="A33" s="1"/>
      <c r="B33" s="75" t="s">
        <v>59</v>
      </c>
      <c r="C33" s="75"/>
      <c r="D33" s="75"/>
      <c r="E33" s="1"/>
      <c r="F33" s="1"/>
      <c r="G33" s="1"/>
      <c r="H33" s="39"/>
    </row>
    <row r="34" spans="1:8" ht="12.75">
      <c r="A34" s="1"/>
      <c r="B34" s="75"/>
      <c r="C34" s="75"/>
      <c r="D34" s="75"/>
      <c r="E34" s="1"/>
      <c r="F34" s="1"/>
      <c r="G34" s="1"/>
      <c r="H34" s="39"/>
    </row>
    <row r="35" spans="2:8" ht="12.75">
      <c r="B35" s="14" t="s">
        <v>60</v>
      </c>
      <c r="C35" s="14"/>
      <c r="D35" s="14"/>
      <c r="H35" s="39"/>
    </row>
    <row r="36" spans="2:8" ht="12.75">
      <c r="B36" s="14"/>
      <c r="C36" s="14"/>
      <c r="D36" s="14"/>
      <c r="H36" s="39"/>
    </row>
    <row r="37" spans="2:8" ht="12.75">
      <c r="B37" s="14"/>
      <c r="C37" s="14"/>
      <c r="D37" s="14"/>
      <c r="H37" s="39"/>
    </row>
    <row r="38" spans="2:8" ht="12.75">
      <c r="B38" s="14"/>
      <c r="C38" s="14"/>
      <c r="D38" s="14"/>
      <c r="H38" s="39"/>
    </row>
    <row r="39" spans="2:8" ht="12.75">
      <c r="B39" s="14"/>
      <c r="C39" s="14"/>
      <c r="D39" s="14"/>
      <c r="H39" s="39"/>
    </row>
    <row r="40" spans="2:8" ht="12.75">
      <c r="B40" s="14"/>
      <c r="C40" s="14"/>
      <c r="D40" s="14"/>
      <c r="H40" s="39"/>
    </row>
    <row r="41" spans="2:8" ht="12.75">
      <c r="B41" s="14"/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1:8" ht="46.5" customHeight="1">
      <c r="A57" s="107" t="s">
        <v>47</v>
      </c>
      <c r="B57" s="111"/>
      <c r="C57" s="111"/>
      <c r="D57" s="111"/>
      <c r="E57" s="111"/>
      <c r="F57" s="111"/>
      <c r="G57" s="111"/>
      <c r="H57" s="111"/>
    </row>
    <row r="58" spans="1:8" ht="12.75">
      <c r="A58" s="110" t="s">
        <v>48</v>
      </c>
      <c r="B58" s="114"/>
      <c r="C58" s="114"/>
      <c r="D58" s="114"/>
      <c r="E58" s="114"/>
      <c r="F58" s="114"/>
      <c r="G58" s="114"/>
      <c r="H58" s="114"/>
    </row>
    <row r="59" spans="1:8" ht="12.75">
      <c r="A59" s="69"/>
      <c r="B59" s="15"/>
      <c r="C59" s="15"/>
      <c r="D59" s="15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2:8" ht="12.75">
      <c r="B63" s="14"/>
      <c r="C63" s="14"/>
      <c r="D63" s="14"/>
      <c r="H63" s="39"/>
    </row>
    <row r="64" spans="2:8" ht="12.75">
      <c r="B64" s="14"/>
      <c r="C64" s="14"/>
      <c r="D64" s="14"/>
      <c r="H64" s="39"/>
    </row>
    <row r="65" spans="2:8" ht="12.75">
      <c r="B65" s="14"/>
      <c r="C65" s="14"/>
      <c r="D65" s="14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ht="12.75">
      <c r="H98" s="39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</sheetData>
  <mergeCells count="6">
    <mergeCell ref="A58:H58"/>
    <mergeCell ref="A5:D5"/>
    <mergeCell ref="A1:D1"/>
    <mergeCell ref="A3:D3"/>
    <mergeCell ref="A4:D4"/>
    <mergeCell ref="A57:H57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2005-08-23T05:49:27Z</cp:lastPrinted>
  <dcterms:created xsi:type="dcterms:W3CDTF">2001-06-20T00:11:51Z</dcterms:created>
  <dcterms:modified xsi:type="dcterms:W3CDTF">2004-05-10T14:06:21Z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