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tabRatio="582" activeTab="3"/>
  </bookViews>
  <sheets>
    <sheet name="balancesheet" sheetId="1" r:id="rId1"/>
    <sheet name="statementofchangesInEquity" sheetId="2" r:id="rId2"/>
    <sheet name="incomeSTATEMENT" sheetId="3" r:id="rId3"/>
    <sheet name="CSHFLW" sheetId="4" r:id="rId4"/>
  </sheets>
  <definedNames>
    <definedName name="_xlnm.Print_Area" localSheetId="0">'balancesheet'!$B$3:$G$59</definedName>
    <definedName name="_xlnm.Print_Area" localSheetId="3">'CSHFLW'!$A$1:$E$64</definedName>
    <definedName name="_xlnm.Print_Area" localSheetId="2">'incomeSTATEMENT'!$A$1:$F$50</definedName>
    <definedName name="_xlnm.Print_Area" localSheetId="1">'statementofchangesInEquity'!$A$1:$J$51</definedName>
  </definedNames>
  <calcPr fullCalcOnLoad="1"/>
</workbook>
</file>

<file path=xl/sharedStrings.xml><?xml version="1.0" encoding="utf-8"?>
<sst xmlns="http://schemas.openxmlformats.org/spreadsheetml/2006/main" count="205" uniqueCount="117">
  <si>
    <t>RM'000</t>
  </si>
  <si>
    <t xml:space="preserve"> </t>
  </si>
  <si>
    <t>Total assets</t>
  </si>
  <si>
    <t xml:space="preserve">PACIFIC &amp; ORIENT BERHAD </t>
  </si>
  <si>
    <t>(Company No: 308366-H)</t>
  </si>
  <si>
    <t xml:space="preserve">As At </t>
  </si>
  <si>
    <t>ASSETS</t>
  </si>
  <si>
    <t>Investments</t>
  </si>
  <si>
    <t>LIABILITIES</t>
  </si>
  <si>
    <t>Total liabilities</t>
  </si>
  <si>
    <t>Share capital</t>
  </si>
  <si>
    <t>Loans</t>
  </si>
  <si>
    <t>Cash and bank balances</t>
  </si>
  <si>
    <t>Bank overdraft</t>
  </si>
  <si>
    <t>Property, plant and equipment</t>
  </si>
  <si>
    <t>Provision for outstanding claims</t>
  </si>
  <si>
    <t>PACIFIC &amp; ORIENT BERHAD</t>
  </si>
  <si>
    <t xml:space="preserve">Quarter ended </t>
  </si>
  <si>
    <t>Revenue</t>
  </si>
  <si>
    <t xml:space="preserve">Finance costs </t>
  </si>
  <si>
    <t>Total</t>
  </si>
  <si>
    <t>Goodwill on consolidation</t>
  </si>
  <si>
    <t>CONDENSED CONSOLIDATED CASH FLOW STATEMENT</t>
  </si>
  <si>
    <t>CONDENSED CONSOLIDATED INCOME STATEMENT</t>
  </si>
  <si>
    <t>CONDENSED CONSOLIDATED STATEMENTS OF CHANGES IN EQUITY</t>
  </si>
  <si>
    <t>CONDENSED CONSOLIDATED BALANCE SHEET</t>
  </si>
  <si>
    <t>Investment income received</t>
  </si>
  <si>
    <t>Interest paid</t>
  </si>
  <si>
    <t>Effects of exchange rate changes on cash and cash equivalents</t>
  </si>
  <si>
    <t>Cash and cash equivalents comprise the following:</t>
  </si>
  <si>
    <t>Effect of exchange rate changes</t>
  </si>
  <si>
    <t>Taxation</t>
  </si>
  <si>
    <t>CASH FLOW FROM OPERATING ACTIVITIES</t>
  </si>
  <si>
    <t>CASH FLOW FROM INVESTING ACTIVITIES</t>
  </si>
  <si>
    <t>CASH FLOW FROM FINANCING ACTIVITIES</t>
  </si>
  <si>
    <t>Purchase of property, plant and equipment</t>
  </si>
  <si>
    <t>Dividends paid</t>
  </si>
  <si>
    <t>Cash and cash equivalents at beginning of year</t>
  </si>
  <si>
    <t>Reserve</t>
  </si>
  <si>
    <t>Capital</t>
  </si>
  <si>
    <t>Share</t>
  </si>
  <si>
    <t>Premium</t>
  </si>
  <si>
    <t>Translation</t>
  </si>
  <si>
    <t>Profits</t>
  </si>
  <si>
    <t>Merger</t>
  </si>
  <si>
    <t xml:space="preserve">Unearned premium reserves </t>
  </si>
  <si>
    <t xml:space="preserve">Deposits and placements with financial institutions </t>
  </si>
  <si>
    <t>Operating expenses</t>
  </si>
  <si>
    <t>Distributable</t>
  </si>
  <si>
    <t>Non Distributable</t>
  </si>
  <si>
    <t>Year to date</t>
  </si>
  <si>
    <t>Other income</t>
  </si>
  <si>
    <t>Proceeds from issuance of shares</t>
  </si>
  <si>
    <t>Inventories - goods for resale</t>
  </si>
  <si>
    <t>Treasury</t>
  </si>
  <si>
    <t>Shares</t>
  </si>
  <si>
    <t>Treasury shares</t>
  </si>
  <si>
    <t>Acquisition of treasury shares</t>
  </si>
  <si>
    <t>* Based on number of shares net of treasury shares ( '000 )</t>
  </si>
  <si>
    <t>Trade receivables</t>
  </si>
  <si>
    <t>Other receivables</t>
  </si>
  <si>
    <t>Movements during the year</t>
  </si>
  <si>
    <t>Trade payables</t>
  </si>
  <si>
    <t>Other payables</t>
  </si>
  <si>
    <t>Net assets per share (Sen) *</t>
  </si>
  <si>
    <t>Proceeds from disposal of property, plant and equipment</t>
  </si>
  <si>
    <t>Cash and cash equivalents at end of period</t>
  </si>
  <si>
    <t>At 1 October 2006</t>
  </si>
  <si>
    <t>Investment properties</t>
  </si>
  <si>
    <t>Attributable to :</t>
  </si>
  <si>
    <t xml:space="preserve"> - Diluted earnings per share (sen)</t>
  </si>
  <si>
    <t xml:space="preserve">Earnings per share attributable  </t>
  </si>
  <si>
    <t>Borrowings</t>
  </si>
  <si>
    <t>(Loss)/profit before tax</t>
  </si>
  <si>
    <t>*</t>
  </si>
  <si>
    <t>Intangible assets</t>
  </si>
  <si>
    <t xml:space="preserve">        to equity holders of the Company :</t>
  </si>
  <si>
    <t>(Loss)/profit from operations</t>
  </si>
  <si>
    <t>(Loss)/profit for the period</t>
  </si>
  <si>
    <t xml:space="preserve"> - Basic (loss)/ earnings per share (sen)</t>
  </si>
  <si>
    <t>Net cash used in financing activities</t>
  </si>
  <si>
    <t>Hire purchase creditors</t>
  </si>
  <si>
    <t>Translation reserve</t>
  </si>
  <si>
    <t>Share premium</t>
  </si>
  <si>
    <t>Merger reserve</t>
  </si>
  <si>
    <t>EQUITY</t>
  </si>
  <si>
    <t>Total liabilities, unearned premium reserves and equity</t>
  </si>
  <si>
    <t>30/09/2007</t>
  </si>
  <si>
    <t>(Audited)</t>
  </si>
  <si>
    <t>Prepaid land lease payments</t>
  </si>
  <si>
    <t>Deferred tax assets</t>
  </si>
  <si>
    <t>Attributable to Equity Holders of the Company</t>
  </si>
  <si>
    <t>Equity holders of the Company</t>
  </si>
  <si>
    <t>Retained profits</t>
  </si>
  <si>
    <t>Retained</t>
  </si>
  <si>
    <t>Decrease in hire purchase creditors</t>
  </si>
  <si>
    <t>* - Not disclosed as it was anti-dilutive</t>
  </si>
  <si>
    <t>Deposits and placements with financial institutions*</t>
  </si>
  <si>
    <t>(Unaudited)</t>
  </si>
  <si>
    <t>At 1 October 2007</t>
  </si>
  <si>
    <t>Net cash used in investing activities</t>
  </si>
  <si>
    <t>Net decrease in cash and cash equivalents</t>
  </si>
  <si>
    <t>* After deducting dividend payments totalling RM2,935,000 during the year.</t>
  </si>
  <si>
    <t>Provision for taxation</t>
  </si>
  <si>
    <t>For The Six Months Ended 31 March 2008</t>
  </si>
  <si>
    <t>At 31 March 2007</t>
  </si>
  <si>
    <t>At 31 March 2008</t>
  </si>
  <si>
    <t>31 March</t>
  </si>
  <si>
    <t>Payment of transfer fee for treasury shares</t>
  </si>
  <si>
    <t>Cash (used in) / generated from operations</t>
  </si>
  <si>
    <t>Tax paid, net of recoveries</t>
  </si>
  <si>
    <t>Net cash generated from operating activities</t>
  </si>
  <si>
    <t>Purchase of intangible assets</t>
  </si>
  <si>
    <t>Drawdown / (repayment) of borrowings</t>
  </si>
  <si>
    <t>31/03/2008</t>
  </si>
  <si>
    <t xml:space="preserve">     granted to the Group.</t>
  </si>
  <si>
    <t xml:space="preserve">* - Includes deposits of RM1,801,000 (2007:RM1,292,000) which have been pledged as securities for credit faciltities 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</si>
</sst>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_);_(* \(#,##0.0\);_(* &quot;-&quot;??_);_(@_)"/>
    <numFmt numFmtId="179" formatCode="_(* #,##0_);_(* \(#,##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* #,##0.00_ ;\(#,##0.00\);_ * &quot;-&quot;??_ ;_ @_ "/>
    <numFmt numFmtId="188" formatCode="_ * #,##0_ ;\(#,##0\);_ * &quot;-&quot;??_ ;_ @_ "/>
    <numFmt numFmtId="189" formatCode="_(* #,##0.0000_);_(* \(#,##0.0000\);_(* &quot;-&quot;??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7" fontId="6" fillId="0" borderId="0" xfId="0" applyNumberFormat="1" applyFont="1" applyAlignment="1">
      <alignment horizontal="center"/>
    </xf>
    <xf numFmtId="187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188" fontId="6" fillId="0" borderId="0" xfId="0" applyNumberFormat="1" applyFont="1" applyAlignment="1">
      <alignment/>
    </xf>
    <xf numFmtId="188" fontId="6" fillId="0" borderId="0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188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79" fontId="3" fillId="0" borderId="2" xfId="15" applyNumberFormat="1" applyFont="1" applyBorder="1" applyAlignment="1">
      <alignment/>
    </xf>
    <xf numFmtId="179" fontId="3" fillId="0" borderId="3" xfId="15" applyNumberFormat="1" applyFont="1" applyBorder="1" applyAlignment="1">
      <alignment/>
    </xf>
    <xf numFmtId="179" fontId="3" fillId="0" borderId="0" xfId="15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 quotePrefix="1">
      <alignment horizontal="center"/>
    </xf>
    <xf numFmtId="0" fontId="2" fillId="0" borderId="4" xfId="0" applyNumberFormat="1" applyFont="1" applyBorder="1" applyAlignment="1">
      <alignment horizontal="center"/>
    </xf>
    <xf numFmtId="15" fontId="5" fillId="0" borderId="4" xfId="0" applyNumberFormat="1" applyFont="1" applyBorder="1" applyAlignment="1">
      <alignment horizontal="center"/>
    </xf>
    <xf numFmtId="187" fontId="3" fillId="0" borderId="5" xfId="0" applyNumberFormat="1" applyFont="1" applyBorder="1" applyAlignment="1">
      <alignment/>
    </xf>
    <xf numFmtId="187" fontId="3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2" fillId="0" borderId="0" xfId="0" applyNumberFormat="1" applyFont="1" applyAlignment="1">
      <alignment/>
    </xf>
    <xf numFmtId="188" fontId="3" fillId="0" borderId="4" xfId="0" applyNumberFormat="1" applyFont="1" applyBorder="1" applyAlignment="1">
      <alignment/>
    </xf>
    <xf numFmtId="0" fontId="2" fillId="0" borderId="0" xfId="0" applyNumberFormat="1" applyFont="1" applyAlignment="1" quotePrefix="1">
      <alignment horizontal="left"/>
    </xf>
    <xf numFmtId="188" fontId="3" fillId="0" borderId="6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88" fontId="3" fillId="0" borderId="7" xfId="0" applyNumberFormat="1" applyFont="1" applyBorder="1" applyAlignment="1">
      <alignment/>
    </xf>
    <xf numFmtId="188" fontId="0" fillId="0" borderId="5" xfId="0" applyNumberFormat="1" applyBorder="1" applyAlignment="1">
      <alignment/>
    </xf>
    <xf numFmtId="188" fontId="0" fillId="0" borderId="4" xfId="0" applyNumberFormat="1" applyBorder="1" applyAlignment="1">
      <alignment/>
    </xf>
    <xf numFmtId="188" fontId="0" fillId="0" borderId="0" xfId="0" applyNumberFormat="1" applyAlignment="1">
      <alignment/>
    </xf>
    <xf numFmtId="188" fontId="3" fillId="0" borderId="5" xfId="0" applyNumberFormat="1" applyFont="1" applyBorder="1" applyAlignment="1">
      <alignment/>
    </xf>
    <xf numFmtId="0" fontId="2" fillId="0" borderId="8" xfId="0" applyNumberFormat="1" applyFont="1" applyBorder="1" applyAlignment="1">
      <alignment horizontal="center"/>
    </xf>
    <xf numFmtId="187" fontId="3" fillId="0" borderId="0" xfId="0" applyNumberFormat="1" applyFont="1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3" fillId="0" borderId="9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0" fontId="5" fillId="0" borderId="5" xfId="0" applyFont="1" applyBorder="1" applyAlignment="1" quotePrefix="1">
      <alignment horizontal="center"/>
    </xf>
    <xf numFmtId="179" fontId="0" fillId="0" borderId="0" xfId="15" applyNumberFormat="1" applyAlignment="1">
      <alignment/>
    </xf>
    <xf numFmtId="0" fontId="0" fillId="0" borderId="3" xfId="0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/>
    </xf>
    <xf numFmtId="188" fontId="3" fillId="0" borderId="5" xfId="0" applyNumberFormat="1" applyFont="1" applyFill="1" applyBorder="1" applyAlignment="1">
      <alignment/>
    </xf>
    <xf numFmtId="179" fontId="3" fillId="0" borderId="0" xfId="15" applyNumberFormat="1" applyFont="1" applyFill="1" applyBorder="1" applyAlignment="1">
      <alignment/>
    </xf>
    <xf numFmtId="0" fontId="5" fillId="0" borderId="6" xfId="0" applyFont="1" applyBorder="1" applyAlignment="1" quotePrefix="1">
      <alignment horizontal="center"/>
    </xf>
    <xf numFmtId="0" fontId="5" fillId="0" borderId="6" xfId="0" applyFont="1" applyBorder="1" applyAlignment="1">
      <alignment horizontal="center"/>
    </xf>
    <xf numFmtId="0" fontId="3" fillId="0" borderId="8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2" fillId="0" borderId="11" xfId="0" applyNumberFormat="1" applyFont="1" applyBorder="1" applyAlignment="1">
      <alignment horizontal="center"/>
    </xf>
    <xf numFmtId="187" fontId="3" fillId="0" borderId="12" xfId="0" applyNumberFormat="1" applyFont="1" applyFill="1" applyBorder="1" applyAlignment="1">
      <alignment horizontal="right"/>
    </xf>
    <xf numFmtId="188" fontId="3" fillId="0" borderId="4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79" fontId="3" fillId="0" borderId="3" xfId="15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0" fillId="0" borderId="13" xfId="0" applyBorder="1" applyAlignment="1">
      <alignment/>
    </xf>
    <xf numFmtId="188" fontId="3" fillId="0" borderId="12" xfId="0" applyNumberFormat="1" applyFont="1" applyBorder="1" applyAlignment="1">
      <alignment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Alignment="1" quotePrefix="1">
      <alignment/>
    </xf>
    <xf numFmtId="188" fontId="3" fillId="0" borderId="0" xfId="0" applyNumberFormat="1" applyFont="1" applyFill="1" applyBorder="1" applyAlignment="1">
      <alignment/>
    </xf>
    <xf numFmtId="188" fontId="3" fillId="0" borderId="0" xfId="0" applyNumberFormat="1" applyFont="1" applyFill="1" applyAlignment="1">
      <alignment/>
    </xf>
    <xf numFmtId="179" fontId="3" fillId="0" borderId="14" xfId="15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centerContinuous"/>
    </xf>
    <xf numFmtId="17" fontId="5" fillId="0" borderId="0" xfId="0" applyNumberFormat="1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187" fontId="6" fillId="0" borderId="0" xfId="0" applyNumberFormat="1" applyFont="1" applyFill="1" applyAlignment="1">
      <alignment horizontal="center"/>
    </xf>
    <xf numFmtId="188" fontId="6" fillId="0" borderId="0" xfId="0" applyNumberFormat="1" applyFont="1" applyFill="1" applyAlignment="1">
      <alignment horizontal="center"/>
    </xf>
    <xf numFmtId="188" fontId="6" fillId="0" borderId="0" xfId="0" applyNumberFormat="1" applyFont="1" applyFill="1" applyAlignment="1">
      <alignment/>
    </xf>
    <xf numFmtId="188" fontId="6" fillId="0" borderId="2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188" fontId="6" fillId="0" borderId="1" xfId="0" applyNumberFormat="1" applyFont="1" applyFill="1" applyBorder="1" applyAlignment="1">
      <alignment/>
    </xf>
    <xf numFmtId="188" fontId="6" fillId="0" borderId="3" xfId="0" applyNumberFormat="1" applyFont="1" applyFill="1" applyBorder="1" applyAlignment="1">
      <alignment/>
    </xf>
    <xf numFmtId="188" fontId="6" fillId="0" borderId="14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 quotePrefix="1">
      <alignment horizontal="center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188" fontId="3" fillId="0" borderId="6" xfId="0" applyNumberFormat="1" applyFont="1" applyFill="1" applyBorder="1" applyAlignment="1">
      <alignment/>
    </xf>
    <xf numFmtId="188" fontId="3" fillId="0" borderId="7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/>
    </xf>
    <xf numFmtId="187" fontId="3" fillId="0" borderId="4" xfId="0" applyNumberFormat="1" applyFont="1" applyFill="1" applyBorder="1" applyAlignment="1">
      <alignment/>
    </xf>
    <xf numFmtId="188" fontId="0" fillId="0" borderId="5" xfId="0" applyNumberFormat="1" applyFill="1" applyBorder="1" applyAlignment="1">
      <alignment/>
    </xf>
    <xf numFmtId="187" fontId="3" fillId="0" borderId="5" xfId="0" applyNumberFormat="1" applyFont="1" applyFill="1" applyBorder="1" applyAlignment="1">
      <alignment/>
    </xf>
    <xf numFmtId="16" fontId="5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179" fontId="6" fillId="0" borderId="0" xfId="15" applyNumberFormat="1" applyFont="1" applyFill="1" applyBorder="1" applyAlignment="1">
      <alignment/>
    </xf>
    <xf numFmtId="179" fontId="6" fillId="0" borderId="3" xfId="15" applyNumberFormat="1" applyFont="1" applyFill="1" applyBorder="1" applyAlignment="1">
      <alignment/>
    </xf>
    <xf numFmtId="179" fontId="3" fillId="0" borderId="0" xfId="15" applyNumberFormat="1" applyFont="1" applyFill="1" applyBorder="1" applyAlignment="1">
      <alignment/>
    </xf>
    <xf numFmtId="179" fontId="3" fillId="0" borderId="1" xfId="15" applyNumberFormat="1" applyFont="1" applyFill="1" applyBorder="1" applyAlignment="1">
      <alignment/>
    </xf>
    <xf numFmtId="179" fontId="3" fillId="0" borderId="3" xfId="15" applyNumberFormat="1" applyFont="1" applyFill="1" applyBorder="1" applyAlignment="1">
      <alignment/>
    </xf>
    <xf numFmtId="179" fontId="3" fillId="0" borderId="2" xfId="15" applyNumberFormat="1" applyFont="1" applyFill="1" applyBorder="1" applyAlignment="1">
      <alignment/>
    </xf>
    <xf numFmtId="179" fontId="3" fillId="0" borderId="0" xfId="15" applyNumberFormat="1" applyFont="1" applyFill="1" applyAlignment="1">
      <alignment horizontal="centerContinuous" vertical="center"/>
    </xf>
    <xf numFmtId="0" fontId="2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 quotePrefix="1">
      <alignment horizontal="center"/>
    </xf>
    <xf numFmtId="0" fontId="0" fillId="0" borderId="17" xfId="0" applyBorder="1" applyAlignment="1">
      <alignment/>
    </xf>
    <xf numFmtId="0" fontId="5" fillId="0" borderId="11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188" fontId="3" fillId="0" borderId="0" xfId="0" applyNumberFormat="1" applyFont="1" applyBorder="1" applyAlignment="1">
      <alignment horizontal="center"/>
    </xf>
    <xf numFmtId="0" fontId="3" fillId="0" borderId="0" xfId="0" applyNumberFormat="1" applyFont="1" applyAlignment="1" quotePrefix="1">
      <alignment/>
    </xf>
    <xf numFmtId="0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0" fillId="0" borderId="0" xfId="0" applyAlignment="1" quotePrefix="1">
      <alignment/>
    </xf>
    <xf numFmtId="187" fontId="3" fillId="0" borderId="0" xfId="19" applyNumberFormat="1" applyFont="1" applyAlignment="1" quotePrefix="1">
      <alignment horizontal="left"/>
      <protection locked="0"/>
    </xf>
    <xf numFmtId="0" fontId="3" fillId="0" borderId="0" xfId="0" applyFont="1" applyAlignment="1" quotePrefix="1">
      <alignment horizontal="left"/>
    </xf>
    <xf numFmtId="179" fontId="0" fillId="0" borderId="0" xfId="0" applyNumberForma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2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 quotePrefix="1">
      <alignment horizontal="left"/>
    </xf>
    <xf numFmtId="0" fontId="8" fillId="0" borderId="0" xfId="0" applyNumberFormat="1" applyFont="1" applyAlignment="1" quotePrefix="1">
      <alignment horizontal="left" vertical="center"/>
    </xf>
    <xf numFmtId="0" fontId="2" fillId="0" borderId="18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="90" zoomScaleNormal="90" workbookViewId="0" topLeftCell="A1">
      <selection activeCell="D60" sqref="D60"/>
    </sheetView>
  </sheetViews>
  <sheetFormatPr defaultColWidth="9.140625" defaultRowHeight="15" customHeight="1"/>
  <cols>
    <col min="2" max="2" width="18.8515625" style="0" customWidth="1"/>
    <col min="3" max="3" width="42.28125" style="0" customWidth="1"/>
    <col min="4" max="4" width="15.57421875" style="0" customWidth="1"/>
    <col min="5" max="5" width="0.71875" style="0" customWidth="1"/>
    <col min="6" max="6" width="14.28125" style="0" customWidth="1"/>
    <col min="7" max="7" width="0.71875" style="0" customWidth="1"/>
    <col min="8" max="8" width="15.57421875" style="0" customWidth="1"/>
  </cols>
  <sheetData>
    <row r="1" spans="1:8" ht="15" customHeight="1">
      <c r="A1" s="2" t="s">
        <v>1</v>
      </c>
      <c r="B1" s="3"/>
      <c r="C1" s="3"/>
      <c r="D1" s="3"/>
      <c r="E1" s="3"/>
      <c r="F1" s="3"/>
      <c r="G1" s="3"/>
      <c r="H1" s="3"/>
    </row>
    <row r="2" spans="1:8" ht="15" customHeight="1">
      <c r="A2" s="3"/>
      <c r="B2" s="3"/>
      <c r="C2" s="3"/>
      <c r="D2" s="3"/>
      <c r="E2" s="3"/>
      <c r="F2" s="76"/>
      <c r="G2" s="3"/>
      <c r="H2" s="3"/>
    </row>
    <row r="3" spans="1:8" ht="15" customHeight="1">
      <c r="A3" s="3"/>
      <c r="B3" s="137" t="s">
        <v>3</v>
      </c>
      <c r="C3" s="137"/>
      <c r="D3" s="137"/>
      <c r="E3" s="137"/>
      <c r="F3" s="137"/>
      <c r="G3" s="4"/>
      <c r="H3" s="4"/>
    </row>
    <row r="4" spans="1:8" ht="15" customHeight="1">
      <c r="A4" s="3"/>
      <c r="B4" s="138" t="s">
        <v>4</v>
      </c>
      <c r="C4" s="138"/>
      <c r="D4" s="138"/>
      <c r="E4" s="138"/>
      <c r="F4" s="138"/>
      <c r="G4" s="4"/>
      <c r="H4" s="4"/>
    </row>
    <row r="5" spans="1:8" ht="15" customHeight="1">
      <c r="A5" s="3"/>
      <c r="B5" s="1"/>
      <c r="C5" s="1"/>
      <c r="D5" s="4"/>
      <c r="E5" s="4"/>
      <c r="F5" s="4"/>
      <c r="G5" s="4"/>
      <c r="H5" s="4"/>
    </row>
    <row r="6" spans="1:8" ht="15" customHeight="1">
      <c r="A6" s="3"/>
      <c r="B6" s="4"/>
      <c r="C6" s="4"/>
      <c r="D6" s="4"/>
      <c r="E6" s="4"/>
      <c r="F6" s="4"/>
      <c r="G6" s="4"/>
      <c r="H6" s="4"/>
    </row>
    <row r="7" spans="1:8" ht="15" customHeight="1">
      <c r="A7" s="3"/>
      <c r="B7" s="136" t="s">
        <v>25</v>
      </c>
      <c r="C7" s="136"/>
      <c r="D7" s="136"/>
      <c r="E7" s="136"/>
      <c r="F7" s="136"/>
      <c r="G7" s="6"/>
      <c r="H7" s="4"/>
    </row>
    <row r="8" spans="1:8" ht="15" customHeight="1">
      <c r="A8" s="3"/>
      <c r="B8" s="7"/>
      <c r="C8" s="7"/>
      <c r="D8" s="7"/>
      <c r="E8" s="7"/>
      <c r="F8" s="73"/>
      <c r="G8" s="7"/>
      <c r="H8" s="3"/>
    </row>
    <row r="9" spans="1:8" ht="15" customHeight="1">
      <c r="A9" s="3"/>
      <c r="B9" s="8"/>
      <c r="C9" s="8"/>
      <c r="D9" s="8"/>
      <c r="E9" s="8"/>
      <c r="F9" s="8"/>
      <c r="G9" s="8"/>
      <c r="H9" s="3"/>
    </row>
    <row r="10" spans="1:8" ht="15" customHeight="1">
      <c r="A10" s="3"/>
      <c r="B10" s="8"/>
      <c r="C10" s="8" t="s">
        <v>1</v>
      </c>
      <c r="D10" s="83" t="s">
        <v>5</v>
      </c>
      <c r="E10" s="9"/>
      <c r="F10" s="83" t="s">
        <v>5</v>
      </c>
      <c r="G10" s="10"/>
      <c r="H10" s="3"/>
    </row>
    <row r="11" spans="1:8" ht="15" customHeight="1">
      <c r="A11" s="3"/>
      <c r="B11" s="8"/>
      <c r="C11" s="8"/>
      <c r="D11" s="84" t="s">
        <v>114</v>
      </c>
      <c r="E11" s="11"/>
      <c r="F11" s="84" t="s">
        <v>87</v>
      </c>
      <c r="G11" s="11"/>
      <c r="H11" s="3"/>
    </row>
    <row r="12" spans="1:8" ht="14.25" customHeight="1">
      <c r="A12" s="3"/>
      <c r="B12" s="8"/>
      <c r="C12" s="8"/>
      <c r="D12" s="85" t="s">
        <v>0</v>
      </c>
      <c r="E12" s="12"/>
      <c r="F12" s="85" t="s">
        <v>0</v>
      </c>
      <c r="G12" s="12"/>
      <c r="H12" s="3"/>
    </row>
    <row r="13" spans="1:8" ht="15" customHeight="1">
      <c r="A13" s="3"/>
      <c r="B13" s="8"/>
      <c r="C13" s="8"/>
      <c r="D13" s="86" t="s">
        <v>98</v>
      </c>
      <c r="E13" s="13"/>
      <c r="F13" s="86" t="s">
        <v>88</v>
      </c>
      <c r="G13" s="13"/>
      <c r="H13" s="14"/>
    </row>
    <row r="14" spans="1:8" ht="15" customHeight="1">
      <c r="A14" s="3"/>
      <c r="B14" s="15" t="s">
        <v>6</v>
      </c>
      <c r="C14" s="15"/>
      <c r="D14" s="87"/>
      <c r="E14" s="16"/>
      <c r="F14" s="87"/>
      <c r="G14" s="16"/>
      <c r="H14" s="14"/>
    </row>
    <row r="15" spans="1:8" ht="15" customHeight="1">
      <c r="A15" s="3"/>
      <c r="B15" s="15"/>
      <c r="C15" s="15"/>
      <c r="D15" s="87"/>
      <c r="E15" s="16"/>
      <c r="F15" s="87"/>
      <c r="G15" s="16"/>
      <c r="H15" s="14"/>
    </row>
    <row r="16" spans="1:8" ht="15" customHeight="1">
      <c r="A16" s="3"/>
      <c r="B16" s="8" t="s">
        <v>14</v>
      </c>
      <c r="C16" s="8"/>
      <c r="D16" s="88">
        <v>14539</v>
      </c>
      <c r="E16" s="17"/>
      <c r="F16" s="88">
        <v>15235</v>
      </c>
      <c r="G16" s="17"/>
      <c r="H16" s="14"/>
    </row>
    <row r="17" spans="1:8" ht="15" customHeight="1">
      <c r="A17" s="3"/>
      <c r="B17" s="8" t="s">
        <v>68</v>
      </c>
      <c r="C17" s="8"/>
      <c r="D17" s="88">
        <v>585</v>
      </c>
      <c r="E17" s="17"/>
      <c r="F17" s="88">
        <v>585</v>
      </c>
      <c r="G17" s="17"/>
      <c r="H17" s="14"/>
    </row>
    <row r="18" spans="1:8" ht="15" customHeight="1">
      <c r="A18" s="3"/>
      <c r="B18" s="8" t="s">
        <v>89</v>
      </c>
      <c r="C18" s="8"/>
      <c r="D18" s="88">
        <v>336</v>
      </c>
      <c r="E18" s="17"/>
      <c r="F18" s="88">
        <v>338</v>
      </c>
      <c r="G18" s="17"/>
      <c r="H18" s="14"/>
    </row>
    <row r="19" spans="1:10" ht="15" customHeight="1">
      <c r="A19" s="3"/>
      <c r="B19" s="8" t="s">
        <v>21</v>
      </c>
      <c r="C19" s="8"/>
      <c r="D19" s="88">
        <v>1935</v>
      </c>
      <c r="E19" s="17"/>
      <c r="F19" s="88">
        <v>1935</v>
      </c>
      <c r="G19" s="17"/>
      <c r="H19" s="14"/>
      <c r="J19" s="46" t="s">
        <v>1</v>
      </c>
    </row>
    <row r="20" spans="1:10" ht="15" customHeight="1">
      <c r="A20" s="3"/>
      <c r="B20" s="8" t="s">
        <v>75</v>
      </c>
      <c r="C20" s="8"/>
      <c r="D20" s="88">
        <v>978</v>
      </c>
      <c r="E20" s="88"/>
      <c r="F20" s="88">
        <v>967</v>
      </c>
      <c r="G20" s="17"/>
      <c r="H20" s="14"/>
      <c r="J20" s="46"/>
    </row>
    <row r="21" spans="1:8" ht="15" customHeight="1">
      <c r="A21" s="3"/>
      <c r="B21" s="8" t="s">
        <v>90</v>
      </c>
      <c r="C21" s="8"/>
      <c r="D21" s="88">
        <v>21639</v>
      </c>
      <c r="E21" s="17"/>
      <c r="F21" s="88">
        <v>18495</v>
      </c>
      <c r="G21" s="17"/>
      <c r="H21" s="14"/>
    </row>
    <row r="22" spans="1:8" ht="15" customHeight="1">
      <c r="A22" s="3"/>
      <c r="B22" s="8" t="s">
        <v>7</v>
      </c>
      <c r="C22" s="8"/>
      <c r="D22" s="88">
        <v>566292</v>
      </c>
      <c r="E22" s="17"/>
      <c r="F22" s="88">
        <v>561042</v>
      </c>
      <c r="G22" s="17"/>
      <c r="H22" s="14"/>
    </row>
    <row r="23" spans="1:8" ht="15" customHeight="1">
      <c r="A23" s="3"/>
      <c r="B23" s="8" t="s">
        <v>53</v>
      </c>
      <c r="C23" s="8"/>
      <c r="D23" s="88">
        <v>3093</v>
      </c>
      <c r="E23" s="17"/>
      <c r="F23" s="88">
        <v>2826</v>
      </c>
      <c r="G23" s="17"/>
      <c r="H23" s="14"/>
    </row>
    <row r="24" spans="1:8" ht="15" customHeight="1">
      <c r="A24" s="3"/>
      <c r="B24" s="8" t="s">
        <v>11</v>
      </c>
      <c r="C24" s="8"/>
      <c r="D24" s="88">
        <v>13951</v>
      </c>
      <c r="E24" s="17"/>
      <c r="F24" s="88">
        <v>13416</v>
      </c>
      <c r="G24" s="17"/>
      <c r="H24" s="14"/>
    </row>
    <row r="25" spans="1:8" ht="15" customHeight="1">
      <c r="A25" s="3"/>
      <c r="B25" s="8" t="s">
        <v>59</v>
      </c>
      <c r="C25" s="8"/>
      <c r="D25" s="88">
        <v>22018</v>
      </c>
      <c r="E25" s="17"/>
      <c r="F25" s="88">
        <v>10752</v>
      </c>
      <c r="G25" s="17"/>
      <c r="H25" s="14"/>
    </row>
    <row r="26" spans="1:8" ht="15" customHeight="1">
      <c r="A26" s="3"/>
      <c r="B26" s="8" t="s">
        <v>60</v>
      </c>
      <c r="C26" s="8"/>
      <c r="D26" s="88">
        <v>17590</v>
      </c>
      <c r="E26" s="17"/>
      <c r="F26" s="88">
        <v>17323</v>
      </c>
      <c r="G26" s="17"/>
      <c r="H26" s="14"/>
    </row>
    <row r="27" spans="1:8" ht="15" customHeight="1">
      <c r="A27" s="3"/>
      <c r="B27" s="8" t="s">
        <v>46</v>
      </c>
      <c r="C27" s="8"/>
      <c r="D27" s="88">
        <v>2715</v>
      </c>
      <c r="E27" s="17"/>
      <c r="F27" s="88">
        <v>2215</v>
      </c>
      <c r="G27" s="17"/>
      <c r="H27" s="14"/>
    </row>
    <row r="28" spans="1:8" ht="15" customHeight="1">
      <c r="A28" s="3"/>
      <c r="B28" s="8" t="s">
        <v>12</v>
      </c>
      <c r="C28" s="8"/>
      <c r="D28" s="88">
        <v>4832</v>
      </c>
      <c r="E28" s="17"/>
      <c r="F28" s="88">
        <v>5014</v>
      </c>
      <c r="G28" s="17"/>
      <c r="H28" s="14"/>
    </row>
    <row r="29" spans="1:8" ht="24.75" customHeight="1" thickBot="1">
      <c r="A29" s="3"/>
      <c r="B29" s="8" t="s">
        <v>2</v>
      </c>
      <c r="C29" s="8"/>
      <c r="D29" s="89">
        <f>SUM(D16:D28)</f>
        <v>670503</v>
      </c>
      <c r="E29" s="17"/>
      <c r="F29" s="89">
        <f>SUM(F16:F28)</f>
        <v>650143</v>
      </c>
      <c r="G29" s="17"/>
      <c r="H29" s="14"/>
    </row>
    <row r="30" spans="1:8" ht="15" customHeight="1">
      <c r="A30" s="3"/>
      <c r="B30" s="8"/>
      <c r="C30" s="8"/>
      <c r="D30" s="90"/>
      <c r="E30" s="17"/>
      <c r="F30" s="90"/>
      <c r="G30" s="17"/>
      <c r="H30" s="14"/>
    </row>
    <row r="31" spans="1:8" ht="15" customHeight="1">
      <c r="A31" s="3"/>
      <c r="B31" s="15" t="s">
        <v>8</v>
      </c>
      <c r="C31" s="15"/>
      <c r="D31" s="88" t="s">
        <v>1</v>
      </c>
      <c r="E31" s="17"/>
      <c r="F31" s="88" t="s">
        <v>1</v>
      </c>
      <c r="G31" s="17"/>
      <c r="H31" s="14"/>
    </row>
    <row r="32" spans="1:8" ht="15" customHeight="1">
      <c r="A32" s="3"/>
      <c r="B32" s="8"/>
      <c r="C32" s="8"/>
      <c r="D32" s="88"/>
      <c r="E32" s="17"/>
      <c r="F32" s="88"/>
      <c r="G32" s="17"/>
      <c r="H32" s="14"/>
    </row>
    <row r="33" spans="1:8" ht="15" customHeight="1">
      <c r="A33" s="3"/>
      <c r="B33" s="8" t="s">
        <v>15</v>
      </c>
      <c r="C33" s="8"/>
      <c r="D33" s="88">
        <v>299592</v>
      </c>
      <c r="E33" s="17"/>
      <c r="F33" s="88">
        <v>292583</v>
      </c>
      <c r="G33" s="17"/>
      <c r="H33" s="14"/>
    </row>
    <row r="34" spans="1:8" ht="15" customHeight="1">
      <c r="A34" s="3"/>
      <c r="B34" s="8" t="s">
        <v>62</v>
      </c>
      <c r="C34" s="8"/>
      <c r="D34" s="88">
        <v>12115</v>
      </c>
      <c r="E34" s="17"/>
      <c r="F34" s="88">
        <v>5602</v>
      </c>
      <c r="G34" s="17"/>
      <c r="H34" s="14"/>
    </row>
    <row r="35" spans="1:8" ht="15" customHeight="1">
      <c r="A35" s="3"/>
      <c r="B35" s="8" t="s">
        <v>63</v>
      </c>
      <c r="C35" s="8"/>
      <c r="D35" s="88">
        <v>7784</v>
      </c>
      <c r="E35" s="17"/>
      <c r="F35" s="88">
        <v>7369</v>
      </c>
      <c r="G35" s="17"/>
      <c r="H35" s="14"/>
    </row>
    <row r="36" spans="1:8" ht="15" customHeight="1">
      <c r="A36" s="3"/>
      <c r="B36" s="8" t="s">
        <v>81</v>
      </c>
      <c r="C36" s="8"/>
      <c r="D36" s="88">
        <v>1099</v>
      </c>
      <c r="E36" s="17"/>
      <c r="F36" s="88">
        <v>1059</v>
      </c>
      <c r="G36" s="17"/>
      <c r="H36" s="14"/>
    </row>
    <row r="37" spans="1:8" ht="15" customHeight="1">
      <c r="A37" s="3"/>
      <c r="B37" s="8" t="s">
        <v>72</v>
      </c>
      <c r="C37" s="8"/>
      <c r="D37" s="88">
        <v>52945</v>
      </c>
      <c r="E37" s="17"/>
      <c r="F37" s="88">
        <v>47650</v>
      </c>
      <c r="G37" s="17"/>
      <c r="H37" s="14"/>
    </row>
    <row r="38" spans="1:8" ht="15" customHeight="1">
      <c r="A38" s="3"/>
      <c r="B38" s="8" t="s">
        <v>103</v>
      </c>
      <c r="C38" s="8"/>
      <c r="D38" s="88">
        <v>554</v>
      </c>
      <c r="E38" s="17"/>
      <c r="F38" s="88">
        <v>0</v>
      </c>
      <c r="G38" s="17"/>
      <c r="H38" s="14"/>
    </row>
    <row r="39" spans="1:8" ht="15" customHeight="1">
      <c r="A39" s="3"/>
      <c r="B39" s="8" t="s">
        <v>9</v>
      </c>
      <c r="C39" s="8"/>
      <c r="D39" s="91">
        <f>SUM(D33:D38)</f>
        <v>374089</v>
      </c>
      <c r="E39" s="17"/>
      <c r="F39" s="91">
        <f>SUM(F33:F38)</f>
        <v>354263</v>
      </c>
      <c r="G39" s="17"/>
      <c r="H39" s="14"/>
    </row>
    <row r="40" spans="1:8" ht="15" customHeight="1">
      <c r="A40" s="3"/>
      <c r="B40" s="8"/>
      <c r="C40" s="17" t="s">
        <v>1</v>
      </c>
      <c r="D40" s="88"/>
      <c r="E40" s="17"/>
      <c r="F40" s="88"/>
      <c r="G40" s="17"/>
      <c r="H40" s="14"/>
    </row>
    <row r="41" spans="1:8" ht="15" customHeight="1">
      <c r="A41" s="3"/>
      <c r="B41" s="8"/>
      <c r="C41" s="8"/>
      <c r="D41" s="88"/>
      <c r="E41" s="17"/>
      <c r="F41" s="88"/>
      <c r="G41" s="17"/>
      <c r="H41" s="14"/>
    </row>
    <row r="42" spans="1:8" ht="15" customHeight="1">
      <c r="A42" s="3"/>
      <c r="B42" s="15" t="s">
        <v>45</v>
      </c>
      <c r="C42" s="8"/>
      <c r="D42" s="92">
        <v>134408</v>
      </c>
      <c r="E42" s="17"/>
      <c r="F42" s="92">
        <v>113141</v>
      </c>
      <c r="G42" s="17"/>
      <c r="H42" s="14"/>
    </row>
    <row r="43" spans="1:8" ht="15" customHeight="1">
      <c r="A43" s="3"/>
      <c r="B43" s="8"/>
      <c r="C43" s="8"/>
      <c r="D43" s="90"/>
      <c r="E43" s="17"/>
      <c r="F43" s="90"/>
      <c r="G43" s="17"/>
      <c r="H43" s="14"/>
    </row>
    <row r="44" spans="1:8" ht="15" customHeight="1">
      <c r="A44" s="3"/>
      <c r="B44" s="15" t="s">
        <v>85</v>
      </c>
      <c r="C44" s="15"/>
      <c r="D44" s="88"/>
      <c r="E44" s="17"/>
      <c r="F44" s="88"/>
      <c r="G44" s="17"/>
      <c r="H44" s="14"/>
    </row>
    <row r="45" spans="1:8" ht="15" customHeight="1">
      <c r="A45" s="3"/>
      <c r="B45" s="8"/>
      <c r="C45" s="8"/>
      <c r="D45" s="88"/>
      <c r="E45" s="17"/>
      <c r="F45" s="88"/>
      <c r="G45" s="17"/>
      <c r="H45" s="14"/>
    </row>
    <row r="46" spans="1:8" ht="15" customHeight="1">
      <c r="A46" s="3"/>
      <c r="B46" s="8" t="s">
        <v>10</v>
      </c>
      <c r="C46" s="8"/>
      <c r="D46" s="88">
        <f>+statementofchangesInEquity!B41</f>
        <v>110665</v>
      </c>
      <c r="E46" s="17"/>
      <c r="F46" s="88">
        <v>110647</v>
      </c>
      <c r="G46" s="17"/>
      <c r="H46" s="14"/>
    </row>
    <row r="47" spans="1:8" ht="15" customHeight="1">
      <c r="A47" s="3"/>
      <c r="B47" s="8" t="s">
        <v>56</v>
      </c>
      <c r="C47" s="8"/>
      <c r="D47" s="88">
        <f>+statementofchangesInEquity!C41</f>
        <v>-5055</v>
      </c>
      <c r="E47" s="17"/>
      <c r="F47" s="88">
        <v>-8193</v>
      </c>
      <c r="G47" s="17"/>
      <c r="H47" s="14"/>
    </row>
    <row r="48" spans="1:8" ht="15" customHeight="1">
      <c r="A48" s="3"/>
      <c r="B48" s="8" t="s">
        <v>83</v>
      </c>
      <c r="C48" s="8"/>
      <c r="D48" s="88">
        <f>+statementofchangesInEquity!D41</f>
        <v>16818</v>
      </c>
      <c r="E48" s="17"/>
      <c r="F48" s="88">
        <v>21847</v>
      </c>
      <c r="G48" s="17"/>
      <c r="H48" s="14"/>
    </row>
    <row r="49" spans="1:8" ht="15" customHeight="1">
      <c r="A49" s="3"/>
      <c r="B49" s="8" t="s">
        <v>84</v>
      </c>
      <c r="C49" s="8"/>
      <c r="D49" s="88">
        <f>+statementofchangesInEquity!E41</f>
        <v>40769</v>
      </c>
      <c r="E49" s="17"/>
      <c r="F49" s="88">
        <v>40769</v>
      </c>
      <c r="G49" s="17"/>
      <c r="H49" s="14"/>
    </row>
    <row r="50" spans="1:8" ht="15" customHeight="1">
      <c r="A50" s="3"/>
      <c r="B50" s="8" t="s">
        <v>82</v>
      </c>
      <c r="C50" s="8"/>
      <c r="D50" s="88">
        <f>+statementofchangesInEquity!F41</f>
        <v>965</v>
      </c>
      <c r="E50" s="17"/>
      <c r="F50" s="88">
        <v>501</v>
      </c>
      <c r="G50" s="17"/>
      <c r="H50" s="14"/>
    </row>
    <row r="51" spans="1:8" ht="15" customHeight="1">
      <c r="A51" s="3"/>
      <c r="B51" s="8" t="s">
        <v>93</v>
      </c>
      <c r="C51" s="8"/>
      <c r="D51" s="88">
        <f>+statementofchangesInEquity!G41</f>
        <v>-2156</v>
      </c>
      <c r="E51" s="17"/>
      <c r="F51" s="88">
        <v>17168</v>
      </c>
      <c r="G51" s="17"/>
      <c r="H51" s="14"/>
    </row>
    <row r="52" spans="1:8" ht="15" customHeight="1">
      <c r="A52" s="3"/>
      <c r="B52" s="8"/>
      <c r="C52" s="17" t="s">
        <v>1</v>
      </c>
      <c r="D52" s="91">
        <f>SUM(D46:D51)</f>
        <v>162006</v>
      </c>
      <c r="E52" s="17"/>
      <c r="F52" s="91">
        <f>SUM(F46:F51)</f>
        <v>182739</v>
      </c>
      <c r="G52" s="17"/>
      <c r="H52" s="14"/>
    </row>
    <row r="53" spans="1:8" ht="15" customHeight="1">
      <c r="A53" s="3"/>
      <c r="B53" s="8"/>
      <c r="C53" s="17" t="s">
        <v>1</v>
      </c>
      <c r="D53" s="88"/>
      <c r="E53" s="17"/>
      <c r="F53" s="88"/>
      <c r="G53" s="17"/>
      <c r="H53" s="14"/>
    </row>
    <row r="54" spans="1:8" ht="24.75" customHeight="1" thickBot="1">
      <c r="A54" s="3"/>
      <c r="B54" s="8" t="s">
        <v>86</v>
      </c>
      <c r="C54" s="8"/>
      <c r="D54" s="93">
        <f>+D52+D42+D39</f>
        <v>670503</v>
      </c>
      <c r="E54" s="18"/>
      <c r="F54" s="93">
        <f>+F52+F42+F39</f>
        <v>650143</v>
      </c>
      <c r="G54" s="17"/>
      <c r="H54" s="14"/>
    </row>
    <row r="55" spans="1:8" ht="15" customHeight="1">
      <c r="A55" s="3"/>
      <c r="B55" s="3"/>
      <c r="C55" s="3"/>
      <c r="D55" s="78"/>
      <c r="E55" s="19"/>
      <c r="F55" s="78"/>
      <c r="G55" s="19"/>
      <c r="H55" s="14"/>
    </row>
    <row r="56" spans="1:8" ht="15" customHeight="1">
      <c r="A56" s="3"/>
      <c r="B56" s="3"/>
      <c r="C56" s="3"/>
      <c r="D56" s="79"/>
      <c r="E56" s="19"/>
      <c r="F56" s="79"/>
      <c r="G56" s="19"/>
      <c r="H56" s="14"/>
    </row>
    <row r="57" spans="1:8" ht="15" customHeight="1" thickBot="1">
      <c r="A57" s="3"/>
      <c r="B57" s="38" t="s">
        <v>64</v>
      </c>
      <c r="C57" s="3"/>
      <c r="D57" s="80">
        <f>ROUND(+D52/D59*100,0)</f>
        <v>151</v>
      </c>
      <c r="E57" s="19"/>
      <c r="F57" s="80">
        <f>ROUND(+F52/F59*100,0)</f>
        <v>173</v>
      </c>
      <c r="G57" s="19"/>
      <c r="H57" s="14"/>
    </row>
    <row r="58" spans="1:8" ht="15" customHeight="1">
      <c r="A58" s="3"/>
      <c r="B58" s="3"/>
      <c r="C58" s="3"/>
      <c r="D58" s="79" t="s">
        <v>1</v>
      </c>
      <c r="E58" s="19"/>
      <c r="F58" s="79" t="s">
        <v>1</v>
      </c>
      <c r="G58" s="19"/>
      <c r="H58" s="14"/>
    </row>
    <row r="59" spans="1:8" ht="15" customHeight="1">
      <c r="A59" s="3"/>
      <c r="B59" s="3" t="s">
        <v>58</v>
      </c>
      <c r="D59" s="79">
        <v>107533</v>
      </c>
      <c r="E59" s="19"/>
      <c r="F59" s="79">
        <v>105768</v>
      </c>
      <c r="G59" s="19"/>
      <c r="H59" s="14"/>
    </row>
    <row r="60" spans="1:8" ht="15" customHeight="1">
      <c r="A60" s="3"/>
      <c r="B60" s="3"/>
      <c r="C60" s="3"/>
      <c r="D60" s="79"/>
      <c r="E60" s="19"/>
      <c r="F60" s="19"/>
      <c r="G60" s="19"/>
      <c r="H60" s="14"/>
    </row>
    <row r="61" spans="1:8" ht="15" customHeight="1">
      <c r="A61" s="3"/>
      <c r="B61" s="3"/>
      <c r="C61" s="3"/>
      <c r="D61" s="19"/>
      <c r="E61" s="19"/>
      <c r="F61" s="19"/>
      <c r="G61" s="19"/>
      <c r="H61" s="14"/>
    </row>
    <row r="62" spans="1:8" ht="15" customHeight="1">
      <c r="A62" s="3"/>
      <c r="B62" s="3"/>
      <c r="C62" s="3"/>
      <c r="D62" s="19"/>
      <c r="E62" s="19"/>
      <c r="F62" s="19"/>
      <c r="G62" s="19"/>
      <c r="H62" s="14"/>
    </row>
    <row r="63" spans="1:8" ht="15" customHeight="1">
      <c r="A63" s="3"/>
      <c r="B63" s="3"/>
      <c r="C63" s="3"/>
      <c r="D63" s="19"/>
      <c r="E63" s="19"/>
      <c r="F63" s="19"/>
      <c r="G63" s="19"/>
      <c r="H63" s="14"/>
    </row>
    <row r="64" spans="1:8" ht="15" customHeight="1">
      <c r="A64" s="3"/>
      <c r="B64" s="3"/>
      <c r="C64" s="3"/>
      <c r="D64" s="19"/>
      <c r="E64" s="19"/>
      <c r="F64" s="19"/>
      <c r="G64" s="19"/>
      <c r="H64" s="14"/>
    </row>
    <row r="65" spans="1:8" ht="15" customHeight="1">
      <c r="A65" s="3"/>
      <c r="B65" s="3"/>
      <c r="C65" s="3"/>
      <c r="D65" s="19"/>
      <c r="E65" s="19"/>
      <c r="F65" s="19"/>
      <c r="G65" s="19"/>
      <c r="H65" s="14"/>
    </row>
    <row r="66" spans="1:8" ht="15" customHeight="1">
      <c r="A66" s="3"/>
      <c r="B66" s="3"/>
      <c r="C66" s="3"/>
      <c r="D66" s="19"/>
      <c r="E66" s="19"/>
      <c r="F66" s="19"/>
      <c r="G66" s="19"/>
      <c r="H66" s="14"/>
    </row>
  </sheetData>
  <mergeCells count="3">
    <mergeCell ref="B7:F7"/>
    <mergeCell ref="B3:F3"/>
    <mergeCell ref="B4:F4"/>
  </mergeCells>
  <printOptions horizontalCentered="1"/>
  <pageMargins left="0.7480314960629921" right="0.7480314960629921" top="0.984251968503937" bottom="0.3937007874015748" header="0.5118110236220472" footer="0.1968503937007874"/>
  <pageSetup fitToHeight="1" fitToWidth="1" horizontalDpi="300" verticalDpi="300" orientation="portrait" paperSize="9" scale="86" r:id="rId1"/>
  <headerFooter alignWithMargins="0">
    <oddFooter xml:space="preserve">&amp;R&amp;8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22">
      <selection activeCell="D39" sqref="D39"/>
    </sheetView>
  </sheetViews>
  <sheetFormatPr defaultColWidth="9.140625" defaultRowHeight="12.75"/>
  <cols>
    <col min="1" max="1" width="31.00390625" style="0" customWidth="1"/>
    <col min="2" max="2" width="11.7109375" style="0" customWidth="1"/>
    <col min="3" max="3" width="12.140625" style="0" customWidth="1"/>
    <col min="4" max="4" width="12.7109375" style="0" customWidth="1"/>
    <col min="5" max="5" width="11.57421875" style="0" customWidth="1"/>
    <col min="6" max="6" width="12.7109375" style="0" customWidth="1"/>
    <col min="7" max="7" width="16.57421875" style="0" customWidth="1"/>
    <col min="8" max="8" width="1.1484375" style="0" hidden="1" customWidth="1"/>
    <col min="9" max="9" width="1.1484375" style="0" customWidth="1"/>
    <col min="10" max="10" width="10.8515625" style="0" customWidth="1"/>
    <col min="11" max="146" width="16.00390625" style="51" customWidth="1"/>
    <col min="147" max="16384" width="16.00390625" style="0" customWidth="1"/>
  </cols>
  <sheetData>
    <row r="1" spans="1:6" ht="15">
      <c r="A1" s="3"/>
      <c r="B1" s="3"/>
      <c r="C1" s="3"/>
      <c r="D1" s="3"/>
      <c r="E1" s="3"/>
      <c r="F1" s="3"/>
    </row>
    <row r="2" spans="1:10" ht="18">
      <c r="A2" s="142" t="s">
        <v>16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2.75">
      <c r="A3" s="138" t="s">
        <v>4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6" ht="15">
      <c r="A4" s="3"/>
      <c r="B4" s="3"/>
      <c r="C4" s="3"/>
      <c r="D4" s="3"/>
      <c r="E4" s="3"/>
      <c r="F4" s="3"/>
    </row>
    <row r="5" spans="1:6" ht="15">
      <c r="A5" s="3"/>
      <c r="B5" s="3"/>
      <c r="C5" s="3"/>
      <c r="D5" s="3"/>
      <c r="E5" s="3"/>
      <c r="F5" s="3"/>
    </row>
    <row r="6" spans="1:10" ht="18">
      <c r="A6" s="145" t="s">
        <v>24</v>
      </c>
      <c r="B6" s="145"/>
      <c r="C6" s="145"/>
      <c r="D6" s="145"/>
      <c r="E6" s="145"/>
      <c r="F6" s="145"/>
      <c r="G6" s="145"/>
      <c r="H6" s="145"/>
      <c r="I6" s="145"/>
      <c r="J6" s="145"/>
    </row>
    <row r="7" spans="1:10" ht="15.75">
      <c r="A7" s="143" t="s">
        <v>104</v>
      </c>
      <c r="B7" s="144"/>
      <c r="C7" s="144"/>
      <c r="D7" s="144"/>
      <c r="E7" s="144"/>
      <c r="F7" s="144"/>
      <c r="G7" s="144"/>
      <c r="H7" s="144"/>
      <c r="I7" s="144"/>
      <c r="J7" s="144"/>
    </row>
    <row r="8" spans="1:6" ht="15">
      <c r="A8" s="3" t="s">
        <v>1</v>
      </c>
      <c r="B8" s="3"/>
      <c r="C8" s="3"/>
      <c r="D8" s="3"/>
      <c r="E8" s="3"/>
      <c r="F8" s="3"/>
    </row>
    <row r="9" spans="1:10" ht="15.75">
      <c r="A9" s="3"/>
      <c r="B9" s="146" t="s">
        <v>91</v>
      </c>
      <c r="C9" s="147"/>
      <c r="D9" s="147"/>
      <c r="E9" s="147"/>
      <c r="F9" s="147"/>
      <c r="G9" s="147"/>
      <c r="H9" s="147"/>
      <c r="I9" s="147"/>
      <c r="J9" s="148"/>
    </row>
    <row r="10" spans="1:10" ht="15.75">
      <c r="A10" s="3"/>
      <c r="B10" s="114"/>
      <c r="C10" s="68"/>
      <c r="D10" s="139" t="s">
        <v>49</v>
      </c>
      <c r="E10" s="140"/>
      <c r="F10" s="140"/>
      <c r="G10" s="121" t="s">
        <v>48</v>
      </c>
      <c r="H10" s="128"/>
      <c r="I10" s="128"/>
      <c r="J10" s="74"/>
    </row>
    <row r="11" spans="1:10" ht="15.75">
      <c r="A11" s="65"/>
      <c r="B11" s="30"/>
      <c r="C11" s="30"/>
      <c r="D11" s="30"/>
      <c r="E11" s="32"/>
      <c r="F11" s="127"/>
      <c r="G11" s="129"/>
      <c r="H11" s="130"/>
      <c r="I11" s="130"/>
      <c r="J11" s="64"/>
    </row>
    <row r="12" spans="1:10" ht="15.75">
      <c r="A12" s="48" t="s">
        <v>1</v>
      </c>
      <c r="B12" s="33" t="s">
        <v>40</v>
      </c>
      <c r="C12" s="33" t="s">
        <v>54</v>
      </c>
      <c r="D12" s="33" t="s">
        <v>40</v>
      </c>
      <c r="E12" s="33" t="s">
        <v>44</v>
      </c>
      <c r="F12" s="127" t="s">
        <v>42</v>
      </c>
      <c r="G12" s="131" t="s">
        <v>94</v>
      </c>
      <c r="H12" s="48"/>
      <c r="I12" s="48"/>
      <c r="J12" s="33" t="s">
        <v>20</v>
      </c>
    </row>
    <row r="13" spans="1:10" ht="15.75">
      <c r="A13" s="48" t="s">
        <v>1</v>
      </c>
      <c r="B13" s="30" t="s">
        <v>39</v>
      </c>
      <c r="C13" s="30" t="s">
        <v>55</v>
      </c>
      <c r="D13" s="30" t="s">
        <v>41</v>
      </c>
      <c r="E13" s="30" t="s">
        <v>38</v>
      </c>
      <c r="F13" s="127" t="s">
        <v>38</v>
      </c>
      <c r="G13" s="131" t="s">
        <v>43</v>
      </c>
      <c r="H13" s="48"/>
      <c r="I13" s="48"/>
      <c r="J13" s="31"/>
    </row>
    <row r="14" spans="1:10" ht="15.75">
      <c r="A14" s="65" t="s">
        <v>1</v>
      </c>
      <c r="B14" s="54" t="s">
        <v>0</v>
      </c>
      <c r="C14" s="54" t="s">
        <v>0</v>
      </c>
      <c r="D14" s="54" t="s">
        <v>0</v>
      </c>
      <c r="E14" s="54" t="s">
        <v>0</v>
      </c>
      <c r="F14" s="116" t="s">
        <v>0</v>
      </c>
      <c r="G14" s="116" t="s">
        <v>0</v>
      </c>
      <c r="H14" s="118"/>
      <c r="I14" s="118"/>
      <c r="J14" s="54" t="s">
        <v>0</v>
      </c>
    </row>
    <row r="15" spans="1:10" ht="15">
      <c r="A15" s="3"/>
      <c r="B15" s="51"/>
      <c r="C15" s="51"/>
      <c r="D15" s="51"/>
      <c r="E15" s="51"/>
      <c r="F15" s="49"/>
      <c r="G15" s="51"/>
      <c r="H15" s="51"/>
      <c r="I15" s="51"/>
      <c r="J15" s="51"/>
    </row>
    <row r="16" spans="1:10" ht="15.75">
      <c r="A16" s="38" t="s">
        <v>67</v>
      </c>
      <c r="B16" s="20">
        <v>110457</v>
      </c>
      <c r="C16" s="20">
        <v>-12268</v>
      </c>
      <c r="D16" s="20">
        <v>32277</v>
      </c>
      <c r="E16" s="20">
        <v>40769</v>
      </c>
      <c r="F16" s="20">
        <v>-615</v>
      </c>
      <c r="G16" s="20">
        <v>22587</v>
      </c>
      <c r="H16" s="20"/>
      <c r="I16" s="20"/>
      <c r="J16" s="20">
        <f>SUM(B16:G16)</f>
        <v>193207</v>
      </c>
    </row>
    <row r="17" spans="1:10" ht="15.75">
      <c r="A17" s="38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5.75">
      <c r="A18" s="38" t="s">
        <v>61</v>
      </c>
      <c r="B18" s="20">
        <v>129</v>
      </c>
      <c r="C18" s="20">
        <v>2572</v>
      </c>
      <c r="D18" s="20">
        <v>-5212</v>
      </c>
      <c r="E18" s="20">
        <v>0</v>
      </c>
      <c r="F18" s="20">
        <v>1090</v>
      </c>
      <c r="G18" s="20">
        <v>6768</v>
      </c>
      <c r="H18" s="20"/>
      <c r="I18" s="20"/>
      <c r="J18" s="20">
        <f>SUM(B18:G18)</f>
        <v>5347</v>
      </c>
    </row>
    <row r="19" spans="1:10" ht="15">
      <c r="A19" s="3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5">
      <c r="A20" s="3"/>
      <c r="B20" s="52"/>
      <c r="C20" s="52"/>
      <c r="D20" s="52"/>
      <c r="E20" s="52"/>
      <c r="F20" s="52"/>
      <c r="G20" s="52"/>
      <c r="H20" s="52"/>
      <c r="I20" s="52"/>
      <c r="J20" s="52"/>
    </row>
    <row r="21" spans="1:10" ht="15.75">
      <c r="A21" s="38" t="s">
        <v>105</v>
      </c>
      <c r="B21" s="20">
        <f aca="true" t="shared" si="0" ref="B21:J21">SUM(B16:B18)</f>
        <v>110586</v>
      </c>
      <c r="C21" s="20">
        <f t="shared" si="0"/>
        <v>-9696</v>
      </c>
      <c r="D21" s="20">
        <f t="shared" si="0"/>
        <v>27065</v>
      </c>
      <c r="E21" s="20">
        <f t="shared" si="0"/>
        <v>40769</v>
      </c>
      <c r="F21" s="20">
        <f t="shared" si="0"/>
        <v>475</v>
      </c>
      <c r="G21" s="20">
        <f t="shared" si="0"/>
        <v>29355</v>
      </c>
      <c r="H21" s="20"/>
      <c r="I21" s="20"/>
      <c r="J21" s="20">
        <f t="shared" si="0"/>
        <v>198554</v>
      </c>
    </row>
    <row r="22" spans="1:10" ht="16.5" thickBot="1">
      <c r="A22" s="38"/>
      <c r="B22" s="53"/>
      <c r="C22" s="53"/>
      <c r="D22" s="53"/>
      <c r="E22" s="53"/>
      <c r="F22" s="53"/>
      <c r="G22" s="53"/>
      <c r="H22" s="53"/>
      <c r="I22" s="53"/>
      <c r="J22" s="53"/>
    </row>
    <row r="23" spans="2:10" ht="15.75" thickTop="1"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5.75">
      <c r="A24" s="40"/>
      <c r="B24" s="49"/>
      <c r="C24" s="49"/>
      <c r="D24" s="49"/>
      <c r="E24" s="20"/>
      <c r="F24" s="20"/>
      <c r="G24" s="49" t="s">
        <v>1</v>
      </c>
      <c r="H24" s="49"/>
      <c r="I24" s="49"/>
      <c r="J24" s="49"/>
    </row>
    <row r="25" spans="1:10" ht="15.75">
      <c r="A25" s="38"/>
      <c r="B25" s="20" t="s">
        <v>1</v>
      </c>
      <c r="C25" s="20"/>
      <c r="D25" s="20" t="s">
        <v>1</v>
      </c>
      <c r="E25" s="20" t="s">
        <v>1</v>
      </c>
      <c r="F25" s="20"/>
      <c r="G25" s="20" t="s">
        <v>1</v>
      </c>
      <c r="H25" s="20"/>
      <c r="I25" s="20"/>
      <c r="J25" s="20" t="s">
        <v>1</v>
      </c>
    </row>
    <row r="29" spans="2:10" ht="15.75">
      <c r="B29" s="146" t="s">
        <v>91</v>
      </c>
      <c r="C29" s="147"/>
      <c r="D29" s="147"/>
      <c r="E29" s="147"/>
      <c r="F29" s="147"/>
      <c r="G29" s="147"/>
      <c r="H29" s="147"/>
      <c r="I29" s="147"/>
      <c r="J29" s="148"/>
    </row>
    <row r="30" spans="1:10" ht="15.75">
      <c r="A30" s="3"/>
      <c r="B30" s="114"/>
      <c r="C30" s="68"/>
      <c r="D30" s="139" t="s">
        <v>49</v>
      </c>
      <c r="E30" s="140"/>
      <c r="F30" s="141"/>
      <c r="G30" s="121" t="s">
        <v>48</v>
      </c>
      <c r="H30" s="128"/>
      <c r="I30" s="128"/>
      <c r="J30" s="117"/>
    </row>
    <row r="31" spans="1:10" ht="15.75">
      <c r="A31" s="65"/>
      <c r="B31" s="30"/>
      <c r="C31" s="30"/>
      <c r="D31" s="30"/>
      <c r="E31" s="32"/>
      <c r="F31" s="48"/>
      <c r="G31" s="122"/>
      <c r="H31" s="123"/>
      <c r="I31" s="123"/>
      <c r="J31" s="64"/>
    </row>
    <row r="32" spans="1:10" ht="15.75">
      <c r="A32" s="48" t="s">
        <v>1</v>
      </c>
      <c r="B32" s="33" t="s">
        <v>40</v>
      </c>
      <c r="C32" s="33" t="s">
        <v>54</v>
      </c>
      <c r="D32" s="33" t="s">
        <v>40</v>
      </c>
      <c r="E32" s="33" t="s">
        <v>44</v>
      </c>
      <c r="F32" s="48" t="s">
        <v>42</v>
      </c>
      <c r="G32" s="131" t="s">
        <v>94</v>
      </c>
      <c r="H32" s="120"/>
      <c r="I32" s="120"/>
      <c r="J32" s="33" t="s">
        <v>20</v>
      </c>
    </row>
    <row r="33" spans="1:10" ht="15.75">
      <c r="A33" s="48" t="s">
        <v>1</v>
      </c>
      <c r="B33" s="30" t="s">
        <v>39</v>
      </c>
      <c r="C33" s="30" t="s">
        <v>55</v>
      </c>
      <c r="D33" s="30" t="s">
        <v>41</v>
      </c>
      <c r="E33" s="30" t="s">
        <v>38</v>
      </c>
      <c r="F33" s="48" t="s">
        <v>38</v>
      </c>
      <c r="G33" s="115" t="s">
        <v>43</v>
      </c>
      <c r="H33" s="119"/>
      <c r="I33" s="119"/>
      <c r="J33" s="31"/>
    </row>
    <row r="34" spans="1:10" ht="15.75">
      <c r="A34" s="65" t="s">
        <v>1</v>
      </c>
      <c r="B34" s="54" t="s">
        <v>0</v>
      </c>
      <c r="C34" s="54" t="s">
        <v>0</v>
      </c>
      <c r="D34" s="54" t="s">
        <v>0</v>
      </c>
      <c r="E34" s="54" t="s">
        <v>0</v>
      </c>
      <c r="F34" s="54" t="s">
        <v>0</v>
      </c>
      <c r="G34" s="116" t="s">
        <v>0</v>
      </c>
      <c r="H34" s="124"/>
      <c r="I34" s="124"/>
      <c r="J34" s="54" t="s">
        <v>0</v>
      </c>
    </row>
    <row r="35" spans="1:10" ht="15">
      <c r="A35" s="3"/>
      <c r="B35" s="51"/>
      <c r="C35" s="51"/>
      <c r="D35" s="51"/>
      <c r="E35" s="51"/>
      <c r="F35" s="49"/>
      <c r="G35" s="51"/>
      <c r="H35" s="51"/>
      <c r="I35" s="51"/>
      <c r="J35" s="51"/>
    </row>
    <row r="36" spans="1:10" ht="15.75">
      <c r="A36" s="38" t="s">
        <v>99</v>
      </c>
      <c r="B36" s="20">
        <v>110647</v>
      </c>
      <c r="C36" s="20">
        <v>-8193</v>
      </c>
      <c r="D36" s="20">
        <v>21847</v>
      </c>
      <c r="E36" s="20">
        <v>40769</v>
      </c>
      <c r="F36" s="20">
        <v>501</v>
      </c>
      <c r="G36" s="20">
        <v>17168</v>
      </c>
      <c r="H36" s="20"/>
      <c r="I36" s="20"/>
      <c r="J36" s="20">
        <f>SUM(B36:G36)</f>
        <v>182739</v>
      </c>
    </row>
    <row r="37" spans="1:10" ht="15.75">
      <c r="A37" s="38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5.75">
      <c r="A38" s="38" t="s">
        <v>61</v>
      </c>
      <c r="B38" s="20">
        <v>18</v>
      </c>
      <c r="C38" s="20">
        <v>3138</v>
      </c>
      <c r="D38" s="20">
        <v>-5029</v>
      </c>
      <c r="E38" s="20">
        <v>0</v>
      </c>
      <c r="F38" s="20">
        <v>464</v>
      </c>
      <c r="G38" s="20">
        <v>-19324</v>
      </c>
      <c r="H38" s="125" t="s">
        <v>74</v>
      </c>
      <c r="I38" s="125" t="s">
        <v>74</v>
      </c>
      <c r="J38" s="20">
        <f>SUM(B38:G38)</f>
        <v>-20733</v>
      </c>
    </row>
    <row r="39" spans="1:10" ht="15">
      <c r="A39" s="3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5">
      <c r="A40" s="3"/>
      <c r="B40" s="52"/>
      <c r="C40" s="52"/>
      <c r="D40" s="52"/>
      <c r="E40" s="52"/>
      <c r="F40" s="52"/>
      <c r="G40" s="52"/>
      <c r="H40" s="52"/>
      <c r="I40" s="52"/>
      <c r="J40" s="52"/>
    </row>
    <row r="41" spans="1:10" ht="15.75">
      <c r="A41" s="38" t="s">
        <v>106</v>
      </c>
      <c r="B41" s="20">
        <f aca="true" t="shared" si="1" ref="B41:J41">SUM(B36:B38)</f>
        <v>110665</v>
      </c>
      <c r="C41" s="20">
        <f t="shared" si="1"/>
        <v>-5055</v>
      </c>
      <c r="D41" s="20">
        <f t="shared" si="1"/>
        <v>16818</v>
      </c>
      <c r="E41" s="20">
        <f t="shared" si="1"/>
        <v>40769</v>
      </c>
      <c r="F41" s="20">
        <f t="shared" si="1"/>
        <v>965</v>
      </c>
      <c r="G41" s="20">
        <f t="shared" si="1"/>
        <v>-2156</v>
      </c>
      <c r="H41" s="20"/>
      <c r="I41" s="20"/>
      <c r="J41" s="20">
        <f t="shared" si="1"/>
        <v>162006</v>
      </c>
    </row>
    <row r="42" spans="1:10" ht="16.5" thickBot="1">
      <c r="A42" s="38"/>
      <c r="B42" s="53"/>
      <c r="C42" s="53"/>
      <c r="D42" s="53"/>
      <c r="E42" s="53"/>
      <c r="F42" s="53"/>
      <c r="G42" s="53"/>
      <c r="H42" s="53"/>
      <c r="I42" s="53"/>
      <c r="J42" s="53"/>
    </row>
    <row r="43" spans="2:10" ht="15.75" thickTop="1">
      <c r="B43" s="20"/>
      <c r="C43" s="20"/>
      <c r="D43" s="20"/>
      <c r="E43" s="20"/>
      <c r="F43" s="20"/>
      <c r="G43" s="20"/>
      <c r="H43" s="20"/>
      <c r="I43" s="20"/>
      <c r="J43" s="20"/>
    </row>
    <row r="44" spans="2:10" ht="15"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5">
      <c r="A45" s="132" t="s">
        <v>102</v>
      </c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5">
      <c r="A46" s="126"/>
      <c r="B46" s="49"/>
      <c r="C46" s="49"/>
      <c r="D46" s="49"/>
      <c r="E46" s="20"/>
      <c r="F46" s="20"/>
      <c r="G46" s="49"/>
      <c r="H46" s="49"/>
      <c r="I46" s="49"/>
      <c r="J46" s="49"/>
    </row>
    <row r="47" spans="1:10" ht="15">
      <c r="A47" s="3"/>
      <c r="B47" s="20"/>
      <c r="C47" s="20"/>
      <c r="D47" s="20"/>
      <c r="E47" s="20"/>
      <c r="F47" s="20"/>
      <c r="G47" s="20"/>
      <c r="H47" s="20"/>
      <c r="I47" s="20"/>
      <c r="J47" s="20"/>
    </row>
  </sheetData>
  <mergeCells count="8">
    <mergeCell ref="D10:F10"/>
    <mergeCell ref="D30:F30"/>
    <mergeCell ref="A2:J2"/>
    <mergeCell ref="A7:J7"/>
    <mergeCell ref="A6:J6"/>
    <mergeCell ref="A3:J3"/>
    <mergeCell ref="B9:J9"/>
    <mergeCell ref="B29:J29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="85" zoomScaleNormal="85" workbookViewId="0" topLeftCell="A1">
      <selection activeCell="B37" sqref="B37"/>
    </sheetView>
  </sheetViews>
  <sheetFormatPr defaultColWidth="9.140625" defaultRowHeight="12.75"/>
  <cols>
    <col min="1" max="1" width="46.57421875" style="0" customWidth="1"/>
    <col min="2" max="3" width="19.7109375" style="0" bestFit="1" customWidth="1"/>
    <col min="4" max="4" width="1.421875" style="51" customWidth="1"/>
    <col min="5" max="5" width="18.00390625" style="0" customWidth="1"/>
    <col min="6" max="6" width="17.28125" style="0" customWidth="1"/>
  </cols>
  <sheetData>
    <row r="1" spans="1:4" ht="15">
      <c r="A1" s="3"/>
      <c r="B1" s="3"/>
      <c r="C1" s="3"/>
      <c r="D1" s="3"/>
    </row>
    <row r="2" spans="1:6" ht="18">
      <c r="A2" s="142" t="s">
        <v>16</v>
      </c>
      <c r="B2" s="142"/>
      <c r="C2" s="142"/>
      <c r="D2" s="142"/>
      <c r="E2" s="142"/>
      <c r="F2" s="142"/>
    </row>
    <row r="3" spans="1:6" ht="12.75">
      <c r="A3" s="138" t="s">
        <v>4</v>
      </c>
      <c r="B3" s="138"/>
      <c r="C3" s="138"/>
      <c r="D3" s="138"/>
      <c r="E3" s="138"/>
      <c r="F3" s="138"/>
    </row>
    <row r="4" spans="1:4" ht="15">
      <c r="A4" s="3"/>
      <c r="B4" s="3"/>
      <c r="C4" s="3"/>
      <c r="D4" s="3"/>
    </row>
    <row r="5" spans="1:4" ht="15">
      <c r="A5" s="3"/>
      <c r="B5" s="3"/>
      <c r="C5" s="3"/>
      <c r="D5" s="3"/>
    </row>
    <row r="6" spans="1:6" ht="18">
      <c r="A6" s="145" t="s">
        <v>23</v>
      </c>
      <c r="B6" s="142"/>
      <c r="C6" s="142"/>
      <c r="D6" s="142"/>
      <c r="E6" s="142"/>
      <c r="F6" s="142"/>
    </row>
    <row r="7" spans="1:6" ht="15.75">
      <c r="A7" s="143" t="s">
        <v>104</v>
      </c>
      <c r="B7" s="143"/>
      <c r="C7" s="143"/>
      <c r="D7" s="143"/>
      <c r="E7" s="143"/>
      <c r="F7" s="143"/>
    </row>
    <row r="8" spans="1:4" ht="15">
      <c r="A8" s="3"/>
      <c r="B8" s="3"/>
      <c r="C8" s="3"/>
      <c r="D8" s="2"/>
    </row>
    <row r="9" spans="1:4" ht="15">
      <c r="A9" s="3"/>
      <c r="B9" s="3"/>
      <c r="C9" s="3"/>
      <c r="D9" s="2"/>
    </row>
    <row r="10" spans="1:6" ht="15">
      <c r="A10" s="3"/>
      <c r="B10" s="60"/>
      <c r="C10" s="60"/>
      <c r="D10" s="2"/>
      <c r="E10" s="56"/>
      <c r="F10" s="56"/>
    </row>
    <row r="11" spans="1:6" ht="15.75">
      <c r="A11" s="3"/>
      <c r="B11" s="95" t="s">
        <v>17</v>
      </c>
      <c r="C11" s="63" t="s">
        <v>17</v>
      </c>
      <c r="D11" s="32"/>
      <c r="E11" s="94" t="s">
        <v>50</v>
      </c>
      <c r="F11" s="30" t="s">
        <v>50</v>
      </c>
    </row>
    <row r="12" spans="1:6" ht="15.75">
      <c r="A12" s="3"/>
      <c r="B12" s="33">
        <v>39538</v>
      </c>
      <c r="C12" s="33">
        <v>39172</v>
      </c>
      <c r="D12" s="32"/>
      <c r="E12" s="33">
        <v>39538</v>
      </c>
      <c r="F12" s="33">
        <v>39172</v>
      </c>
    </row>
    <row r="13" spans="1:6" ht="15.75">
      <c r="A13" s="3" t="s">
        <v>1</v>
      </c>
      <c r="B13" s="95" t="s">
        <v>0</v>
      </c>
      <c r="C13" s="31" t="s">
        <v>0</v>
      </c>
      <c r="D13" s="32"/>
      <c r="E13" s="95" t="s">
        <v>0</v>
      </c>
      <c r="F13" s="31" t="s">
        <v>0</v>
      </c>
    </row>
    <row r="14" spans="1:6" ht="15">
      <c r="A14" s="3"/>
      <c r="B14" s="103"/>
      <c r="C14" s="34"/>
      <c r="D14" s="35"/>
      <c r="E14" s="96"/>
      <c r="F14" s="36"/>
    </row>
    <row r="15" spans="1:6" ht="15">
      <c r="A15" s="3"/>
      <c r="B15" s="101"/>
      <c r="C15" s="35"/>
      <c r="D15" s="35"/>
      <c r="E15" s="97"/>
      <c r="F15" s="37"/>
    </row>
    <row r="16" spans="1:6" ht="15">
      <c r="A16" s="3" t="s">
        <v>1</v>
      </c>
      <c r="B16" s="101"/>
      <c r="C16" s="35"/>
      <c r="D16" s="35"/>
      <c r="E16" s="97"/>
      <c r="F16" s="37"/>
    </row>
    <row r="17" spans="1:6" ht="15.75">
      <c r="A17" s="38" t="s">
        <v>18</v>
      </c>
      <c r="B17" s="70">
        <v>94998</v>
      </c>
      <c r="C17" s="39">
        <v>63585</v>
      </c>
      <c r="D17" s="39"/>
      <c r="E17" s="70">
        <v>158080</v>
      </c>
      <c r="F17" s="39">
        <v>120890</v>
      </c>
    </row>
    <row r="18" spans="1:6" ht="15.75">
      <c r="A18" s="38" t="s">
        <v>51</v>
      </c>
      <c r="B18" s="61">
        <v>1048</v>
      </c>
      <c r="C18" s="61">
        <v>5092</v>
      </c>
      <c r="D18" s="39"/>
      <c r="E18" s="61">
        <v>1866</v>
      </c>
      <c r="F18" s="61">
        <v>22291</v>
      </c>
    </row>
    <row r="19" spans="1:6" ht="15">
      <c r="A19" s="3"/>
      <c r="B19" s="70">
        <f>SUM(B17:B18)</f>
        <v>96046</v>
      </c>
      <c r="C19" s="39">
        <f>SUM(C17:C18)</f>
        <v>68677</v>
      </c>
      <c r="D19" s="39"/>
      <c r="E19" s="70">
        <f>SUM(E17:E18)</f>
        <v>159946</v>
      </c>
      <c r="F19" s="39">
        <f>SUM(F17:F18)</f>
        <v>143181</v>
      </c>
    </row>
    <row r="20" spans="1:6" ht="15">
      <c r="A20" s="3"/>
      <c r="B20" s="70"/>
      <c r="C20" s="39"/>
      <c r="D20" s="39"/>
      <c r="E20" s="70"/>
      <c r="F20" s="39"/>
    </row>
    <row r="21" spans="1:9" ht="15.75">
      <c r="A21" s="38" t="s">
        <v>47</v>
      </c>
      <c r="B21" s="70">
        <v>-112226</v>
      </c>
      <c r="C21" s="39">
        <v>-68277</v>
      </c>
      <c r="D21" s="39"/>
      <c r="E21" s="70">
        <v>-177716</v>
      </c>
      <c r="F21" s="39">
        <v>-125626</v>
      </c>
      <c r="I21" s="46"/>
    </row>
    <row r="22" spans="2:6" ht="15">
      <c r="B22" s="98"/>
      <c r="C22" s="41"/>
      <c r="D22" s="39"/>
      <c r="E22" s="98"/>
      <c r="F22" s="41"/>
    </row>
    <row r="23" spans="1:6" ht="15.75">
      <c r="A23" s="40" t="s">
        <v>77</v>
      </c>
      <c r="B23" s="70">
        <f>SUM(B19:B21)</f>
        <v>-16180</v>
      </c>
      <c r="C23" s="39">
        <f>SUM(C19:C21)</f>
        <v>400</v>
      </c>
      <c r="D23" s="39"/>
      <c r="E23" s="70">
        <f>SUM(E19:E21)</f>
        <v>-17770</v>
      </c>
      <c r="F23" s="39">
        <f>SUM(F19:F21)</f>
        <v>17555</v>
      </c>
    </row>
    <row r="24" spans="1:6" ht="15.75">
      <c r="A24" s="38"/>
      <c r="B24" s="70"/>
      <c r="C24" s="39"/>
      <c r="D24" s="39"/>
      <c r="E24" s="70"/>
      <c r="F24" s="39"/>
    </row>
    <row r="25" spans="1:6" ht="15.75">
      <c r="A25" s="38" t="s">
        <v>19</v>
      </c>
      <c r="B25" s="70">
        <v>-785</v>
      </c>
      <c r="C25" s="39">
        <v>-792</v>
      </c>
      <c r="D25" s="39"/>
      <c r="E25" s="70">
        <v>-1548</v>
      </c>
      <c r="F25" s="39">
        <v>-1558</v>
      </c>
    </row>
    <row r="26" spans="1:6" ht="15.75">
      <c r="A26" s="42" t="s">
        <v>1</v>
      </c>
      <c r="B26" s="70"/>
      <c r="C26" s="39"/>
      <c r="D26" s="39"/>
      <c r="E26" s="70"/>
      <c r="F26" s="39"/>
    </row>
    <row r="27" spans="1:6" ht="15.75">
      <c r="A27" s="38"/>
      <c r="B27" s="98"/>
      <c r="C27" s="41"/>
      <c r="D27" s="20"/>
      <c r="E27" s="98"/>
      <c r="F27" s="41"/>
    </row>
    <row r="28" spans="1:6" ht="15.75">
      <c r="A28" s="77" t="s">
        <v>73</v>
      </c>
      <c r="B28" s="70">
        <f>SUM(B23:B26)</f>
        <v>-16965</v>
      </c>
      <c r="C28" s="39">
        <f>SUM(C23:C26)</f>
        <v>-392</v>
      </c>
      <c r="D28" s="39"/>
      <c r="E28" s="70">
        <f>SUM(E23:E26)</f>
        <v>-19318</v>
      </c>
      <c r="F28" s="39">
        <f>SUM(F23:F26)</f>
        <v>15997</v>
      </c>
    </row>
    <row r="29" spans="1:6" ht="15.75">
      <c r="A29" s="38"/>
      <c r="B29" s="70"/>
      <c r="C29" s="39"/>
      <c r="D29" s="39"/>
      <c r="E29" s="70"/>
      <c r="F29" s="39"/>
    </row>
    <row r="30" spans="1:6" ht="15.75">
      <c r="A30" s="38" t="s">
        <v>31</v>
      </c>
      <c r="B30" s="70">
        <v>3505</v>
      </c>
      <c r="C30" s="39">
        <v>1731</v>
      </c>
      <c r="D30" s="39"/>
      <c r="E30" s="70">
        <v>2929</v>
      </c>
      <c r="F30" s="39">
        <v>-3521</v>
      </c>
    </row>
    <row r="31" spans="1:6" ht="15.75">
      <c r="A31" s="38"/>
      <c r="B31" s="61"/>
      <c r="C31" s="47"/>
      <c r="D31" s="39"/>
      <c r="E31" s="61"/>
      <c r="F31" s="47"/>
    </row>
    <row r="32" spans="1:6" ht="24" customHeight="1" thickBot="1">
      <c r="A32" s="40" t="s">
        <v>78</v>
      </c>
      <c r="B32" s="99">
        <f>SUM(B28:B30)</f>
        <v>-13460</v>
      </c>
      <c r="C32" s="43">
        <f>SUM(C28:C30)</f>
        <v>1339</v>
      </c>
      <c r="D32" s="39"/>
      <c r="E32" s="99">
        <f>SUM(E28:E30)</f>
        <v>-16389</v>
      </c>
      <c r="F32" s="43">
        <f>SUM(F28:F30)</f>
        <v>12476</v>
      </c>
    </row>
    <row r="33" spans="1:6" ht="15.75">
      <c r="A33" s="38"/>
      <c r="B33" s="70"/>
      <c r="C33" s="39"/>
      <c r="D33" s="39"/>
      <c r="E33" s="70"/>
      <c r="F33" s="39"/>
    </row>
    <row r="34" spans="1:6" ht="15.75">
      <c r="A34" s="38" t="s">
        <v>69</v>
      </c>
      <c r="B34" s="70"/>
      <c r="C34" s="39"/>
      <c r="D34" s="39"/>
      <c r="E34" s="70"/>
      <c r="F34" s="39"/>
    </row>
    <row r="35" spans="1:6" ht="16.5" thickBot="1">
      <c r="A35" s="38" t="s">
        <v>92</v>
      </c>
      <c r="B35" s="100">
        <f>+B32</f>
        <v>-13460</v>
      </c>
      <c r="C35" s="75">
        <f>+C32</f>
        <v>1339</v>
      </c>
      <c r="D35" s="39"/>
      <c r="E35" s="100">
        <f>+E32</f>
        <v>-16389</v>
      </c>
      <c r="F35" s="75">
        <f>+F32</f>
        <v>12476</v>
      </c>
    </row>
    <row r="36" spans="1:6" ht="15.75">
      <c r="A36" s="38"/>
      <c r="B36" s="70"/>
      <c r="C36" s="39"/>
      <c r="D36" s="39"/>
      <c r="E36" s="70"/>
      <c r="F36" s="39"/>
    </row>
    <row r="37" spans="1:6" ht="15.75">
      <c r="A37" s="42" t="s">
        <v>71</v>
      </c>
      <c r="B37" s="70"/>
      <c r="C37" s="39"/>
      <c r="D37" s="39"/>
      <c r="E37" s="70"/>
      <c r="F37" s="39"/>
    </row>
    <row r="38" spans="1:6" ht="15.75">
      <c r="A38" s="42" t="s">
        <v>76</v>
      </c>
      <c r="B38" s="70"/>
      <c r="C38" s="39"/>
      <c r="D38" s="39"/>
      <c r="E38" s="70"/>
      <c r="F38" s="39"/>
    </row>
    <row r="39" spans="1:6" ht="15.75">
      <c r="A39" s="42" t="s">
        <v>79</v>
      </c>
      <c r="B39" s="101">
        <v>-12.47</v>
      </c>
      <c r="C39" s="35">
        <v>1.27</v>
      </c>
      <c r="D39" s="39"/>
      <c r="E39" s="101">
        <v>-15.35</v>
      </c>
      <c r="F39" s="35">
        <v>11.98</v>
      </c>
    </row>
    <row r="40" spans="1:6" ht="16.5" thickBot="1">
      <c r="A40" s="38" t="s">
        <v>70</v>
      </c>
      <c r="B40" s="69" t="s">
        <v>74</v>
      </c>
      <c r="C40" s="69">
        <v>1.26</v>
      </c>
      <c r="D40" s="70"/>
      <c r="E40" s="69" t="s">
        <v>74</v>
      </c>
      <c r="F40" s="69">
        <v>11.88</v>
      </c>
    </row>
    <row r="41" spans="1:6" ht="15.75">
      <c r="A41" s="38"/>
      <c r="B41" s="70"/>
      <c r="C41" s="39"/>
      <c r="D41" s="39"/>
      <c r="E41" s="70"/>
      <c r="F41" s="39"/>
    </row>
    <row r="42" spans="2:6" ht="12.75">
      <c r="B42" s="102"/>
      <c r="C42" s="44"/>
      <c r="D42" s="45"/>
      <c r="E42" s="102"/>
      <c r="F42" s="44"/>
    </row>
    <row r="43" spans="1:6" ht="12.75">
      <c r="A43" t="s">
        <v>96</v>
      </c>
      <c r="B43" s="46"/>
      <c r="C43" s="46"/>
      <c r="D43" s="50"/>
      <c r="E43" s="46"/>
      <c r="F43" s="46"/>
    </row>
    <row r="44" spans="1:6" ht="12.75">
      <c r="A44" s="67" t="s">
        <v>1</v>
      </c>
      <c r="B44" s="46"/>
      <c r="C44" s="46"/>
      <c r="D44" s="50"/>
      <c r="E44" s="46"/>
      <c r="F44" s="46"/>
    </row>
    <row r="45" spans="2:6" ht="12.75">
      <c r="B45" s="46"/>
      <c r="C45" s="46"/>
      <c r="D45" s="50"/>
      <c r="E45" s="46"/>
      <c r="F45" s="46"/>
    </row>
    <row r="46" spans="2:6" ht="12.75">
      <c r="B46" s="46"/>
      <c r="C46" s="46"/>
      <c r="D46" s="50"/>
      <c r="E46" s="46"/>
      <c r="F46" s="46"/>
    </row>
    <row r="47" spans="2:6" ht="12.75">
      <c r="B47" s="46"/>
      <c r="C47" s="46"/>
      <c r="D47" s="50"/>
      <c r="E47" s="46"/>
      <c r="F47" s="46"/>
    </row>
    <row r="48" spans="2:6" ht="12.75">
      <c r="B48" s="46"/>
      <c r="C48" s="46"/>
      <c r="D48" s="50"/>
      <c r="E48" s="46"/>
      <c r="F48" s="46"/>
    </row>
    <row r="49" spans="2:6" ht="12.75">
      <c r="B49" s="46"/>
      <c r="C49" s="46"/>
      <c r="D49" s="50"/>
      <c r="E49" s="46"/>
      <c r="F49" s="46"/>
    </row>
    <row r="50" spans="2:6" ht="12.75">
      <c r="B50" s="46"/>
      <c r="C50" s="46"/>
      <c r="D50" s="50"/>
      <c r="E50" s="46"/>
      <c r="F50" s="46"/>
    </row>
  </sheetData>
  <mergeCells count="4">
    <mergeCell ref="A2:F2"/>
    <mergeCell ref="A6:F6"/>
    <mergeCell ref="A3:F3"/>
    <mergeCell ref="A7:F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view="pageBreakPreview" zoomScale="75" zoomScaleNormal="75" zoomScaleSheetLayoutView="75" workbookViewId="0" topLeftCell="A1">
      <selection activeCell="D16" sqref="D16"/>
    </sheetView>
  </sheetViews>
  <sheetFormatPr defaultColWidth="9.140625" defaultRowHeight="12.75"/>
  <cols>
    <col min="1" max="1" width="70.140625" style="0" customWidth="1"/>
    <col min="2" max="2" width="5.00390625" style="0" customWidth="1"/>
    <col min="3" max="3" width="18.7109375" style="0" customWidth="1"/>
    <col min="4" max="4" width="2.7109375" style="0" customWidth="1"/>
    <col min="5" max="5" width="18.7109375" style="0" customWidth="1"/>
    <col min="6" max="6" width="2.28125" style="0" customWidth="1"/>
  </cols>
  <sheetData>
    <row r="1" spans="1:3" ht="15">
      <c r="A1" s="3"/>
      <c r="B1" s="3"/>
      <c r="C1" s="3"/>
    </row>
    <row r="2" spans="1:3" ht="15">
      <c r="A2" s="3"/>
      <c r="B2" s="3"/>
      <c r="C2" s="3"/>
    </row>
    <row r="3" spans="1:3" ht="18">
      <c r="A3" s="22" t="s">
        <v>3</v>
      </c>
      <c r="B3" s="4"/>
      <c r="C3" s="4"/>
    </row>
    <row r="4" spans="1:3" ht="15">
      <c r="A4" s="1" t="s">
        <v>4</v>
      </c>
      <c r="B4" s="4"/>
      <c r="C4" s="4"/>
    </row>
    <row r="5" spans="2:3" ht="15">
      <c r="B5" s="4"/>
      <c r="C5" s="4"/>
    </row>
    <row r="6" spans="2:3" ht="15">
      <c r="B6" s="4"/>
      <c r="C6" s="4"/>
    </row>
    <row r="7" spans="1:3" ht="18">
      <c r="A7" s="21" t="s">
        <v>22</v>
      </c>
      <c r="B7" s="5"/>
      <c r="C7" s="6"/>
    </row>
    <row r="8" spans="1:6" ht="15.75">
      <c r="A8" s="143" t="s">
        <v>104</v>
      </c>
      <c r="B8" s="143"/>
      <c r="C8" s="143"/>
      <c r="D8" s="143"/>
      <c r="E8" s="143"/>
      <c r="F8" s="143"/>
    </row>
    <row r="9" spans="1:3" ht="15">
      <c r="A9" s="8"/>
      <c r="B9" s="8"/>
      <c r="C9" s="82"/>
    </row>
    <row r="10" spans="1:6" ht="15.75">
      <c r="A10" s="8"/>
      <c r="B10" s="51"/>
      <c r="C10" s="104" t="s">
        <v>107</v>
      </c>
      <c r="D10" s="51"/>
      <c r="E10" s="104" t="s">
        <v>107</v>
      </c>
      <c r="F10" s="51"/>
    </row>
    <row r="11" spans="1:6" ht="15.75">
      <c r="A11" s="8"/>
      <c r="B11" s="51"/>
      <c r="C11" s="105">
        <v>2008</v>
      </c>
      <c r="E11" s="105">
        <v>2007</v>
      </c>
      <c r="F11" s="51"/>
    </row>
    <row r="12" spans="1:5" ht="15.75">
      <c r="A12" s="8"/>
      <c r="B12" s="24" t="s">
        <v>1</v>
      </c>
      <c r="C12" s="85" t="s">
        <v>0</v>
      </c>
      <c r="E12" s="12" t="s">
        <v>0</v>
      </c>
    </row>
    <row r="13" spans="1:5" ht="15">
      <c r="A13" s="8" t="s">
        <v>1</v>
      </c>
      <c r="B13" s="8"/>
      <c r="C13" s="86" t="s">
        <v>1</v>
      </c>
      <c r="E13" s="13"/>
    </row>
    <row r="14" spans="1:5" ht="15">
      <c r="A14" s="8"/>
      <c r="B14" s="8"/>
      <c r="C14" s="86"/>
      <c r="E14" s="13"/>
    </row>
    <row r="15" spans="1:3" s="51" customFormat="1" ht="15.75">
      <c r="A15" s="57" t="s">
        <v>32</v>
      </c>
      <c r="B15" s="57"/>
      <c r="C15" s="106"/>
    </row>
    <row r="16" spans="1:3" s="51" customFormat="1" ht="15.75">
      <c r="A16" s="57"/>
      <c r="B16" s="57"/>
      <c r="C16" s="106"/>
    </row>
    <row r="17" spans="1:8" s="51" customFormat="1" ht="15">
      <c r="A17" s="58" t="s">
        <v>109</v>
      </c>
      <c r="B17" s="58"/>
      <c r="C17" s="62">
        <v>-8200</v>
      </c>
      <c r="D17" s="29"/>
      <c r="E17" s="62">
        <v>9199</v>
      </c>
      <c r="G17" s="66"/>
      <c r="H17" s="135"/>
    </row>
    <row r="18" spans="1:5" s="51" customFormat="1" ht="15">
      <c r="A18" s="58" t="s">
        <v>110</v>
      </c>
      <c r="B18" s="58"/>
      <c r="C18" s="107">
        <v>-328</v>
      </c>
      <c r="D18" s="29"/>
      <c r="E18" s="29">
        <v>-2958</v>
      </c>
    </row>
    <row r="19" spans="1:5" s="51" customFormat="1" ht="15">
      <c r="A19" s="58" t="s">
        <v>26</v>
      </c>
      <c r="B19" s="58"/>
      <c r="C19" s="107">
        <v>10725</v>
      </c>
      <c r="D19" s="29"/>
      <c r="E19" s="29">
        <v>9156</v>
      </c>
    </row>
    <row r="20" spans="1:5" s="51" customFormat="1" ht="15">
      <c r="A20" s="58" t="s">
        <v>27</v>
      </c>
      <c r="B20" s="58"/>
      <c r="C20" s="107">
        <v>-1633</v>
      </c>
      <c r="D20" s="29"/>
      <c r="E20" s="29">
        <v>-1482</v>
      </c>
    </row>
    <row r="21" spans="1:5" s="51" customFormat="1" ht="15">
      <c r="A21" s="58"/>
      <c r="B21" s="58"/>
      <c r="C21" s="108"/>
      <c r="D21" s="29"/>
      <c r="E21" s="28"/>
    </row>
    <row r="22" spans="1:5" s="51" customFormat="1" ht="24.75" customHeight="1">
      <c r="A22" s="58" t="s">
        <v>111</v>
      </c>
      <c r="B22" s="58"/>
      <c r="C22" s="72">
        <f>SUM(C17:C20)</f>
        <v>564</v>
      </c>
      <c r="D22" s="29"/>
      <c r="E22" s="28">
        <f>SUM(E17:E20)</f>
        <v>13915</v>
      </c>
    </row>
    <row r="23" spans="1:5" s="51" customFormat="1" ht="15">
      <c r="A23" s="58"/>
      <c r="B23" s="59"/>
      <c r="C23" s="107"/>
      <c r="D23" s="29"/>
      <c r="E23" s="29"/>
    </row>
    <row r="24" spans="1:5" s="51" customFormat="1" ht="15.75">
      <c r="A24" s="57" t="s">
        <v>33</v>
      </c>
      <c r="B24" s="18"/>
      <c r="C24" s="107"/>
      <c r="D24" s="29"/>
      <c r="E24" s="29"/>
    </row>
    <row r="25" spans="1:5" s="51" customFormat="1" ht="15">
      <c r="A25" s="58" t="s">
        <v>1</v>
      </c>
      <c r="B25" s="58"/>
      <c r="C25" s="107"/>
      <c r="D25" s="29"/>
      <c r="E25" s="29"/>
    </row>
    <row r="26" spans="1:5" s="51" customFormat="1" ht="15.75">
      <c r="A26" s="58" t="s">
        <v>35</v>
      </c>
      <c r="B26" s="57"/>
      <c r="C26" s="109">
        <v>-410</v>
      </c>
      <c r="D26" s="29"/>
      <c r="E26" s="29">
        <v>-253</v>
      </c>
    </row>
    <row r="27" spans="1:5" s="51" customFormat="1" ht="15.75">
      <c r="A27" s="58" t="s">
        <v>112</v>
      </c>
      <c r="B27" s="57"/>
      <c r="C27" s="109">
        <v>-122</v>
      </c>
      <c r="D27" s="29"/>
      <c r="E27" s="29">
        <v>-90</v>
      </c>
    </row>
    <row r="28" spans="1:5" s="51" customFormat="1" ht="15.75">
      <c r="A28" s="58" t="s">
        <v>65</v>
      </c>
      <c r="B28" s="57"/>
      <c r="C28" s="109">
        <v>81</v>
      </c>
      <c r="D28" s="29"/>
      <c r="E28" s="29">
        <v>101</v>
      </c>
    </row>
    <row r="29" spans="1:5" s="51" customFormat="1" ht="15">
      <c r="A29" s="58"/>
      <c r="B29" s="58"/>
      <c r="C29" s="107"/>
      <c r="D29" s="29"/>
      <c r="E29" s="29"/>
    </row>
    <row r="30" spans="1:5" s="51" customFormat="1" ht="24.75" customHeight="1">
      <c r="A30" s="58" t="s">
        <v>100</v>
      </c>
      <c r="B30" s="58"/>
      <c r="C30" s="110">
        <f>SUM(C26:C28)</f>
        <v>-451</v>
      </c>
      <c r="D30" s="29"/>
      <c r="E30" s="26">
        <f>SUM(E26:E28)</f>
        <v>-242</v>
      </c>
    </row>
    <row r="31" spans="1:5" s="51" customFormat="1" ht="15">
      <c r="A31" s="58"/>
      <c r="B31" s="58"/>
      <c r="C31" s="107"/>
      <c r="D31" s="29"/>
      <c r="E31" s="29"/>
    </row>
    <row r="32" spans="1:5" s="51" customFormat="1" ht="15.75">
      <c r="A32" s="57" t="s">
        <v>34</v>
      </c>
      <c r="B32" s="57"/>
      <c r="C32" s="107"/>
      <c r="D32" s="29"/>
      <c r="E32" s="29"/>
    </row>
    <row r="33" spans="1:5" s="51" customFormat="1" ht="15">
      <c r="A33" s="58"/>
      <c r="B33" s="58"/>
      <c r="C33" s="107"/>
      <c r="D33" s="29"/>
      <c r="E33" s="29"/>
    </row>
    <row r="34" spans="1:5" s="51" customFormat="1" ht="15">
      <c r="A34" s="58" t="s">
        <v>52</v>
      </c>
      <c r="B34" s="58"/>
      <c r="C34" s="107">
        <v>23</v>
      </c>
      <c r="D34" s="29"/>
      <c r="E34" s="29">
        <v>164</v>
      </c>
    </row>
    <row r="35" spans="1:5" s="51" customFormat="1" ht="15">
      <c r="A35" s="58" t="s">
        <v>57</v>
      </c>
      <c r="B35" s="58"/>
      <c r="C35" s="107">
        <v>-1861</v>
      </c>
      <c r="D35" s="29"/>
      <c r="E35" s="29">
        <v>-2687</v>
      </c>
    </row>
    <row r="36" spans="1:5" s="51" customFormat="1" ht="15">
      <c r="A36" s="58" t="s">
        <v>108</v>
      </c>
      <c r="B36" s="58"/>
      <c r="C36" s="107">
        <v>-22</v>
      </c>
      <c r="D36" s="29"/>
      <c r="E36" s="29">
        <v>-22</v>
      </c>
    </row>
    <row r="37" spans="1:5" s="51" customFormat="1" ht="15">
      <c r="A37" s="58" t="s">
        <v>36</v>
      </c>
      <c r="B37" s="58"/>
      <c r="C37" s="107">
        <v>-2935</v>
      </c>
      <c r="D37" s="29"/>
      <c r="E37" s="29">
        <v>-5708</v>
      </c>
    </row>
    <row r="38" spans="1:5" s="51" customFormat="1" ht="15">
      <c r="A38" s="58" t="s">
        <v>95</v>
      </c>
      <c r="B38" s="58"/>
      <c r="C38" s="107">
        <v>-141</v>
      </c>
      <c r="D38" s="29"/>
      <c r="E38" s="29">
        <v>-252</v>
      </c>
    </row>
    <row r="39" spans="1:5" s="51" customFormat="1" ht="15">
      <c r="A39" s="58" t="s">
        <v>113</v>
      </c>
      <c r="B39" s="59"/>
      <c r="C39" s="107">
        <v>2500</v>
      </c>
      <c r="D39" s="29"/>
      <c r="E39" s="29">
        <v>-6700</v>
      </c>
    </row>
    <row r="40" spans="1:5" s="51" customFormat="1" ht="15">
      <c r="A40" s="58" t="s">
        <v>1</v>
      </c>
      <c r="B40" s="58"/>
      <c r="C40" s="107"/>
      <c r="D40" s="29"/>
      <c r="E40" s="29"/>
    </row>
    <row r="41" spans="1:5" s="51" customFormat="1" ht="24.75" customHeight="1">
      <c r="A41" s="58" t="s">
        <v>80</v>
      </c>
      <c r="B41" s="57"/>
      <c r="C41" s="110">
        <f>SUM(C34:C40)</f>
        <v>-2436</v>
      </c>
      <c r="D41" s="29"/>
      <c r="E41" s="26">
        <f>SUM(E34:E40)</f>
        <v>-15205</v>
      </c>
    </row>
    <row r="42" spans="1:5" s="51" customFormat="1" ht="15">
      <c r="A42" s="2"/>
      <c r="B42" s="2"/>
      <c r="C42" s="109"/>
      <c r="D42" s="29"/>
      <c r="E42" s="29"/>
    </row>
    <row r="43" spans="1:5" s="66" customFormat="1" ht="15">
      <c r="A43" s="71" t="s">
        <v>28</v>
      </c>
      <c r="B43" s="71"/>
      <c r="C43" s="111">
        <v>-97</v>
      </c>
      <c r="D43" s="62"/>
      <c r="E43" s="72">
        <v>-33</v>
      </c>
    </row>
    <row r="44" spans="1:5" s="51" customFormat="1" ht="15">
      <c r="A44" s="2"/>
      <c r="B44" s="2"/>
      <c r="C44" s="109"/>
      <c r="D44" s="29"/>
      <c r="E44" s="29"/>
    </row>
    <row r="45" spans="1:5" s="51" customFormat="1" ht="15">
      <c r="A45" s="2" t="s">
        <v>101</v>
      </c>
      <c r="B45" s="2"/>
      <c r="C45" s="62">
        <f>C22+C30+C41+C43</f>
        <v>-2420</v>
      </c>
      <c r="D45" s="29"/>
      <c r="E45" s="29">
        <f>E22+E30+E41+E43</f>
        <v>-1565</v>
      </c>
    </row>
    <row r="46" spans="1:5" s="51" customFormat="1" ht="15">
      <c r="A46" s="2"/>
      <c r="B46" s="2"/>
      <c r="C46" s="62"/>
      <c r="D46" s="29"/>
      <c r="E46" s="29"/>
    </row>
    <row r="47" spans="1:5" s="51" customFormat="1" ht="15">
      <c r="A47" s="2" t="s">
        <v>37</v>
      </c>
      <c r="B47" s="2"/>
      <c r="C47" s="62">
        <v>7229</v>
      </c>
      <c r="D47" s="29"/>
      <c r="E47" s="29">
        <v>7574</v>
      </c>
    </row>
    <row r="48" spans="1:5" s="51" customFormat="1" ht="15">
      <c r="A48" s="2"/>
      <c r="B48" s="2"/>
      <c r="C48" s="62"/>
      <c r="D48" s="29"/>
      <c r="E48" s="29"/>
    </row>
    <row r="49" spans="1:5" s="51" customFormat="1" ht="15">
      <c r="A49" s="2" t="s">
        <v>30</v>
      </c>
      <c r="B49" s="2"/>
      <c r="C49" s="62">
        <v>-57</v>
      </c>
      <c r="D49" s="29"/>
      <c r="E49" s="29">
        <v>67</v>
      </c>
    </row>
    <row r="50" spans="1:5" s="51" customFormat="1" ht="15">
      <c r="A50" s="2"/>
      <c r="B50" s="2"/>
      <c r="C50" s="62"/>
      <c r="D50" s="29"/>
      <c r="E50" s="29"/>
    </row>
    <row r="51" spans="1:5" ht="24.75" customHeight="1" thickBot="1">
      <c r="A51" s="2" t="s">
        <v>66</v>
      </c>
      <c r="B51" s="3"/>
      <c r="C51" s="112">
        <f>SUM(C45:C50)</f>
        <v>4752</v>
      </c>
      <c r="D51" s="25"/>
      <c r="E51" s="27">
        <f>SUM(E45:E50)</f>
        <v>6076</v>
      </c>
    </row>
    <row r="52" spans="1:5" ht="18">
      <c r="A52" s="22"/>
      <c r="B52" s="4"/>
      <c r="C52" s="113"/>
      <c r="D52" s="25"/>
      <c r="E52" s="25"/>
    </row>
    <row r="53" spans="1:5" ht="15">
      <c r="A53" s="1"/>
      <c r="B53" s="4"/>
      <c r="C53" s="113" t="s">
        <v>1</v>
      </c>
      <c r="D53" s="55"/>
      <c r="E53" s="55"/>
    </row>
    <row r="54" spans="1:5" ht="15">
      <c r="A54" s="1"/>
      <c r="B54" s="4"/>
      <c r="C54" s="113"/>
      <c r="D54" s="55"/>
      <c r="E54" s="55"/>
    </row>
    <row r="55" spans="1:3" ht="15">
      <c r="A55" s="23" t="s">
        <v>29</v>
      </c>
      <c r="B55" s="4"/>
      <c r="C55" s="81"/>
    </row>
    <row r="56" spans="1:3" ht="15">
      <c r="A56" s="1"/>
      <c r="B56" s="4"/>
      <c r="C56" s="81"/>
    </row>
    <row r="57" spans="1:5" ht="15">
      <c r="A57" s="23" t="s">
        <v>12</v>
      </c>
      <c r="B57" s="4"/>
      <c r="C57" s="88">
        <v>4832</v>
      </c>
      <c r="D57" s="29"/>
      <c r="E57" s="29">
        <v>5007</v>
      </c>
    </row>
    <row r="58" spans="1:5" ht="15">
      <c r="A58" s="23" t="s">
        <v>13</v>
      </c>
      <c r="B58" s="4"/>
      <c r="C58" s="88">
        <v>-2795</v>
      </c>
      <c r="D58" s="29"/>
      <c r="E58" s="29">
        <v>-1193</v>
      </c>
    </row>
    <row r="59" spans="1:5" ht="15">
      <c r="A59" s="134" t="s">
        <v>97</v>
      </c>
      <c r="B59" s="4"/>
      <c r="C59" s="88">
        <v>2715</v>
      </c>
      <c r="D59" s="29"/>
      <c r="E59" s="28">
        <v>2262</v>
      </c>
    </row>
    <row r="60" spans="1:5" ht="24" customHeight="1" thickBot="1">
      <c r="A60" s="2" t="s">
        <v>66</v>
      </c>
      <c r="B60" s="4"/>
      <c r="C60" s="27">
        <f>SUM(C57:C59)</f>
        <v>4752</v>
      </c>
      <c r="D60" s="29"/>
      <c r="E60" s="27">
        <f>SUM(E57:E59)</f>
        <v>6076</v>
      </c>
    </row>
    <row r="61" spans="1:5" ht="15">
      <c r="A61" s="23"/>
      <c r="B61" s="4"/>
      <c r="C61" s="62"/>
      <c r="D61" s="29"/>
      <c r="E61" s="29"/>
    </row>
    <row r="62" spans="1:5" ht="15">
      <c r="A62" s="23"/>
      <c r="B62" s="4"/>
      <c r="C62" s="29"/>
      <c r="D62" s="29"/>
      <c r="E62" s="29"/>
    </row>
    <row r="63" ht="15">
      <c r="A63" s="133" t="s">
        <v>116</v>
      </c>
    </row>
    <row r="64" ht="15">
      <c r="A64" s="133" t="s">
        <v>115</v>
      </c>
    </row>
  </sheetData>
  <mergeCells count="1">
    <mergeCell ref="A8:F8"/>
  </mergeCells>
  <printOptions horizontalCentered="1"/>
  <pageMargins left="0.7480314960629921" right="0.7480314960629921" top="0.984251968503937" bottom="0.7874015748031497" header="0.5118110236220472" footer="0.1968503937007874"/>
  <pageSetup fitToHeight="1" fitToWidth="1" horizontalDpi="600" verticalDpi="600" orientation="portrait" paperSize="9" scale="71" r:id="rId1"/>
  <colBreaks count="1" manualBreakCount="1">
    <brk id="5" max="2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</dc:creator>
  <cp:keywords/>
  <dc:description/>
  <cp:lastModifiedBy>ScWong</cp:lastModifiedBy>
  <cp:lastPrinted>2008-05-09T06:53:35Z</cp:lastPrinted>
  <dcterms:created xsi:type="dcterms:W3CDTF">1999-03-24T07:15:04Z</dcterms:created>
  <dcterms:modified xsi:type="dcterms:W3CDTF">2007-11-17T04:42:55Z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