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2840" windowHeight="7320" activeTab="0"/>
  </bookViews>
  <sheets>
    <sheet name="P&amp;L_BS" sheetId="1" r:id="rId1"/>
    <sheet name="CFS" sheetId="2" r:id="rId2"/>
    <sheet name="EQUITY" sheetId="3" r:id="rId3"/>
  </sheets>
  <definedNames>
    <definedName name="_xlnm.Print_Area" localSheetId="1">'CFS'!$A$1:$H$59</definedName>
    <definedName name="_xlnm.Print_Area" localSheetId="2">'EQUITY'!$A$1:$O$76</definedName>
    <definedName name="_xlnm.Print_Area" localSheetId="0">'P&amp;L_BS'!$A$1:$O$139</definedName>
  </definedNames>
  <calcPr fullCalcOnLoad="1"/>
</workbook>
</file>

<file path=xl/sharedStrings.xml><?xml version="1.0" encoding="utf-8"?>
<sst xmlns="http://schemas.openxmlformats.org/spreadsheetml/2006/main" count="171" uniqueCount="138">
  <si>
    <t>INTERIM FINANCIAL REPORT</t>
  </si>
  <si>
    <t>CONDENSED CONSOLIDATED INCOME STATEMENT ( RM '000 )</t>
  </si>
  <si>
    <t>Comparative</t>
  </si>
  <si>
    <t>Quarter</t>
  </si>
  <si>
    <t>Cumulative</t>
  </si>
  <si>
    <t>Ended</t>
  </si>
  <si>
    <t>To Date</t>
  </si>
  <si>
    <t>30/06/2006</t>
  </si>
  <si>
    <t>( restated )</t>
  </si>
  <si>
    <t>Revenue</t>
  </si>
  <si>
    <t>Cost of Sales</t>
  </si>
  <si>
    <t>Gross Profit</t>
  </si>
  <si>
    <t xml:space="preserve">Other income </t>
  </si>
  <si>
    <t>Administrative expenses</t>
  </si>
  <si>
    <t>Selling and marketing expenses</t>
  </si>
  <si>
    <t>Other expenses</t>
  </si>
  <si>
    <t>Finance Costs</t>
  </si>
  <si>
    <t>Share of profit of associates</t>
  </si>
  <si>
    <t>Profit before Tax</t>
  </si>
  <si>
    <t>Income tax expense</t>
  </si>
  <si>
    <t>Profit for the period</t>
  </si>
  <si>
    <t>Attributable to :</t>
  </si>
  <si>
    <t>Equity holders of the parent</t>
  </si>
  <si>
    <t>Minority Interests</t>
  </si>
  <si>
    <t>Earnings per share attributable to equity holders of the parent :</t>
  </si>
  <si>
    <t>sen</t>
  </si>
  <si>
    <t xml:space="preserve">(i) Basic, for profit for the period  </t>
  </si>
  <si>
    <t>(ii) Diluted, for profit for the period</t>
  </si>
  <si>
    <t>( The Condensed Consolidated Income Statement should be read in conjunction with the  Audited Financial Statements for the year ended 31 December 2005 and the accompanying explanatory notes attached to the interim financial statements. )</t>
  </si>
  <si>
    <t>CONDENSED CONSOLIDATED BALANCE SHEET ( RM '000 )</t>
  </si>
  <si>
    <t>( Unaudited )</t>
  </si>
  <si>
    <t>( Audited )</t>
  </si>
  <si>
    <t xml:space="preserve">As at End of </t>
  </si>
  <si>
    <t>As at Preceding                               Financial Year End</t>
  </si>
  <si>
    <t>Current Quarter</t>
  </si>
  <si>
    <t>31/12/2005</t>
  </si>
  <si>
    <t>ASSETS</t>
  </si>
  <si>
    <t>Non-current assets</t>
  </si>
  <si>
    <t>Property, plant and equipment</t>
  </si>
  <si>
    <t>Prepaid lease payments</t>
  </si>
  <si>
    <t>Goodwill</t>
  </si>
  <si>
    <t>Investments in associates</t>
  </si>
  <si>
    <t>Other investments</t>
  </si>
  <si>
    <t>Long term receivables</t>
  </si>
  <si>
    <t>Current Assets</t>
  </si>
  <si>
    <t>Inventories</t>
  </si>
  <si>
    <t>Trade receivables</t>
  </si>
  <si>
    <t>Other receivables</t>
  </si>
  <si>
    <t>Assets classified as held for sale</t>
  </si>
  <si>
    <t>Short term investments</t>
  </si>
  <si>
    <t>Cash &amp; bank balances</t>
  </si>
  <si>
    <t>TOTAL ASSETS</t>
  </si>
  <si>
    <t>EQUITY AND LIABILITIES</t>
  </si>
  <si>
    <t>Equity attributable to equity holders of the parent</t>
  </si>
  <si>
    <t>Share Capital</t>
  </si>
  <si>
    <t>Share Premium</t>
  </si>
  <si>
    <t>Retained earnings</t>
  </si>
  <si>
    <t>Total Equity</t>
  </si>
  <si>
    <t>Non-current liabilities</t>
  </si>
  <si>
    <t>Negative goodwill</t>
  </si>
  <si>
    <t>Long Term Borrowings</t>
  </si>
  <si>
    <t>Deferred tax liabilities</t>
  </si>
  <si>
    <t>Current Liabilities</t>
  </si>
  <si>
    <t>Provision for liabilities</t>
  </si>
  <si>
    <t>Trade &amp; other payables</t>
  </si>
  <si>
    <t>Short term borrowings</t>
  </si>
  <si>
    <t>Tax Payable</t>
  </si>
  <si>
    <t>Amount due to Holding Company</t>
  </si>
  <si>
    <t>Total liabilities</t>
  </si>
  <si>
    <t>TOTAL EQUITY AND LIABILITIES</t>
  </si>
  <si>
    <t>Net assets per share ( RM )</t>
  </si>
  <si>
    <t>( The Condensed Consolidated Balance Sheet should be read in conjunction with the  Audited Financial Statement for the year ended 31st December 2005 and the accompanying explanatory notes attached to the interim financial statements. )</t>
  </si>
  <si>
    <t>CONDENSED CONSOLIDATED CASH FLOW STATEMENTS</t>
  </si>
  <si>
    <t>RM'000</t>
  </si>
  <si>
    <t>CASH FLOWS FROM OPERATING ACTIVITIES</t>
  </si>
  <si>
    <t xml:space="preserve">Profit before taxation </t>
  </si>
  <si>
    <t>Adjustments for:</t>
  </si>
  <si>
    <t>Non-Cash Items</t>
  </si>
  <si>
    <t>Non-Operating Items</t>
  </si>
  <si>
    <t>Operating profit before working capital changes</t>
  </si>
  <si>
    <t>Changes in working Capital :</t>
  </si>
  <si>
    <t>Net changes in Current Assets</t>
  </si>
  <si>
    <t>Net changes in Current Liabilities</t>
  </si>
  <si>
    <t>Net cash ( Used in)/ Generated from operating activities</t>
  </si>
  <si>
    <t>CASH FLOWS FROM INVESTING ACTIVITIES</t>
  </si>
  <si>
    <t>Equity investment</t>
  </si>
  <si>
    <t>Other Investment</t>
  </si>
  <si>
    <t>Acquisition of a subsidiary</t>
  </si>
  <si>
    <t>Acqusition of an associate</t>
  </si>
  <si>
    <t>Net cash used in investing activities</t>
  </si>
  <si>
    <t>CASH FLOWS FROM FINANCING ACTIVITIES</t>
  </si>
  <si>
    <t>Dividends paid</t>
  </si>
  <si>
    <t>Proceeds from exercise of ESOS</t>
  </si>
  <si>
    <t>Bank Borrowings</t>
  </si>
  <si>
    <t>Net cash used in financing activities</t>
  </si>
  <si>
    <t>NET DECREASE IN CASH AND CASH EQUIVALENTS</t>
  </si>
  <si>
    <t xml:space="preserve">CASH AND CASH EQUIVALENTS AT 1 JANUARY </t>
  </si>
  <si>
    <t>Cash and cash equivalents comprise:</t>
  </si>
  <si>
    <t>Cash and bank balances</t>
  </si>
  <si>
    <t>Bank overdrafts</t>
  </si>
  <si>
    <t>( The Condensed Consolidated Cash Flow Statements should be read in conjunction with the  Audited Financial Statement for the year ended 31 December 2005 and the accompanying explanatory notes attached to the interim financial statements. )</t>
  </si>
  <si>
    <t>30/09/2006</t>
  </si>
  <si>
    <t>30/09/2005</t>
  </si>
  <si>
    <t>CONDENSED CONSOLIDATED STATEMENTS OF CHANGES IN EQUITY</t>
  </si>
  <si>
    <t>[---------- Attributable to Equity Holders of the Parent ------------]</t>
  </si>
  <si>
    <t>Retained Profits</t>
  </si>
  <si>
    <t>Minority Interest</t>
  </si>
  <si>
    <t>Total</t>
  </si>
  <si>
    <t>( RM'000 )</t>
  </si>
  <si>
    <t xml:space="preserve">At 1 January 2005                                  </t>
  </si>
  <si>
    <t>Dividend distributed to equity holders</t>
  </si>
  <si>
    <r>
      <t>As previously stated           at 1 January 2006</t>
    </r>
    <r>
      <rPr>
        <sz val="12"/>
        <rFont val="Garamond"/>
        <family val="1"/>
      </rPr>
      <t xml:space="preserve">                     </t>
    </r>
  </si>
  <si>
    <t>Effects of adopting :-</t>
  </si>
  <si>
    <t>FRS 3</t>
  </si>
  <si>
    <t>Restated balance</t>
  </si>
  <si>
    <t>Dividend paid by subsidiaries</t>
  </si>
  <si>
    <t>( The Condensed Consolidated Statement of Changes in Equity should be read in conjunction with the  Audited Financial Statements for the year ended 31 December 2005 and the accompanying explanatory notes attached to the interim financial statements. )</t>
  </si>
  <si>
    <t>FOR THE PERIOD ENDED 30 SEPTEMBER 2006</t>
  </si>
  <si>
    <t>9 months ended                               30th September 2005</t>
  </si>
  <si>
    <t>Balance at                          30th September 2005</t>
  </si>
  <si>
    <t>9 months ended                              30th September 2006</t>
  </si>
  <si>
    <t>Balance at                         30th September 2006</t>
  </si>
  <si>
    <t>9 Months ended</t>
  </si>
  <si>
    <t>30 SEPTEMBER</t>
  </si>
  <si>
    <t>(restated)</t>
  </si>
  <si>
    <t>9 months</t>
  </si>
  <si>
    <t>Current</t>
  </si>
  <si>
    <t>6 months</t>
  </si>
  <si>
    <t>30/06/2005</t>
  </si>
  <si>
    <t>Interim financial report on consolidated results for the third quarter ended 30/09/2006.  The figures have not been audited.</t>
  </si>
  <si>
    <r>
      <t xml:space="preserve">MBMR : 3rd Qtr 2006 - </t>
    </r>
    <r>
      <rPr>
        <b/>
        <i/>
        <sz val="14"/>
        <rFont val="Garamond"/>
        <family val="1"/>
      </rPr>
      <t>Page 1 of 11</t>
    </r>
  </si>
  <si>
    <t>MBMR : 3rd Qtr 2006 - Page 2 of 11</t>
  </si>
  <si>
    <t>MBMR : 3rd Qtr 2006 - Page 3 of 11</t>
  </si>
  <si>
    <t>MBMR : 3rd Qtr 2006 - Page 4 of 11</t>
  </si>
  <si>
    <t>Disposal of subsidiary</t>
  </si>
  <si>
    <t>CASH AND CASH EQUIVALENTS AT 30 SEPTEMBER</t>
  </si>
  <si>
    <t>Issue of ordinary shares pursuant to ESOS</t>
  </si>
  <si>
    <t>Additional purchase of shares in an existing subsidiary</t>
  </si>
</sst>
</file>

<file path=xl/styles.xml><?xml version="1.0" encoding="utf-8"?>
<styleSheet xmlns="http://schemas.openxmlformats.org/spreadsheetml/2006/main">
  <numFmts count="2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General_)"/>
    <numFmt numFmtId="172" formatCode="_-* #,##0.00_-;\-* #,##0.00_-;_-* &quot;-&quot;??_-;_-@_-"/>
    <numFmt numFmtId="173" formatCode="_(* #,##0.000_);_(* \(#,##0.000\);_(* &quot;-&quot;??_);_(@_)"/>
    <numFmt numFmtId="174" formatCode="_(* #,##0.0_);_(* \(#,##0.0\);_(* &quot;-&quot;??_);_(@_)"/>
    <numFmt numFmtId="175" formatCode="_(* #,##0.0000_);_(* \(#,##0.0000\);_(* &quot;-&quot;??_);_(@_)"/>
  </numFmts>
  <fonts count="20">
    <font>
      <sz val="10"/>
      <name val="Arial"/>
      <family val="0"/>
    </font>
    <font>
      <b/>
      <sz val="12"/>
      <name val="Garamond"/>
      <family val="1"/>
    </font>
    <font>
      <sz val="12"/>
      <name val="Times New Roman"/>
      <family val="1"/>
    </font>
    <font>
      <sz val="10"/>
      <name val="Garamond"/>
      <family val="1"/>
    </font>
    <font>
      <b/>
      <sz val="10"/>
      <name val="Garamond"/>
      <family val="1"/>
    </font>
    <font>
      <b/>
      <sz val="9"/>
      <name val="Garamond"/>
      <family val="1"/>
    </font>
    <font>
      <b/>
      <i/>
      <sz val="9"/>
      <name val="Garamond"/>
      <family val="1"/>
    </font>
    <font>
      <b/>
      <u val="singleAccounting"/>
      <sz val="12"/>
      <name val="Garamond"/>
      <family val="1"/>
    </font>
    <font>
      <sz val="12"/>
      <name val="Garamond"/>
      <family val="1"/>
    </font>
    <font>
      <sz val="12"/>
      <color indexed="10"/>
      <name val="Garamond"/>
      <family val="1"/>
    </font>
    <font>
      <sz val="9"/>
      <name val="Garamond"/>
      <family val="1"/>
    </font>
    <font>
      <i/>
      <sz val="10"/>
      <name val="Garamond"/>
      <family val="1"/>
    </font>
    <font>
      <b/>
      <i/>
      <sz val="12"/>
      <name val="Garamond"/>
      <family val="1"/>
    </font>
    <font>
      <b/>
      <i/>
      <sz val="14"/>
      <name val="Garamond"/>
      <family val="1"/>
    </font>
    <font>
      <b/>
      <i/>
      <sz val="10"/>
      <name val="Garamond"/>
      <family val="1"/>
    </font>
    <font>
      <sz val="11"/>
      <name val="Garamond"/>
      <family val="1"/>
    </font>
    <font>
      <sz val="11"/>
      <color indexed="10"/>
      <name val="Garamond"/>
      <family val="1"/>
    </font>
    <font>
      <i/>
      <sz val="11"/>
      <name val="Garamond"/>
      <family val="1"/>
    </font>
    <font>
      <b/>
      <sz val="11"/>
      <name val="Garamond"/>
      <family val="1"/>
    </font>
    <font>
      <b/>
      <sz val="11"/>
      <color indexed="10"/>
      <name val="Garamond"/>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171"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170" fontId="4" fillId="0" borderId="0" xfId="15" applyNumberFormat="1" applyFont="1" applyAlignment="1" applyProtection="1">
      <alignment/>
      <protection hidden="1"/>
    </xf>
    <xf numFmtId="170" fontId="3" fillId="0" borderId="0" xfId="15" applyNumberFormat="1" applyFont="1" applyAlignment="1" applyProtection="1">
      <alignment/>
      <protection hidden="1"/>
    </xf>
    <xf numFmtId="170" fontId="4" fillId="0" borderId="0" xfId="15" applyNumberFormat="1" applyFont="1" applyAlignment="1" applyProtection="1">
      <alignment horizontal="center" wrapText="1"/>
      <protection hidden="1"/>
    </xf>
    <xf numFmtId="170" fontId="5" fillId="0" borderId="0" xfId="15" applyNumberFormat="1" applyFont="1" applyBorder="1" applyAlignment="1" applyProtection="1">
      <alignment horizontal="center"/>
      <protection hidden="1"/>
    </xf>
    <xf numFmtId="170" fontId="5" fillId="0" borderId="0" xfId="15" applyNumberFormat="1" applyFont="1" applyBorder="1" applyAlignment="1" applyProtection="1">
      <alignment horizontal="right"/>
      <protection hidden="1"/>
    </xf>
    <xf numFmtId="172" fontId="3" fillId="0" borderId="0" xfId="15" applyNumberFormat="1" applyFont="1" applyAlignment="1" applyProtection="1">
      <alignment/>
      <protection hidden="1"/>
    </xf>
    <xf numFmtId="170" fontId="5" fillId="0" borderId="0" xfId="15" applyNumberFormat="1" applyFont="1" applyBorder="1" applyAlignment="1" applyProtection="1" quotePrefix="1">
      <alignment horizontal="right"/>
      <protection hidden="1"/>
    </xf>
    <xf numFmtId="170" fontId="6" fillId="0" borderId="0" xfId="15" applyNumberFormat="1" applyFont="1" applyBorder="1" applyAlignment="1" applyProtection="1">
      <alignment horizontal="right"/>
      <protection hidden="1"/>
    </xf>
    <xf numFmtId="170" fontId="6" fillId="0" borderId="0" xfId="15" applyNumberFormat="1" applyFont="1" applyBorder="1" applyAlignment="1" applyProtection="1">
      <alignment horizontal="center"/>
      <protection hidden="1"/>
    </xf>
    <xf numFmtId="170" fontId="6" fillId="0" borderId="0" xfId="15" applyNumberFormat="1" applyFont="1" applyBorder="1" applyAlignment="1" applyProtection="1" quotePrefix="1">
      <alignment horizontal="right"/>
      <protection hidden="1"/>
    </xf>
    <xf numFmtId="170" fontId="7" fillId="0" borderId="0" xfId="15" applyNumberFormat="1" applyFont="1" applyAlignment="1" applyProtection="1">
      <alignment/>
      <protection hidden="1"/>
    </xf>
    <xf numFmtId="170" fontId="3" fillId="0" borderId="0" xfId="15" applyNumberFormat="1" applyFont="1" applyBorder="1" applyAlignment="1" applyProtection="1">
      <alignment/>
      <protection hidden="1"/>
    </xf>
    <xf numFmtId="170" fontId="3" fillId="0" borderId="0" xfId="15" applyNumberFormat="1" applyFont="1" applyBorder="1" applyAlignment="1" applyProtection="1">
      <alignment/>
      <protection hidden="1"/>
    </xf>
    <xf numFmtId="170" fontId="8" fillId="0" borderId="0" xfId="15" applyNumberFormat="1" applyFont="1" applyAlignment="1" applyProtection="1" quotePrefix="1">
      <alignment horizontal="right"/>
      <protection hidden="1"/>
    </xf>
    <xf numFmtId="170" fontId="8" fillId="0" borderId="0" xfId="15" applyNumberFormat="1" applyFont="1" applyAlignment="1" applyProtection="1">
      <alignment/>
      <protection hidden="1"/>
    </xf>
    <xf numFmtId="170" fontId="8" fillId="0" borderId="0" xfId="15" applyNumberFormat="1" applyFont="1" applyAlignment="1" applyProtection="1">
      <alignment wrapText="1"/>
      <protection hidden="1"/>
    </xf>
    <xf numFmtId="170" fontId="8" fillId="0" borderId="0" xfId="15" applyNumberFormat="1" applyFont="1" applyBorder="1" applyAlignment="1" applyProtection="1">
      <alignment vertical="center"/>
      <protection hidden="1"/>
    </xf>
    <xf numFmtId="170" fontId="8" fillId="0" borderId="0" xfId="15" applyNumberFormat="1" applyFont="1" applyBorder="1" applyAlignment="1" applyProtection="1">
      <alignment/>
      <protection hidden="1"/>
    </xf>
    <xf numFmtId="170" fontId="8" fillId="0" borderId="0" xfId="15" applyNumberFormat="1" applyFont="1" applyAlignment="1" applyProtection="1">
      <alignment horizontal="right"/>
      <protection hidden="1"/>
    </xf>
    <xf numFmtId="170" fontId="8" fillId="0" borderId="0" xfId="15" applyNumberFormat="1" applyFont="1" applyBorder="1" applyAlignment="1" applyProtection="1">
      <alignment/>
      <protection hidden="1"/>
    </xf>
    <xf numFmtId="170" fontId="8" fillId="0" borderId="1" xfId="15" applyNumberFormat="1" applyFont="1" applyBorder="1" applyAlignment="1" applyProtection="1">
      <alignment vertical="center"/>
      <protection hidden="1"/>
    </xf>
    <xf numFmtId="170" fontId="8" fillId="0" borderId="1" xfId="15" applyNumberFormat="1" applyFont="1" applyBorder="1" applyAlignment="1" applyProtection="1">
      <alignment/>
      <protection hidden="1"/>
    </xf>
    <xf numFmtId="170" fontId="8" fillId="0" borderId="1" xfId="15" applyNumberFormat="1" applyFont="1" applyBorder="1" applyAlignment="1" applyProtection="1">
      <alignment/>
      <protection hidden="1"/>
    </xf>
    <xf numFmtId="170" fontId="8" fillId="0" borderId="0" xfId="15" applyNumberFormat="1" applyFont="1" applyAlignment="1" applyProtection="1">
      <alignment/>
      <protection hidden="1"/>
    </xf>
    <xf numFmtId="170" fontId="8" fillId="0" borderId="0" xfId="15" applyNumberFormat="1" applyFont="1" applyAlignment="1" applyProtection="1">
      <alignment horizontal="left" wrapText="1"/>
      <protection hidden="1"/>
    </xf>
    <xf numFmtId="170" fontId="1" fillId="0" borderId="0" xfId="15" applyNumberFormat="1" applyFont="1" applyBorder="1" applyAlignment="1" applyProtection="1">
      <alignment vertical="center"/>
      <protection hidden="1"/>
    </xf>
    <xf numFmtId="170" fontId="1" fillId="0" borderId="0" xfId="15" applyNumberFormat="1" applyFont="1" applyBorder="1" applyAlignment="1" applyProtection="1">
      <alignment/>
      <protection hidden="1"/>
    </xf>
    <xf numFmtId="170" fontId="1" fillId="0" borderId="0" xfId="15" applyNumberFormat="1" applyFont="1" applyAlignment="1" applyProtection="1">
      <alignment/>
      <protection hidden="1"/>
    </xf>
    <xf numFmtId="170" fontId="1" fillId="0" borderId="0" xfId="15" applyNumberFormat="1" applyFont="1" applyAlignment="1" applyProtection="1">
      <alignment/>
      <protection hidden="1"/>
    </xf>
    <xf numFmtId="170" fontId="8" fillId="0" borderId="1" xfId="15" applyNumberFormat="1" applyFont="1" applyBorder="1" applyAlignment="1" applyProtection="1">
      <alignment horizontal="right"/>
      <protection hidden="1"/>
    </xf>
    <xf numFmtId="170" fontId="8" fillId="0" borderId="0" xfId="15" applyNumberFormat="1" applyFont="1" applyAlignment="1" applyProtection="1">
      <alignment vertical="top"/>
      <protection hidden="1"/>
    </xf>
    <xf numFmtId="170" fontId="1" fillId="0" borderId="0" xfId="15" applyNumberFormat="1" applyFont="1" applyBorder="1" applyAlignment="1" applyProtection="1">
      <alignment vertical="top"/>
      <protection hidden="1"/>
    </xf>
    <xf numFmtId="170" fontId="8" fillId="0" borderId="0" xfId="15" applyNumberFormat="1" applyFont="1" applyAlignment="1" applyProtection="1">
      <alignment horizontal="center" wrapText="1"/>
      <protection hidden="1"/>
    </xf>
    <xf numFmtId="170" fontId="8" fillId="0" borderId="0" xfId="15" applyNumberFormat="1" applyFont="1" applyBorder="1" applyAlignment="1" applyProtection="1">
      <alignment wrapText="1"/>
      <protection hidden="1"/>
    </xf>
    <xf numFmtId="170" fontId="1" fillId="0" borderId="2" xfId="15" applyNumberFormat="1" applyFont="1" applyBorder="1" applyAlignment="1" applyProtection="1">
      <alignment vertical="center"/>
      <protection hidden="1"/>
    </xf>
    <xf numFmtId="170" fontId="1" fillId="0" borderId="3" xfId="15" applyNumberFormat="1" applyFont="1" applyBorder="1" applyAlignment="1" applyProtection="1">
      <alignment vertical="center"/>
      <protection hidden="1"/>
    </xf>
    <xf numFmtId="170" fontId="8" fillId="0" borderId="0" xfId="15" applyNumberFormat="1" applyFont="1" applyAlignment="1" applyProtection="1">
      <alignment vertical="center" wrapText="1"/>
      <protection hidden="1"/>
    </xf>
    <xf numFmtId="170" fontId="1" fillId="0" borderId="0" xfId="15" applyNumberFormat="1" applyFont="1" applyBorder="1" applyAlignment="1" applyProtection="1">
      <alignment vertical="center" wrapText="1"/>
      <protection hidden="1"/>
    </xf>
    <xf numFmtId="170" fontId="1" fillId="0" borderId="1" xfId="15" applyNumberFormat="1" applyFont="1" applyBorder="1" applyAlignment="1" applyProtection="1">
      <alignment vertical="top"/>
      <protection hidden="1"/>
    </xf>
    <xf numFmtId="170" fontId="1" fillId="0" borderId="1" xfId="15" applyNumberFormat="1" applyFont="1" applyBorder="1" applyAlignment="1" applyProtection="1">
      <alignment vertical="top" wrapText="1"/>
      <protection hidden="1"/>
    </xf>
    <xf numFmtId="170" fontId="8" fillId="0" borderId="2" xfId="15" applyNumberFormat="1" applyFont="1" applyBorder="1" applyAlignment="1" applyProtection="1">
      <alignment/>
      <protection hidden="1"/>
    </xf>
    <xf numFmtId="170" fontId="8" fillId="0" borderId="2" xfId="15" applyNumberFormat="1" applyFont="1" applyBorder="1" applyAlignment="1" applyProtection="1">
      <alignment wrapText="1"/>
      <protection hidden="1"/>
    </xf>
    <xf numFmtId="170" fontId="8" fillId="0" borderId="3" xfId="15" applyNumberFormat="1" applyFont="1" applyBorder="1" applyAlignment="1" applyProtection="1">
      <alignment/>
      <protection hidden="1"/>
    </xf>
    <xf numFmtId="170" fontId="8" fillId="0" borderId="3" xfId="15" applyNumberFormat="1" applyFont="1" applyBorder="1" applyAlignment="1" applyProtection="1">
      <alignment wrapText="1"/>
      <protection hidden="1"/>
    </xf>
    <xf numFmtId="173" fontId="8" fillId="0" borderId="0" xfId="15" applyNumberFormat="1" applyFont="1" applyAlignment="1" applyProtection="1">
      <alignment/>
      <protection hidden="1"/>
    </xf>
    <xf numFmtId="170" fontId="1" fillId="0" borderId="0" xfId="15" applyNumberFormat="1" applyFont="1" applyAlignment="1" applyProtection="1">
      <alignment horizontal="right"/>
      <protection hidden="1"/>
    </xf>
    <xf numFmtId="170" fontId="8" fillId="0" borderId="0" xfId="15" applyNumberFormat="1" applyFont="1" applyAlignment="1" applyProtection="1">
      <alignment vertical="center"/>
      <protection hidden="1"/>
    </xf>
    <xf numFmtId="174" fontId="8" fillId="0" borderId="0" xfId="15" applyNumberFormat="1" applyFont="1" applyAlignment="1" applyProtection="1">
      <alignment horizontal="right"/>
      <protection hidden="1"/>
    </xf>
    <xf numFmtId="170" fontId="9" fillId="0" borderId="0" xfId="15" applyNumberFormat="1" applyFont="1" applyAlignment="1" applyProtection="1">
      <alignment/>
      <protection hidden="1"/>
    </xf>
    <xf numFmtId="170" fontId="9" fillId="0" borderId="0" xfId="15" applyNumberFormat="1" applyFont="1" applyAlignment="1" applyProtection="1">
      <alignment wrapText="1"/>
      <protection hidden="1"/>
    </xf>
    <xf numFmtId="170" fontId="9" fillId="0" borderId="0" xfId="15" applyNumberFormat="1" applyFont="1" applyAlignment="1" applyProtection="1">
      <alignment horizontal="right"/>
      <protection hidden="1"/>
    </xf>
    <xf numFmtId="170" fontId="8" fillId="0" borderId="0" xfId="15" applyNumberFormat="1" applyFont="1" applyAlignment="1" applyProtection="1">
      <alignment horizontal="left" vertical="top"/>
      <protection hidden="1"/>
    </xf>
    <xf numFmtId="174" fontId="8" fillId="0" borderId="0" xfId="15" applyNumberFormat="1" applyFont="1" applyAlignment="1" applyProtection="1">
      <alignment horizontal="right" vertical="center"/>
      <protection hidden="1"/>
    </xf>
    <xf numFmtId="170" fontId="11" fillId="0" borderId="0" xfId="15" applyNumberFormat="1" applyFont="1" applyBorder="1" applyAlignment="1" applyProtection="1">
      <alignment vertical="top"/>
      <protection hidden="1"/>
    </xf>
    <xf numFmtId="170" fontId="11" fillId="0" borderId="0" xfId="15" applyNumberFormat="1" applyFont="1" applyBorder="1" applyAlignment="1" applyProtection="1">
      <alignment horizontal="center" vertical="top"/>
      <protection hidden="1"/>
    </xf>
    <xf numFmtId="170" fontId="3" fillId="0" borderId="0" xfId="15" applyNumberFormat="1" applyFont="1" applyBorder="1" applyAlignment="1" applyProtection="1">
      <alignment vertical="top"/>
      <protection hidden="1"/>
    </xf>
    <xf numFmtId="170" fontId="3" fillId="0" borderId="0" xfId="15" applyNumberFormat="1" applyFont="1" applyAlignment="1" applyProtection="1">
      <alignment vertical="top"/>
      <protection hidden="1"/>
    </xf>
    <xf numFmtId="170" fontId="3" fillId="0" borderId="0" xfId="15" applyNumberFormat="1" applyFont="1" applyAlignment="1" applyProtection="1">
      <alignment wrapText="1"/>
      <protection hidden="1"/>
    </xf>
    <xf numFmtId="170" fontId="12" fillId="0" borderId="0" xfId="15" applyNumberFormat="1" applyFont="1" applyAlignment="1" applyProtection="1">
      <alignment horizontal="right" vertical="center"/>
      <protection hidden="1"/>
    </xf>
    <xf numFmtId="170" fontId="4" fillId="0" borderId="0" xfId="15" applyNumberFormat="1" applyFont="1" applyAlignment="1" applyProtection="1">
      <alignment/>
      <protection hidden="1"/>
    </xf>
    <xf numFmtId="170" fontId="4" fillId="0" borderId="0" xfId="15" applyNumberFormat="1" applyFont="1" applyBorder="1" applyAlignment="1" applyProtection="1">
      <alignment/>
      <protection hidden="1"/>
    </xf>
    <xf numFmtId="170" fontId="15" fillId="0" borderId="0" xfId="15" applyNumberFormat="1" applyFont="1" applyAlignment="1" applyProtection="1">
      <alignment/>
      <protection hidden="1"/>
    </xf>
    <xf numFmtId="170" fontId="14" fillId="0" borderId="0" xfId="15" applyNumberFormat="1" applyFont="1" applyAlignment="1" applyProtection="1">
      <alignment horizontal="center"/>
      <protection hidden="1"/>
    </xf>
    <xf numFmtId="170" fontId="4" fillId="0" borderId="0" xfId="15" applyNumberFormat="1" applyFont="1" applyAlignment="1" applyProtection="1">
      <alignment horizontal="right" wrapText="1"/>
      <protection hidden="1"/>
    </xf>
    <xf numFmtId="170" fontId="4" fillId="0" borderId="0" xfId="15" applyNumberFormat="1" applyFont="1" applyAlignment="1" applyProtection="1">
      <alignment wrapText="1"/>
      <protection hidden="1"/>
    </xf>
    <xf numFmtId="170" fontId="4" fillId="0" borderId="0" xfId="15" applyNumberFormat="1" applyFont="1" applyAlignment="1" applyProtection="1">
      <alignment horizontal="right"/>
      <protection hidden="1"/>
    </xf>
    <xf numFmtId="170" fontId="4" fillId="0" borderId="0" xfId="15" applyNumberFormat="1" applyFont="1" applyAlignment="1" applyProtection="1" quotePrefix="1">
      <alignment horizontal="right"/>
      <protection hidden="1"/>
    </xf>
    <xf numFmtId="170" fontId="14" fillId="0" borderId="0" xfId="15" applyNumberFormat="1" applyFont="1" applyAlignment="1" applyProtection="1">
      <alignment horizontal="right" wrapText="1"/>
      <protection hidden="1"/>
    </xf>
    <xf numFmtId="170" fontId="15" fillId="0" borderId="0" xfId="15" applyNumberFormat="1" applyFont="1" applyAlignment="1" applyProtection="1" quotePrefix="1">
      <alignment horizontal="right"/>
      <protection hidden="1"/>
    </xf>
    <xf numFmtId="170" fontId="15" fillId="0" borderId="0" xfId="15" applyNumberFormat="1" applyFont="1" applyAlignment="1" applyProtection="1">
      <alignment horizontal="right"/>
      <protection hidden="1"/>
    </xf>
    <xf numFmtId="170" fontId="16" fillId="0" borderId="0" xfId="15" applyNumberFormat="1" applyFont="1" applyAlignment="1" applyProtection="1">
      <alignment horizontal="right"/>
      <protection hidden="1"/>
    </xf>
    <xf numFmtId="170" fontId="15" fillId="0" borderId="0" xfId="15" applyNumberFormat="1" applyFont="1" applyAlignment="1" applyProtection="1">
      <alignment/>
      <protection hidden="1"/>
    </xf>
    <xf numFmtId="170" fontId="17" fillId="0" borderId="0" xfId="15" applyNumberFormat="1" applyFont="1" applyAlignment="1" applyProtection="1">
      <alignment/>
      <protection hidden="1"/>
    </xf>
    <xf numFmtId="170" fontId="16" fillId="0" borderId="0" xfId="15" applyNumberFormat="1" applyFont="1" applyAlignment="1" applyProtection="1">
      <alignment/>
      <protection hidden="1"/>
    </xf>
    <xf numFmtId="170" fontId="18" fillId="0" borderId="0" xfId="15" applyNumberFormat="1" applyFont="1" applyAlignment="1" applyProtection="1">
      <alignment/>
      <protection hidden="1"/>
    </xf>
    <xf numFmtId="170" fontId="15" fillId="0" borderId="0" xfId="15" applyNumberFormat="1" applyFont="1" applyFill="1" applyAlignment="1" applyProtection="1">
      <alignment/>
      <protection hidden="1"/>
    </xf>
    <xf numFmtId="170" fontId="15" fillId="0" borderId="0" xfId="15" applyNumberFormat="1" applyFont="1" applyFill="1" applyAlignment="1" applyProtection="1">
      <alignment vertical="center"/>
      <protection hidden="1"/>
    </xf>
    <xf numFmtId="170" fontId="15" fillId="0" borderId="0" xfId="15" applyNumberFormat="1" applyFont="1" applyAlignment="1" applyProtection="1">
      <alignment wrapText="1"/>
      <protection hidden="1"/>
    </xf>
    <xf numFmtId="170" fontId="15" fillId="0" borderId="0" xfId="15" applyNumberFormat="1" applyFont="1" applyFill="1" applyAlignment="1" applyProtection="1">
      <alignment vertical="center" wrapText="1"/>
      <protection hidden="1"/>
    </xf>
    <xf numFmtId="170" fontId="15" fillId="0" borderId="0" xfId="15" applyNumberFormat="1" applyFont="1" applyAlignment="1" applyProtection="1">
      <alignment vertical="center" wrapText="1"/>
      <protection hidden="1"/>
    </xf>
    <xf numFmtId="170" fontId="19" fillId="0" borderId="4" xfId="15" applyNumberFormat="1" applyFont="1" applyBorder="1" applyAlignment="1" applyProtection="1">
      <alignment/>
      <protection hidden="1"/>
    </xf>
    <xf numFmtId="170" fontId="18" fillId="0" borderId="4" xfId="15" applyNumberFormat="1" applyFont="1" applyFill="1" applyBorder="1" applyAlignment="1" applyProtection="1">
      <alignment vertical="center"/>
      <protection hidden="1"/>
    </xf>
    <xf numFmtId="170" fontId="16" fillId="0" borderId="0" xfId="15" applyNumberFormat="1" applyFont="1" applyBorder="1" applyAlignment="1" applyProtection="1">
      <alignment/>
      <protection hidden="1"/>
    </xf>
    <xf numFmtId="170" fontId="15" fillId="0" borderId="0" xfId="15" applyNumberFormat="1" applyFont="1" applyBorder="1" applyAlignment="1" applyProtection="1">
      <alignment vertical="center"/>
      <protection hidden="1"/>
    </xf>
    <xf numFmtId="170" fontId="15" fillId="0" borderId="0" xfId="15" applyNumberFormat="1" applyFont="1" applyBorder="1" applyAlignment="1" applyProtection="1">
      <alignment wrapText="1"/>
      <protection hidden="1"/>
    </xf>
    <xf numFmtId="170" fontId="15" fillId="0" borderId="0" xfId="15" applyNumberFormat="1" applyFont="1" applyBorder="1" applyAlignment="1" applyProtection="1">
      <alignment vertical="center" wrapText="1"/>
      <protection hidden="1"/>
    </xf>
    <xf numFmtId="170" fontId="15" fillId="0" borderId="0" xfId="15" applyNumberFormat="1" applyFont="1" applyAlignment="1" applyProtection="1">
      <alignment horizontal="left"/>
      <protection hidden="1"/>
    </xf>
    <xf numFmtId="0" fontId="15" fillId="0" borderId="0" xfId="0" applyFont="1" applyAlignment="1">
      <alignment horizontal="left"/>
    </xf>
    <xf numFmtId="170" fontId="15" fillId="0" borderId="0" xfId="15" applyNumberFormat="1" applyFont="1" applyFill="1" applyBorder="1" applyAlignment="1" applyProtection="1">
      <alignment/>
      <protection hidden="1"/>
    </xf>
    <xf numFmtId="170" fontId="16" fillId="0" borderId="0" xfId="15" applyNumberFormat="1" applyFont="1" applyFill="1" applyBorder="1" applyAlignment="1" applyProtection="1">
      <alignment/>
      <protection hidden="1"/>
    </xf>
    <xf numFmtId="170" fontId="16" fillId="0" borderId="5" xfId="15" applyNumberFormat="1" applyFont="1" applyBorder="1" applyAlignment="1" applyProtection="1">
      <alignment/>
      <protection hidden="1"/>
    </xf>
    <xf numFmtId="170" fontId="15" fillId="0" borderId="5" xfId="15" applyNumberFormat="1" applyFont="1" applyBorder="1" applyAlignment="1" applyProtection="1">
      <alignment horizontal="left" indent="1"/>
      <protection hidden="1"/>
    </xf>
    <xf numFmtId="170" fontId="15" fillId="0" borderId="5" xfId="15" applyNumberFormat="1" applyFont="1" applyBorder="1" applyAlignment="1" applyProtection="1">
      <alignment/>
      <protection hidden="1"/>
    </xf>
    <xf numFmtId="170" fontId="16" fillId="0" borderId="5" xfId="15" applyNumberFormat="1" applyFont="1" applyBorder="1" applyAlignment="1" applyProtection="1">
      <alignment horizontal="right"/>
      <protection hidden="1"/>
    </xf>
    <xf numFmtId="170" fontId="15" fillId="0" borderId="5" xfId="15" applyNumberFormat="1" applyFont="1" applyBorder="1" applyAlignment="1" applyProtection="1">
      <alignment horizontal="right" vertical="center"/>
      <protection hidden="1"/>
    </xf>
    <xf numFmtId="170" fontId="15" fillId="0" borderId="0" xfId="15" applyNumberFormat="1" applyFont="1" applyBorder="1" applyAlignment="1" applyProtection="1">
      <alignment horizontal="right" wrapText="1"/>
      <protection hidden="1"/>
    </xf>
    <xf numFmtId="170" fontId="15" fillId="0" borderId="5" xfId="15" applyNumberFormat="1" applyFont="1" applyBorder="1" applyAlignment="1" applyProtection="1">
      <alignment horizontal="right"/>
      <protection hidden="1"/>
    </xf>
    <xf numFmtId="170" fontId="16" fillId="0" borderId="0" xfId="15" applyNumberFormat="1" applyFont="1" applyBorder="1" applyAlignment="1" applyProtection="1">
      <alignment horizontal="right"/>
      <protection hidden="1"/>
    </xf>
    <xf numFmtId="170" fontId="15" fillId="0" borderId="0" xfId="15" applyNumberFormat="1" applyFont="1" applyBorder="1" applyAlignment="1" applyProtection="1">
      <alignment horizontal="right" vertical="center"/>
      <protection hidden="1"/>
    </xf>
    <xf numFmtId="170" fontId="15" fillId="0" borderId="0" xfId="15" applyNumberFormat="1" applyFont="1" applyBorder="1" applyAlignment="1" applyProtection="1">
      <alignment horizontal="right"/>
      <protection hidden="1"/>
    </xf>
    <xf numFmtId="170" fontId="15" fillId="0" borderId="0" xfId="15" applyNumberFormat="1" applyFont="1" applyFill="1" applyAlignment="1" applyProtection="1">
      <alignment horizontal="left"/>
      <protection hidden="1"/>
    </xf>
    <xf numFmtId="170" fontId="15" fillId="0" borderId="0" xfId="15" applyNumberFormat="1" applyFont="1" applyAlignment="1" applyProtection="1">
      <alignment horizontal="right" wrapText="1"/>
      <protection hidden="1"/>
    </xf>
    <xf numFmtId="170" fontId="15" fillId="0" borderId="0" xfId="15" applyNumberFormat="1" applyFont="1" applyFill="1" applyAlignment="1" applyProtection="1">
      <alignment horizontal="right"/>
      <protection hidden="1"/>
    </xf>
    <xf numFmtId="170" fontId="18" fillId="0" borderId="5" xfId="15" applyNumberFormat="1" applyFont="1" applyBorder="1" applyAlignment="1" applyProtection="1">
      <alignment horizontal="right" vertical="center"/>
      <protection hidden="1"/>
    </xf>
    <xf numFmtId="170" fontId="18" fillId="0" borderId="0" xfId="15" applyNumberFormat="1" applyFont="1" applyBorder="1" applyAlignment="1" applyProtection="1">
      <alignment horizontal="right" wrapText="1"/>
      <protection hidden="1"/>
    </xf>
    <xf numFmtId="170" fontId="18" fillId="0" borderId="0" xfId="15" applyNumberFormat="1" applyFont="1" applyAlignment="1" applyProtection="1">
      <alignment horizontal="right"/>
      <protection hidden="1"/>
    </xf>
    <xf numFmtId="170" fontId="19" fillId="0" borderId="5" xfId="15" applyNumberFormat="1" applyFont="1" applyBorder="1" applyAlignment="1" applyProtection="1">
      <alignment horizontal="right"/>
      <protection hidden="1"/>
    </xf>
    <xf numFmtId="170" fontId="19" fillId="0" borderId="2" xfId="15" applyNumberFormat="1" applyFont="1" applyFill="1" applyBorder="1" applyAlignment="1" applyProtection="1">
      <alignment/>
      <protection hidden="1"/>
    </xf>
    <xf numFmtId="170" fontId="18" fillId="0" borderId="2" xfId="15" applyNumberFormat="1" applyFont="1" applyFill="1" applyBorder="1" applyAlignment="1" applyProtection="1">
      <alignment/>
      <protection hidden="1"/>
    </xf>
    <xf numFmtId="170" fontId="19" fillId="0" borderId="0" xfId="15" applyNumberFormat="1" applyFont="1" applyFill="1" applyBorder="1" applyAlignment="1" applyProtection="1">
      <alignment/>
      <protection hidden="1"/>
    </xf>
    <xf numFmtId="170" fontId="18" fillId="0" borderId="0" xfId="15" applyNumberFormat="1" applyFont="1" applyFill="1" applyBorder="1" applyAlignment="1" applyProtection="1">
      <alignment/>
      <protection hidden="1"/>
    </xf>
    <xf numFmtId="170" fontId="19" fillId="0" borderId="4" xfId="15" applyNumberFormat="1" applyFont="1" applyFill="1" applyBorder="1" applyAlignment="1" applyProtection="1">
      <alignment/>
      <protection hidden="1"/>
    </xf>
    <xf numFmtId="170" fontId="18" fillId="0" borderId="4" xfId="15" applyNumberFormat="1" applyFont="1" applyFill="1" applyBorder="1" applyAlignment="1" applyProtection="1">
      <alignment/>
      <protection hidden="1"/>
    </xf>
    <xf numFmtId="170" fontId="16" fillId="0" borderId="0" xfId="15" applyNumberFormat="1" applyFont="1" applyFill="1" applyAlignment="1" applyProtection="1">
      <alignment/>
      <protection hidden="1"/>
    </xf>
    <xf numFmtId="170" fontId="15" fillId="0" borderId="0" xfId="15" applyNumberFormat="1" applyFont="1" applyFill="1" applyAlignment="1" applyProtection="1" quotePrefix="1">
      <alignment horizontal="right"/>
      <protection hidden="1"/>
    </xf>
    <xf numFmtId="170" fontId="3" fillId="0" borderId="0" xfId="15" applyNumberFormat="1" applyFont="1" applyFill="1" applyAlignment="1" applyProtection="1" quotePrefix="1">
      <alignment horizontal="right"/>
      <protection hidden="1"/>
    </xf>
    <xf numFmtId="0" fontId="18" fillId="0" borderId="0" xfId="0" applyFont="1" applyAlignment="1">
      <alignment/>
    </xf>
    <xf numFmtId="43" fontId="18" fillId="0" borderId="0" xfId="0" applyNumberFormat="1" applyFont="1" applyAlignment="1">
      <alignment/>
    </xf>
    <xf numFmtId="170" fontId="12" fillId="0" borderId="0" xfId="15" applyNumberFormat="1" applyFont="1" applyAlignment="1" applyProtection="1">
      <alignment horizontal="right" vertical="top"/>
      <protection hidden="1"/>
    </xf>
    <xf numFmtId="170" fontId="3" fillId="0" borderId="1" xfId="15" applyNumberFormat="1" applyFont="1" applyBorder="1" applyAlignment="1" applyProtection="1">
      <alignment/>
      <protection hidden="1"/>
    </xf>
    <xf numFmtId="170" fontId="3" fillId="0" borderId="1" xfId="15" applyNumberFormat="1" applyFont="1" applyBorder="1" applyAlignment="1" applyProtection="1">
      <alignment wrapText="1"/>
      <protection hidden="1"/>
    </xf>
    <xf numFmtId="170" fontId="14" fillId="0" borderId="1" xfId="15" applyNumberFormat="1" applyFont="1" applyBorder="1" applyAlignment="1" applyProtection="1">
      <alignment horizontal="right" vertical="center"/>
      <protection hidden="1"/>
    </xf>
    <xf numFmtId="0" fontId="3" fillId="0" borderId="0" xfId="0" applyFont="1" applyAlignment="1">
      <alignment/>
    </xf>
    <xf numFmtId="170" fontId="3" fillId="0" borderId="0" xfId="15" applyNumberFormat="1" applyFont="1" applyAlignment="1" applyProtection="1">
      <alignment/>
      <protection hidden="1"/>
    </xf>
    <xf numFmtId="170" fontId="3" fillId="0" borderId="0" xfId="15" applyNumberFormat="1" applyFont="1" applyBorder="1" applyAlignment="1">
      <alignment/>
    </xf>
    <xf numFmtId="170" fontId="11" fillId="0" borderId="0" xfId="15" applyNumberFormat="1" applyFont="1" applyBorder="1" applyAlignment="1">
      <alignment/>
    </xf>
    <xf numFmtId="170" fontId="3" fillId="0" borderId="0" xfId="0" applyNumberFormat="1" applyFont="1" applyAlignment="1">
      <alignment/>
    </xf>
    <xf numFmtId="173" fontId="3" fillId="0" borderId="0" xfId="0" applyNumberFormat="1" applyFont="1" applyAlignment="1">
      <alignment/>
    </xf>
    <xf numFmtId="0" fontId="10" fillId="0" borderId="0" xfId="0" applyFont="1" applyAlignment="1" applyProtection="1">
      <alignment vertical="top" wrapText="1"/>
      <protection hidden="1"/>
    </xf>
    <xf numFmtId="0" fontId="1" fillId="0" borderId="0" xfId="0" applyFont="1" applyAlignment="1" applyProtection="1">
      <alignment horizontal="right"/>
      <protection hidden="1"/>
    </xf>
    <xf numFmtId="0" fontId="4" fillId="0" borderId="1" xfId="0" applyFont="1" applyBorder="1" applyAlignment="1" applyProtection="1">
      <alignment horizontal="right" vertical="center"/>
      <protection hidden="1"/>
    </xf>
    <xf numFmtId="0" fontId="3" fillId="0" borderId="1" xfId="0" applyFont="1" applyBorder="1" applyAlignment="1">
      <alignment/>
    </xf>
    <xf numFmtId="0" fontId="4" fillId="0" borderId="0" xfId="0" applyFont="1" applyAlignment="1" applyProtection="1">
      <alignment horizontal="right" vertical="center"/>
      <protection hidden="1"/>
    </xf>
    <xf numFmtId="170" fontId="3" fillId="0" borderId="0" xfId="15" applyNumberFormat="1" applyFont="1" applyAlignment="1">
      <alignment/>
    </xf>
    <xf numFmtId="170" fontId="3" fillId="0" borderId="5" xfId="15" applyNumberFormat="1" applyFont="1" applyBorder="1" applyAlignment="1" applyProtection="1">
      <alignment/>
      <protection hidden="1"/>
    </xf>
    <xf numFmtId="0" fontId="1" fillId="0" borderId="0" xfId="0" applyFont="1" applyAlignment="1" applyProtection="1">
      <alignment horizontal="right" vertical="top"/>
      <protection hidden="1"/>
    </xf>
    <xf numFmtId="171" fontId="4" fillId="0" borderId="0" xfId="0" applyFont="1" applyAlignment="1">
      <alignment/>
    </xf>
    <xf numFmtId="171" fontId="3" fillId="0" borderId="0" xfId="0" applyFont="1" applyAlignment="1">
      <alignment/>
    </xf>
    <xf numFmtId="171" fontId="8" fillId="0" borderId="0" xfId="0" applyFont="1" applyAlignment="1">
      <alignment/>
    </xf>
    <xf numFmtId="15" fontId="4" fillId="0" borderId="0" xfId="0" applyNumberFormat="1" applyFont="1" applyAlignment="1">
      <alignment/>
    </xf>
    <xf numFmtId="0" fontId="4" fillId="0" borderId="0" xfId="0" applyNumberFormat="1" applyFont="1" applyAlignment="1">
      <alignment horizontal="right"/>
    </xf>
    <xf numFmtId="0" fontId="4" fillId="0" borderId="0" xfId="15" applyNumberFormat="1" applyFont="1" applyAlignment="1" quotePrefix="1">
      <alignment horizontal="right"/>
    </xf>
    <xf numFmtId="0" fontId="3" fillId="0" borderId="0" xfId="0" applyNumberFormat="1" applyFont="1" applyAlignment="1">
      <alignment horizontal="right"/>
    </xf>
    <xf numFmtId="0" fontId="14" fillId="0" borderId="0" xfId="0" applyNumberFormat="1" applyFont="1" applyAlignment="1">
      <alignment horizontal="right"/>
    </xf>
    <xf numFmtId="170" fontId="3" fillId="0" borderId="0" xfId="0" applyNumberFormat="1" applyFont="1" applyBorder="1" applyAlignment="1">
      <alignment/>
    </xf>
    <xf numFmtId="171" fontId="3" fillId="0" borderId="0" xfId="0" applyFont="1" applyBorder="1" applyAlignment="1">
      <alignment/>
    </xf>
    <xf numFmtId="171" fontId="10" fillId="0" borderId="0" xfId="0" applyFont="1" applyAlignment="1" applyProtection="1">
      <alignment vertical="top"/>
      <protection hidden="1"/>
    </xf>
    <xf numFmtId="171" fontId="4" fillId="0" borderId="0" xfId="0" applyFont="1" applyAlignment="1" applyProtection="1">
      <alignment horizontal="right" vertical="center"/>
      <protection hidden="1"/>
    </xf>
    <xf numFmtId="171" fontId="3" fillId="0" borderId="1" xfId="0" applyFont="1" applyBorder="1" applyAlignment="1">
      <alignment/>
    </xf>
    <xf numFmtId="171" fontId="4" fillId="0" borderId="1" xfId="0" applyFont="1" applyBorder="1" applyAlignment="1" applyProtection="1">
      <alignment horizontal="right" vertical="center"/>
      <protection hidden="1"/>
    </xf>
    <xf numFmtId="171" fontId="1" fillId="0" borderId="0" xfId="0" applyFont="1" applyAlignment="1">
      <alignment/>
    </xf>
    <xf numFmtId="170" fontId="8" fillId="0" borderId="0" xfId="15" applyNumberFormat="1" applyFont="1" applyAlignment="1">
      <alignment/>
    </xf>
    <xf numFmtId="171" fontId="8" fillId="0" borderId="0" xfId="0" applyFont="1" applyFill="1" applyAlignment="1">
      <alignment/>
    </xf>
    <xf numFmtId="170" fontId="8" fillId="0" borderId="0" xfId="15" applyNumberFormat="1" applyFont="1" applyFill="1" applyAlignment="1">
      <alignment/>
    </xf>
    <xf numFmtId="170" fontId="8" fillId="0" borderId="1" xfId="15" applyNumberFormat="1" applyFont="1" applyFill="1" applyBorder="1" applyAlignment="1">
      <alignment/>
    </xf>
    <xf numFmtId="170" fontId="8" fillId="0" borderId="5" xfId="15" applyNumberFormat="1" applyFont="1" applyFill="1" applyBorder="1" applyAlignment="1">
      <alignment/>
    </xf>
    <xf numFmtId="170" fontId="8" fillId="0" borderId="5" xfId="15" applyNumberFormat="1" applyFont="1" applyBorder="1" applyAlignment="1">
      <alignment/>
    </xf>
    <xf numFmtId="170" fontId="8" fillId="0" borderId="0" xfId="15" applyNumberFormat="1" applyFont="1" applyBorder="1" applyAlignment="1">
      <alignment/>
    </xf>
    <xf numFmtId="170" fontId="8" fillId="0" borderId="6" xfId="15" applyNumberFormat="1" applyFont="1" applyBorder="1" applyAlignment="1">
      <alignment/>
    </xf>
    <xf numFmtId="170" fontId="10" fillId="0" borderId="0" xfId="15" applyNumberFormat="1" applyFont="1" applyBorder="1" applyAlignment="1" applyProtection="1">
      <alignment vertical="top" wrapText="1"/>
      <protection hidden="1"/>
    </xf>
    <xf numFmtId="171" fontId="8" fillId="0" borderId="0" xfId="0" applyFont="1" applyAlignment="1">
      <alignment wrapText="1"/>
    </xf>
    <xf numFmtId="0" fontId="0" fillId="0" borderId="0" xfId="0" applyAlignment="1">
      <alignment/>
    </xf>
    <xf numFmtId="171" fontId="1" fillId="0" borderId="0" xfId="0" applyFont="1" applyAlignment="1" applyProtection="1">
      <alignment horizontal="left"/>
      <protection hidden="1"/>
    </xf>
    <xf numFmtId="171" fontId="15" fillId="0" borderId="0" xfId="0" applyFont="1" applyAlignment="1" applyProtection="1">
      <alignment/>
      <protection hidden="1"/>
    </xf>
    <xf numFmtId="171" fontId="1" fillId="0" borderId="0" xfId="0" applyFont="1" applyAlignment="1" applyProtection="1">
      <alignment horizontal="right"/>
      <protection hidden="1"/>
    </xf>
    <xf numFmtId="171" fontId="8" fillId="0" borderId="0" xfId="0" applyFont="1" applyAlignment="1" applyProtection="1">
      <alignment horizontal="right" vertical="center" wrapText="1"/>
      <protection hidden="1"/>
    </xf>
    <xf numFmtId="171" fontId="8" fillId="0" borderId="0" xfId="0" applyFont="1" applyAlignment="1" applyProtection="1">
      <alignment horizontal="right"/>
      <protection hidden="1"/>
    </xf>
    <xf numFmtId="171" fontId="8" fillId="0" borderId="0" xfId="0" applyFont="1" applyAlignment="1" applyProtection="1">
      <alignment horizontal="right" vertical="top" wrapText="1"/>
      <protection hidden="1"/>
    </xf>
    <xf numFmtId="171" fontId="1" fillId="0" borderId="0" xfId="0" applyFont="1" applyAlignment="1" applyProtection="1">
      <alignment vertical="top" wrapText="1"/>
      <protection hidden="1"/>
    </xf>
    <xf numFmtId="171" fontId="8" fillId="0" borderId="0" xfId="0" applyFont="1" applyAlignment="1" applyProtection="1">
      <alignment/>
      <protection hidden="1"/>
    </xf>
    <xf numFmtId="171" fontId="15" fillId="0" borderId="0" xfId="0" applyFont="1" applyAlignment="1" applyProtection="1">
      <alignment vertical="center"/>
      <protection hidden="1"/>
    </xf>
    <xf numFmtId="171" fontId="8" fillId="0" borderId="0" xfId="0" applyFont="1" applyAlignment="1" applyProtection="1">
      <alignment vertical="top" wrapText="1"/>
      <protection hidden="1"/>
    </xf>
    <xf numFmtId="170" fontId="8" fillId="0" borderId="2" xfId="15" applyNumberFormat="1" applyFont="1" applyBorder="1" applyAlignment="1" applyProtection="1">
      <alignment/>
      <protection hidden="1"/>
    </xf>
    <xf numFmtId="170" fontId="8" fillId="0" borderId="3" xfId="15" applyNumberFormat="1" applyFont="1" applyBorder="1" applyAlignment="1" applyProtection="1">
      <alignment/>
      <protection hidden="1"/>
    </xf>
    <xf numFmtId="170" fontId="8" fillId="0" borderId="0" xfId="15" applyNumberFormat="1" applyFont="1" applyBorder="1" applyAlignment="1" applyProtection="1">
      <alignment vertical="center" wrapText="1"/>
      <protection hidden="1"/>
    </xf>
    <xf numFmtId="171" fontId="15" fillId="0" borderId="0" xfId="0" applyFont="1" applyAlignment="1" applyProtection="1">
      <alignment vertical="top" wrapText="1"/>
      <protection hidden="1"/>
    </xf>
    <xf numFmtId="171" fontId="12" fillId="0" borderId="0" xfId="0" applyFont="1" applyAlignment="1" applyProtection="1">
      <alignment vertical="top" wrapText="1"/>
      <protection hidden="1"/>
    </xf>
    <xf numFmtId="170" fontId="3" fillId="0" borderId="0" xfId="15" applyNumberFormat="1" applyFont="1" applyAlignment="1" applyProtection="1" quotePrefix="1">
      <alignment horizontal="right"/>
      <protection hidden="1"/>
    </xf>
    <xf numFmtId="171" fontId="4" fillId="0" borderId="0" xfId="0" applyFont="1" applyAlignment="1" applyProtection="1">
      <alignment/>
      <protection hidden="1"/>
    </xf>
    <xf numFmtId="171" fontId="8" fillId="0" borderId="0" xfId="0" applyFont="1" applyAlignment="1">
      <alignment vertical="center"/>
    </xf>
    <xf numFmtId="170" fontId="8" fillId="0" borderId="0" xfId="0" applyNumberFormat="1" applyFont="1" applyAlignment="1">
      <alignment/>
    </xf>
    <xf numFmtId="171" fontId="8" fillId="0" borderId="0" xfId="0" applyFont="1" applyBorder="1" applyAlignment="1">
      <alignment vertical="center"/>
    </xf>
    <xf numFmtId="171" fontId="8" fillId="0" borderId="1" xfId="0" applyFont="1" applyBorder="1" applyAlignment="1">
      <alignment vertical="center"/>
    </xf>
    <xf numFmtId="171" fontId="8" fillId="0" borderId="2" xfId="0" applyFont="1" applyBorder="1" applyAlignment="1">
      <alignment/>
    </xf>
    <xf numFmtId="171" fontId="8" fillId="0" borderId="3" xfId="0" applyFont="1" applyBorder="1" applyAlignment="1">
      <alignment/>
    </xf>
    <xf numFmtId="171" fontId="10" fillId="0" borderId="0" xfId="0" applyFont="1" applyAlignment="1" applyProtection="1">
      <alignment vertical="top" wrapText="1"/>
      <protection hidden="1"/>
    </xf>
    <xf numFmtId="171" fontId="1" fillId="0" borderId="0" xfId="0" applyFont="1" applyAlignment="1" applyProtection="1">
      <alignment horizontal="right" vertical="top"/>
      <protection hidden="1"/>
    </xf>
    <xf numFmtId="171" fontId="8" fillId="0" borderId="1" xfId="0" applyFont="1" applyBorder="1" applyAlignment="1">
      <alignment/>
    </xf>
    <xf numFmtId="171" fontId="5" fillId="0" borderId="0" xfId="0" applyFont="1" applyAlignment="1" applyProtection="1">
      <alignment/>
      <protection hidden="1"/>
    </xf>
    <xf numFmtId="0" fontId="5" fillId="0" borderId="0" xfId="15" applyNumberFormat="1" applyFont="1" applyBorder="1" applyAlignment="1" applyProtection="1">
      <alignment horizontal="right"/>
      <protection hidden="1"/>
    </xf>
    <xf numFmtId="0" fontId="5" fillId="0" borderId="0" xfId="15" applyNumberFormat="1" applyFont="1" applyAlignment="1" applyProtection="1">
      <alignment horizontal="right" vertical="top"/>
      <protection hidden="1"/>
    </xf>
    <xf numFmtId="0" fontId="5" fillId="0" borderId="0" xfId="15" applyNumberFormat="1" applyFont="1" applyAlignment="1" applyProtection="1">
      <alignment horizontal="right" vertical="top" wrapText="1"/>
      <protection hidden="1"/>
    </xf>
    <xf numFmtId="0" fontId="5" fillId="0" borderId="0" xfId="15" applyNumberFormat="1" applyFont="1" applyBorder="1" applyAlignment="1" applyProtection="1" quotePrefix="1">
      <alignment horizontal="right"/>
      <protection hidden="1"/>
    </xf>
    <xf numFmtId="0" fontId="5" fillId="0" borderId="0" xfId="15" applyNumberFormat="1" applyFont="1" applyAlignment="1" applyProtection="1">
      <alignment horizontal="right"/>
      <protection hidden="1"/>
    </xf>
    <xf numFmtId="170" fontId="15" fillId="0" borderId="5" xfId="15" applyNumberFormat="1" applyFont="1" applyBorder="1" applyAlignment="1" applyProtection="1">
      <alignment/>
      <protection hidden="1"/>
    </xf>
    <xf numFmtId="170" fontId="15" fillId="0" borderId="1" xfId="15" applyNumberFormat="1" applyFont="1" applyBorder="1" applyAlignment="1" applyProtection="1">
      <alignment horizontal="right"/>
      <protection hidden="1"/>
    </xf>
    <xf numFmtId="170" fontId="16" fillId="0" borderId="7" xfId="15" applyNumberFormat="1" applyFont="1" applyBorder="1" applyAlignment="1" applyProtection="1">
      <alignment/>
      <protection hidden="1"/>
    </xf>
    <xf numFmtId="170" fontId="15" fillId="0" borderId="8" xfId="15" applyNumberFormat="1" applyFont="1" applyBorder="1" applyAlignment="1" applyProtection="1">
      <alignment horizontal="right"/>
      <protection hidden="1"/>
    </xf>
    <xf numFmtId="170" fontId="16" fillId="0" borderId="9" xfId="15" applyNumberFormat="1" applyFont="1" applyBorder="1" applyAlignment="1" applyProtection="1">
      <alignment/>
      <protection hidden="1"/>
    </xf>
    <xf numFmtId="170" fontId="15" fillId="0" borderId="10" xfId="15" applyNumberFormat="1" applyFont="1" applyBorder="1" applyAlignment="1" applyProtection="1">
      <alignment horizontal="right"/>
      <protection hidden="1"/>
    </xf>
    <xf numFmtId="170" fontId="16" fillId="0" borderId="11" xfId="15" applyNumberFormat="1" applyFont="1" applyBorder="1" applyAlignment="1" applyProtection="1">
      <alignment horizontal="right"/>
      <protection hidden="1"/>
    </xf>
    <xf numFmtId="170" fontId="15" fillId="0" borderId="12" xfId="15" applyNumberFormat="1" applyFont="1" applyFill="1" applyBorder="1" applyAlignment="1" applyProtection="1">
      <alignment horizontal="right" vertical="center"/>
      <protection hidden="1"/>
    </xf>
    <xf numFmtId="170" fontId="16" fillId="0" borderId="11" xfId="15" applyNumberFormat="1" applyFont="1" applyBorder="1" applyAlignment="1" applyProtection="1">
      <alignment/>
      <protection hidden="1"/>
    </xf>
    <xf numFmtId="170" fontId="15" fillId="0" borderId="12" xfId="15" applyNumberFormat="1" applyFont="1" applyBorder="1" applyAlignment="1" applyProtection="1">
      <alignment horizontal="right"/>
      <protection hidden="1"/>
    </xf>
    <xf numFmtId="170" fontId="15" fillId="0" borderId="7" xfId="15" applyNumberFormat="1" applyFont="1" applyBorder="1" applyAlignment="1" applyProtection="1">
      <alignment/>
      <protection hidden="1"/>
    </xf>
    <xf numFmtId="170" fontId="15" fillId="0" borderId="9" xfId="15" applyNumberFormat="1" applyFont="1" applyBorder="1" applyAlignment="1" applyProtection="1">
      <alignment/>
      <protection hidden="1"/>
    </xf>
    <xf numFmtId="170" fontId="15" fillId="0" borderId="11" xfId="15" applyNumberFormat="1" applyFont="1" applyFill="1" applyBorder="1" applyAlignment="1" applyProtection="1">
      <alignment horizontal="right"/>
      <protection hidden="1"/>
    </xf>
    <xf numFmtId="170" fontId="15" fillId="0" borderId="11" xfId="15" applyNumberFormat="1" applyFont="1" applyBorder="1" applyAlignment="1" applyProtection="1">
      <alignment/>
      <protection hidden="1"/>
    </xf>
    <xf numFmtId="175" fontId="1" fillId="0" borderId="0" xfId="15" applyNumberFormat="1" applyFont="1" applyBorder="1" applyAlignment="1" applyProtection="1">
      <alignment vertical="center"/>
      <protection hidden="1"/>
    </xf>
    <xf numFmtId="171" fontId="8" fillId="0" borderId="0" xfId="0" applyFont="1" applyAlignment="1" applyProtection="1">
      <alignment vertical="center" wrapText="1"/>
      <protection hidden="1"/>
    </xf>
    <xf numFmtId="170" fontId="10" fillId="0" borderId="0" xfId="15" applyNumberFormat="1" applyFont="1" applyBorder="1" applyAlignment="1" applyProtection="1">
      <alignment horizontal="left" vertical="top" wrapText="1"/>
      <protection hidden="1"/>
    </xf>
    <xf numFmtId="171" fontId="4" fillId="0" borderId="0" xfId="0" applyFont="1" applyBorder="1" applyAlignment="1" applyProtection="1">
      <alignment horizontal="right" vertical="center"/>
      <protection hidden="1"/>
    </xf>
    <xf numFmtId="170" fontId="15" fillId="0" borderId="13" xfId="15" applyNumberFormat="1" applyFont="1" applyBorder="1" applyAlignment="1" applyProtection="1">
      <alignment horizontal="right"/>
      <protection hidden="1"/>
    </xf>
    <xf numFmtId="170" fontId="15" fillId="0" borderId="14" xfId="15" applyNumberFormat="1" applyFont="1" applyBorder="1" applyAlignment="1" applyProtection="1">
      <alignment horizontal="right"/>
      <protection hidden="1"/>
    </xf>
    <xf numFmtId="170" fontId="15" fillId="0" borderId="15" xfId="15" applyNumberFormat="1" applyFont="1" applyFill="1" applyBorder="1" applyAlignment="1" applyProtection="1">
      <alignment vertical="center"/>
      <protection hidden="1"/>
    </xf>
    <xf numFmtId="170" fontId="15" fillId="0" borderId="7" xfId="15" applyNumberFormat="1" applyFont="1" applyBorder="1" applyAlignment="1" applyProtection="1">
      <alignment/>
      <protection hidden="1"/>
    </xf>
    <xf numFmtId="170" fontId="4" fillId="0" borderId="0" xfId="15" applyNumberFormat="1" applyFont="1" applyAlignment="1" applyProtection="1" quotePrefix="1">
      <alignment horizontal="right" wrapText="1"/>
      <protection hidden="1"/>
    </xf>
    <xf numFmtId="170" fontId="4" fillId="0" borderId="0" xfId="15" applyNumberFormat="1" applyFont="1" applyAlignment="1" applyProtection="1">
      <alignment horizontal="right" wrapText="1"/>
      <protection hidden="1"/>
    </xf>
    <xf numFmtId="170" fontId="14" fillId="0" borderId="0" xfId="15" applyNumberFormat="1" applyFont="1" applyAlignment="1" applyProtection="1">
      <alignment horizontal="right" wrapText="1"/>
      <protection hidden="1"/>
    </xf>
    <xf numFmtId="170" fontId="4" fillId="0" borderId="0" xfId="15" applyNumberFormat="1" applyFont="1" applyAlignment="1" applyProtection="1">
      <alignment wrapText="1"/>
      <protection hidden="1"/>
    </xf>
    <xf numFmtId="170" fontId="4" fillId="0" borderId="0" xfId="15" applyNumberFormat="1" applyFont="1" applyAlignment="1" applyProtection="1">
      <alignment/>
      <protection hidden="1"/>
    </xf>
    <xf numFmtId="43" fontId="8" fillId="0" borderId="0" xfId="15" applyNumberFormat="1" applyFont="1" applyAlignment="1" applyProtection="1">
      <alignment horizontal="right" vertical="center"/>
      <protection hidden="1"/>
    </xf>
    <xf numFmtId="170" fontId="10" fillId="0" borderId="0" xfId="15" applyNumberFormat="1" applyFont="1" applyBorder="1" applyAlignment="1" applyProtection="1">
      <alignment horizontal="left" vertical="top" wrapText="1"/>
      <protection hidden="1"/>
    </xf>
    <xf numFmtId="170" fontId="15" fillId="0" borderId="16" xfId="15" applyNumberFormat="1" applyFont="1" applyFill="1" applyBorder="1" applyAlignment="1" applyProtection="1">
      <alignment vertical="center" wrapText="1"/>
      <protection hidden="1"/>
    </xf>
    <xf numFmtId="170" fontId="15" fillId="0" borderId="17" xfId="15" applyNumberFormat="1" applyFont="1" applyBorder="1" applyAlignment="1" applyProtection="1">
      <alignment vertical="center" wrapText="1"/>
      <protection hidden="1"/>
    </xf>
    <xf numFmtId="0" fontId="5" fillId="0" borderId="0" xfId="15" applyNumberFormat="1" applyFont="1" applyBorder="1" applyAlignment="1" applyProtection="1" quotePrefix="1">
      <alignment horizontal="right"/>
      <protection hidden="1"/>
    </xf>
    <xf numFmtId="0" fontId="5" fillId="0" borderId="0" xfId="15" applyNumberFormat="1" applyFont="1" applyBorder="1" applyAlignment="1" applyProtection="1">
      <alignment horizontal="right"/>
      <protection hidden="1"/>
    </xf>
    <xf numFmtId="170" fontId="8" fillId="0" borderId="0" xfId="15" applyNumberFormat="1" applyFont="1" applyAlignment="1" applyProtection="1">
      <alignment wrapText="1"/>
      <protection hidden="1"/>
    </xf>
    <xf numFmtId="170" fontId="8" fillId="0" borderId="0" xfId="15" applyNumberFormat="1" applyFont="1" applyAlignment="1" applyProtection="1">
      <alignment horizontal="left" wrapText="1"/>
      <protection hidden="1"/>
    </xf>
    <xf numFmtId="170" fontId="1" fillId="0" borderId="0" xfId="15" applyNumberFormat="1" applyFont="1" applyAlignment="1" applyProtection="1">
      <alignment horizontal="left" wrapText="1"/>
      <protection hidden="1"/>
    </xf>
    <xf numFmtId="170" fontId="8" fillId="0" borderId="0" xfId="15" applyNumberFormat="1" applyFont="1" applyAlignment="1" applyProtection="1">
      <alignment/>
      <protection hidden="1"/>
    </xf>
    <xf numFmtId="170" fontId="8" fillId="0" borderId="0" xfId="15" applyNumberFormat="1" applyFont="1" applyAlignment="1" applyProtection="1">
      <alignment vertical="top" wrapText="1"/>
      <protection hidden="1"/>
    </xf>
    <xf numFmtId="170" fontId="1" fillId="0" borderId="0" xfId="15" applyNumberFormat="1" applyFont="1" applyAlignment="1" applyProtection="1">
      <alignment vertical="center" wrapText="1"/>
      <protection hidden="1"/>
    </xf>
    <xf numFmtId="170" fontId="1" fillId="0" borderId="2" xfId="15" applyNumberFormat="1" applyFont="1" applyBorder="1" applyAlignment="1" applyProtection="1">
      <alignment vertical="center"/>
      <protection hidden="1"/>
    </xf>
    <xf numFmtId="170" fontId="1" fillId="0" borderId="3" xfId="15" applyNumberFormat="1" applyFont="1" applyBorder="1" applyAlignment="1" applyProtection="1">
      <alignment vertical="center"/>
      <protection hidden="1"/>
    </xf>
    <xf numFmtId="170" fontId="8" fillId="0" borderId="0" xfId="15" applyNumberFormat="1" applyFont="1" applyAlignment="1" applyProtection="1">
      <alignment vertical="center" wrapText="1"/>
      <protection hidden="1"/>
    </xf>
    <xf numFmtId="170" fontId="1" fillId="0" borderId="0" xfId="15" applyNumberFormat="1" applyFont="1" applyBorder="1" applyAlignment="1" applyProtection="1">
      <alignment vertical="center" wrapText="1"/>
      <protection hidden="1"/>
    </xf>
    <xf numFmtId="170" fontId="8" fillId="0" borderId="0" xfId="15" applyNumberFormat="1" applyFont="1" applyAlignment="1" applyProtection="1">
      <alignment horizontal="left" vertical="center"/>
      <protection hidden="1"/>
    </xf>
    <xf numFmtId="170" fontId="1" fillId="0" borderId="2" xfId="15" applyNumberFormat="1" applyFont="1" applyBorder="1" applyAlignment="1" applyProtection="1">
      <alignment horizontal="center" vertical="center"/>
      <protection hidden="1"/>
    </xf>
    <xf numFmtId="170" fontId="1" fillId="0" borderId="3" xfId="15" applyNumberFormat="1" applyFont="1" applyBorder="1" applyAlignment="1" applyProtection="1">
      <alignment horizontal="center" vertical="center"/>
      <protection hidden="1"/>
    </xf>
    <xf numFmtId="43" fontId="8" fillId="0" borderId="0" xfId="15" applyNumberFormat="1" applyFont="1" applyAlignment="1" applyProtection="1" quotePrefix="1">
      <alignment horizontal="right" vertical="center"/>
      <protection hidden="1"/>
    </xf>
    <xf numFmtId="170" fontId="1" fillId="0" borderId="0" xfId="15" applyNumberFormat="1" applyFont="1" applyAlignment="1" applyProtection="1">
      <alignment horizontal="center"/>
      <protection hidden="1"/>
    </xf>
    <xf numFmtId="170" fontId="4" fillId="0" borderId="0" xfId="15" applyNumberFormat="1" applyFont="1" applyAlignment="1" applyProtection="1" quotePrefix="1">
      <alignment horizontal="right"/>
      <protection hidden="1"/>
    </xf>
    <xf numFmtId="170" fontId="3" fillId="0" borderId="0" xfId="15" applyNumberFormat="1" applyFont="1" applyAlignment="1" applyProtection="1">
      <alignment horizontal="center" vertical="top"/>
      <protection hidden="1"/>
    </xf>
    <xf numFmtId="170" fontId="4" fillId="0" borderId="0" xfId="15" applyNumberFormat="1" applyFont="1" applyAlignment="1" applyProtection="1">
      <alignment horizontal="right"/>
      <protection hidden="1"/>
    </xf>
    <xf numFmtId="170" fontId="1" fillId="0" borderId="0" xfId="15" applyNumberFormat="1" applyFont="1" applyBorder="1" applyAlignment="1" applyProtection="1">
      <alignment horizontal="center" vertical="center"/>
      <protection hidden="1"/>
    </xf>
    <xf numFmtId="170" fontId="1" fillId="0" borderId="0" xfId="15" applyNumberFormat="1" applyFont="1" applyAlignment="1" applyProtection="1">
      <alignment wrapText="1"/>
      <protection hidden="1"/>
    </xf>
    <xf numFmtId="171" fontId="1" fillId="0" borderId="0" xfId="0" applyFont="1" applyAlignment="1" applyProtection="1">
      <alignment horizontal="left"/>
      <protection hidden="1"/>
    </xf>
    <xf numFmtId="171" fontId="1" fillId="0" borderId="0" xfId="0" applyFont="1" applyAlignment="1" applyProtection="1">
      <alignment horizontal="right" vertical="center" wrapText="1"/>
      <protection hidden="1"/>
    </xf>
    <xf numFmtId="171" fontId="1" fillId="0" borderId="0" xfId="0" applyFont="1" applyAlignment="1" applyProtection="1">
      <alignment horizontal="right" vertical="top" wrapText="1"/>
      <protection hidden="1"/>
    </xf>
    <xf numFmtId="171" fontId="1" fillId="0" borderId="0" xfId="0" applyFont="1" applyAlignment="1" applyProtection="1">
      <alignment vertical="top" wrapText="1"/>
      <protection hidden="1"/>
    </xf>
    <xf numFmtId="171" fontId="1" fillId="0" borderId="0" xfId="0" applyFont="1" applyAlignment="1" applyProtection="1">
      <alignment wrapText="1"/>
      <protection hidden="1"/>
    </xf>
    <xf numFmtId="171" fontId="8" fillId="0" borderId="0" xfId="0" applyFont="1" applyAlignment="1" applyProtection="1">
      <alignment vertical="center" wrapText="1"/>
      <protection hidden="1"/>
    </xf>
    <xf numFmtId="170" fontId="8" fillId="0" borderId="2" xfId="15" applyNumberFormat="1" applyFont="1" applyBorder="1" applyAlignment="1" applyProtection="1">
      <alignment vertical="center" wrapText="1"/>
      <protection hidden="1"/>
    </xf>
    <xf numFmtId="170" fontId="8" fillId="0" borderId="3" xfId="15" applyNumberFormat="1" applyFont="1" applyBorder="1" applyAlignment="1" applyProtection="1">
      <alignment vertical="center" wrapText="1"/>
      <protection hidden="1"/>
    </xf>
    <xf numFmtId="171" fontId="8" fillId="0" borderId="0" xfId="0" applyFont="1" applyAlignment="1" applyProtection="1">
      <alignment wrapText="1"/>
      <protection hidden="1"/>
    </xf>
    <xf numFmtId="171" fontId="8" fillId="0" borderId="0" xfId="0" applyFont="1" applyAlignment="1" applyProtection="1">
      <alignment horizontal="right" vertical="center" wrapText="1"/>
      <protection hidden="1"/>
    </xf>
    <xf numFmtId="171" fontId="8" fillId="0" borderId="0" xfId="0" applyFont="1" applyAlignment="1">
      <alignment vertical="center" wrapText="1"/>
    </xf>
    <xf numFmtId="170" fontId="8" fillId="0" borderId="0" xfId="15" applyNumberFormat="1" applyFont="1" applyBorder="1" applyAlignment="1" applyProtection="1">
      <alignment vertical="center" wrapText="1"/>
      <protection hidden="1"/>
    </xf>
    <xf numFmtId="170" fontId="8" fillId="0" borderId="1" xfId="15" applyNumberFormat="1" applyFont="1" applyBorder="1" applyAlignment="1" applyProtection="1">
      <alignment vertical="center" wrapText="1"/>
      <protection hidden="1"/>
    </xf>
    <xf numFmtId="171" fontId="1" fillId="0" borderId="0" xfId="0" applyFont="1" applyAlignment="1" applyProtection="1">
      <alignment horizontal="right"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39"/>
  <sheetViews>
    <sheetView showGridLines="0" tabSelected="1" zoomScaleSheetLayoutView="90" workbookViewId="0" topLeftCell="A1">
      <selection activeCell="O78" sqref="O78"/>
    </sheetView>
  </sheetViews>
  <sheetFormatPr defaultColWidth="9.140625" defaultRowHeight="12.75"/>
  <cols>
    <col min="1" max="1" width="4.28125" style="123" customWidth="1"/>
    <col min="2" max="2" width="3.140625" style="123" customWidth="1"/>
    <col min="3" max="4" width="9.140625" style="123" customWidth="1"/>
    <col min="5" max="5" width="15.57421875" style="123" customWidth="1"/>
    <col min="6" max="6" width="1.57421875" style="123" customWidth="1"/>
    <col min="7" max="7" width="11.8515625" style="123" bestFit="1" customWidth="1"/>
    <col min="8" max="8" width="1.57421875" style="123" customWidth="1"/>
    <col min="9" max="9" width="13.28125" style="123" bestFit="1" customWidth="1"/>
    <col min="10" max="10" width="2.140625" style="123" customWidth="1"/>
    <col min="11" max="11" width="10.7109375" style="123" customWidth="1"/>
    <col min="12" max="12" width="1.7109375" style="123" customWidth="1"/>
    <col min="13" max="13" width="13.140625" style="123" customWidth="1"/>
    <col min="14" max="14" width="6.28125" style="123" customWidth="1"/>
    <col min="15" max="15" width="5.57421875" style="123" customWidth="1"/>
    <col min="16" max="16" width="9.140625" style="123" customWidth="1"/>
    <col min="17" max="17" width="12.421875" style="123" hidden="1" customWidth="1"/>
    <col min="18" max="18" width="2.421875" style="123" hidden="1" customWidth="1"/>
    <col min="19" max="19" width="12.421875" style="123" hidden="1" customWidth="1"/>
    <col min="20" max="16384" width="9.140625" style="123" customWidth="1"/>
  </cols>
  <sheetData>
    <row r="1" spans="2:13" ht="15.75">
      <c r="B1" s="242" t="s">
        <v>0</v>
      </c>
      <c r="C1" s="242"/>
      <c r="D1" s="242"/>
      <c r="E1" s="242"/>
      <c r="F1" s="242"/>
      <c r="G1" s="242"/>
      <c r="H1" s="242"/>
      <c r="I1" s="242"/>
      <c r="J1" s="242"/>
      <c r="K1" s="242"/>
      <c r="L1" s="242"/>
      <c r="M1" s="242"/>
    </row>
    <row r="2" spans="2:13" ht="12.75">
      <c r="B2" s="244" t="s">
        <v>129</v>
      </c>
      <c r="C2" s="244"/>
      <c r="D2" s="244"/>
      <c r="E2" s="244"/>
      <c r="F2" s="244"/>
      <c r="G2" s="244"/>
      <c r="H2" s="244"/>
      <c r="I2" s="244"/>
      <c r="J2" s="244"/>
      <c r="K2" s="244"/>
      <c r="L2" s="244"/>
      <c r="M2" s="244"/>
    </row>
    <row r="3" spans="1:13" ht="12.75">
      <c r="A3" s="57"/>
      <c r="B3" s="57"/>
      <c r="C3" s="57"/>
      <c r="D3" s="57"/>
      <c r="E3" s="57"/>
      <c r="F3" s="57"/>
      <c r="G3" s="57"/>
      <c r="H3" s="57"/>
      <c r="I3" s="57"/>
      <c r="J3" s="57"/>
      <c r="K3" s="57"/>
      <c r="L3" s="57"/>
      <c r="M3" s="57"/>
    </row>
    <row r="4" spans="2:13" ht="12.75">
      <c r="B4" s="1" t="s">
        <v>1</v>
      </c>
      <c r="C4" s="2"/>
      <c r="D4" s="124"/>
      <c r="E4" s="124"/>
      <c r="F4" s="124"/>
      <c r="G4" s="124"/>
      <c r="H4" s="124"/>
      <c r="I4" s="124"/>
      <c r="J4" s="124"/>
      <c r="K4" s="124"/>
      <c r="L4" s="2"/>
      <c r="M4" s="2"/>
    </row>
    <row r="5" spans="1:13" ht="12.75">
      <c r="A5" s="65"/>
      <c r="B5" s="58"/>
      <c r="C5" s="58"/>
      <c r="D5" s="58"/>
      <c r="E5" s="58"/>
      <c r="F5" s="58"/>
      <c r="G5" s="58"/>
      <c r="H5" s="58"/>
      <c r="I5" s="58"/>
      <c r="J5" s="58"/>
      <c r="K5" s="2"/>
      <c r="L5" s="2"/>
      <c r="M5" s="2"/>
    </row>
    <row r="6" spans="1:19" ht="12.75">
      <c r="A6" s="2"/>
      <c r="B6" s="2"/>
      <c r="C6" s="2"/>
      <c r="D6" s="2"/>
      <c r="E6" s="2"/>
      <c r="F6" s="3"/>
      <c r="G6" s="226"/>
      <c r="H6" s="227"/>
      <c r="I6" s="227"/>
      <c r="J6" s="194"/>
      <c r="K6" s="193"/>
      <c r="L6" s="190"/>
      <c r="M6" s="190" t="s">
        <v>2</v>
      </c>
      <c r="Q6" s="193"/>
      <c r="R6" s="190"/>
      <c r="S6" s="190" t="s">
        <v>2</v>
      </c>
    </row>
    <row r="7" spans="1:19" ht="12.75">
      <c r="A7" s="2"/>
      <c r="B7" s="2"/>
      <c r="C7" s="2"/>
      <c r="D7" s="2"/>
      <c r="E7" s="2"/>
      <c r="F7" s="2"/>
      <c r="G7" s="191" t="s">
        <v>126</v>
      </c>
      <c r="H7" s="191"/>
      <c r="I7" s="191" t="s">
        <v>2</v>
      </c>
      <c r="J7" s="192"/>
      <c r="K7" s="192" t="s">
        <v>125</v>
      </c>
      <c r="L7" s="192"/>
      <c r="M7" s="192" t="str">
        <f>K7</f>
        <v>9 months</v>
      </c>
      <c r="Q7" s="192" t="s">
        <v>127</v>
      </c>
      <c r="R7" s="192"/>
      <c r="S7" s="192" t="str">
        <f>Q7</f>
        <v>6 months</v>
      </c>
    </row>
    <row r="8" spans="1:19" ht="12.75">
      <c r="A8" s="2"/>
      <c r="B8" s="2"/>
      <c r="C8" s="2"/>
      <c r="D8" s="2"/>
      <c r="E8" s="6"/>
      <c r="F8" s="2"/>
      <c r="G8" s="191" t="s">
        <v>3</v>
      </c>
      <c r="H8" s="191"/>
      <c r="I8" s="191" t="s">
        <v>3</v>
      </c>
      <c r="J8" s="192"/>
      <c r="K8" s="192" t="s">
        <v>4</v>
      </c>
      <c r="L8" s="192"/>
      <c r="M8" s="192" t="s">
        <v>4</v>
      </c>
      <c r="Q8" s="192" t="s">
        <v>4</v>
      </c>
      <c r="R8" s="192"/>
      <c r="S8" s="192" t="s">
        <v>4</v>
      </c>
    </row>
    <row r="9" spans="1:19" ht="12.75">
      <c r="A9" s="2"/>
      <c r="B9" s="2"/>
      <c r="C9" s="2"/>
      <c r="D9" s="2"/>
      <c r="E9" s="2"/>
      <c r="F9" s="2"/>
      <c r="G9" s="191" t="s">
        <v>5</v>
      </c>
      <c r="H9" s="191"/>
      <c r="I9" s="191" t="s">
        <v>5</v>
      </c>
      <c r="J9" s="192"/>
      <c r="K9" s="192" t="s">
        <v>6</v>
      </c>
      <c r="L9" s="192"/>
      <c r="M9" s="192" t="s">
        <v>6</v>
      </c>
      <c r="Q9" s="192" t="s">
        <v>6</v>
      </c>
      <c r="R9" s="192"/>
      <c r="S9" s="192" t="s">
        <v>6</v>
      </c>
    </row>
    <row r="10" spans="1:19" ht="12.75">
      <c r="A10" s="2"/>
      <c r="B10" s="2"/>
      <c r="C10" s="2"/>
      <c r="D10" s="2"/>
      <c r="E10" s="6"/>
      <c r="F10" s="3"/>
      <c r="G10" s="7" t="s">
        <v>101</v>
      </c>
      <c r="H10" s="5"/>
      <c r="I10" s="7" t="s">
        <v>102</v>
      </c>
      <c r="J10" s="4"/>
      <c r="K10" s="7" t="str">
        <f>G10</f>
        <v>30/09/2006</v>
      </c>
      <c r="L10" s="125"/>
      <c r="M10" s="7" t="str">
        <f>I10</f>
        <v>30/09/2005</v>
      </c>
      <c r="Q10" s="7" t="s">
        <v>7</v>
      </c>
      <c r="R10" s="125"/>
      <c r="S10" s="7" t="s">
        <v>128</v>
      </c>
    </row>
    <row r="11" spans="1:19" ht="12.75">
      <c r="A11" s="2"/>
      <c r="B11" s="2"/>
      <c r="C11" s="2"/>
      <c r="D11" s="2"/>
      <c r="E11" s="6"/>
      <c r="F11" s="3"/>
      <c r="G11" s="7"/>
      <c r="H11" s="5"/>
      <c r="I11" s="8" t="s">
        <v>8</v>
      </c>
      <c r="J11" s="9"/>
      <c r="K11" s="10"/>
      <c r="L11" s="126"/>
      <c r="M11" s="8" t="s">
        <v>8</v>
      </c>
      <c r="Q11" s="10"/>
      <c r="R11" s="126"/>
      <c r="S11" s="8" t="s">
        <v>8</v>
      </c>
    </row>
    <row r="12" spans="1:19" ht="18">
      <c r="A12" s="2"/>
      <c r="B12" s="2"/>
      <c r="C12" s="11"/>
      <c r="D12" s="2"/>
      <c r="E12" s="2"/>
      <c r="F12" s="2"/>
      <c r="G12" s="12"/>
      <c r="H12" s="12"/>
      <c r="I12" s="12"/>
      <c r="J12" s="13"/>
      <c r="K12" s="13"/>
      <c r="L12" s="13"/>
      <c r="M12" s="12"/>
      <c r="Q12" s="13"/>
      <c r="R12" s="13"/>
      <c r="S12" s="12"/>
    </row>
    <row r="13" spans="1:19" ht="15.75">
      <c r="A13" s="14"/>
      <c r="B13" s="15"/>
      <c r="C13" s="228" t="s">
        <v>9</v>
      </c>
      <c r="D13" s="228"/>
      <c r="E13" s="228"/>
      <c r="F13" s="15"/>
      <c r="G13" s="17">
        <v>332565</v>
      </c>
      <c r="H13" s="17"/>
      <c r="I13" s="17">
        <v>272539</v>
      </c>
      <c r="J13" s="17"/>
      <c r="K13" s="17">
        <f>Q13+G13</f>
        <v>921362</v>
      </c>
      <c r="L13" s="18"/>
      <c r="M13" s="17">
        <f>S13+I13</f>
        <v>714816</v>
      </c>
      <c r="Q13" s="17">
        <v>588797</v>
      </c>
      <c r="R13" s="18"/>
      <c r="S13" s="17">
        <v>442277</v>
      </c>
    </row>
    <row r="14" spans="1:19" ht="15.75">
      <c r="A14" s="19"/>
      <c r="B14" s="15"/>
      <c r="C14" s="228" t="s">
        <v>10</v>
      </c>
      <c r="D14" s="228"/>
      <c r="E14" s="228"/>
      <c r="F14" s="15"/>
      <c r="G14" s="17">
        <v>-304154</v>
      </c>
      <c r="H14" s="20"/>
      <c r="I14" s="17">
        <v>-252192</v>
      </c>
      <c r="J14" s="20"/>
      <c r="K14" s="17">
        <f>Q14+G14</f>
        <v>-844499</v>
      </c>
      <c r="L14" s="18"/>
      <c r="M14" s="17">
        <f>S14+I14</f>
        <v>-654735</v>
      </c>
      <c r="P14" s="127"/>
      <c r="Q14" s="17">
        <v>-540345</v>
      </c>
      <c r="R14" s="18"/>
      <c r="S14" s="17">
        <v>-402543</v>
      </c>
    </row>
    <row r="15" spans="1:19" ht="6" customHeight="1">
      <c r="A15" s="19"/>
      <c r="B15" s="15"/>
      <c r="C15" s="16"/>
      <c r="D15" s="16"/>
      <c r="E15" s="16"/>
      <c r="F15" s="15"/>
      <c r="G15" s="21"/>
      <c r="H15" s="22"/>
      <c r="I15" s="21"/>
      <c r="J15" s="22"/>
      <c r="K15" s="21"/>
      <c r="L15" s="23"/>
      <c r="M15" s="21"/>
      <c r="Q15" s="21"/>
      <c r="R15" s="23"/>
      <c r="S15" s="21"/>
    </row>
    <row r="16" spans="1:19" ht="15.75">
      <c r="A16" s="19"/>
      <c r="B16" s="15"/>
      <c r="C16" s="228" t="s">
        <v>11</v>
      </c>
      <c r="D16" s="228"/>
      <c r="E16" s="228"/>
      <c r="F16" s="15"/>
      <c r="G16" s="17">
        <f>SUM(G13:G15)</f>
        <v>28411</v>
      </c>
      <c r="H16" s="20"/>
      <c r="I16" s="17">
        <f>SUM(I13:I15)</f>
        <v>20347</v>
      </c>
      <c r="J16" s="24"/>
      <c r="K16" s="17">
        <f>SUM(K13:K15)</f>
        <v>76863</v>
      </c>
      <c r="L16" s="15"/>
      <c r="M16" s="17">
        <f>SUM(M13:M15)</f>
        <v>60081</v>
      </c>
      <c r="Q16" s="17">
        <f>SUM(Q13:Q15)</f>
        <v>48452</v>
      </c>
      <c r="R16" s="15"/>
      <c r="S16" s="17">
        <f>SUM(S13:S15)</f>
        <v>39734</v>
      </c>
    </row>
    <row r="17" spans="1:19" ht="6" customHeight="1">
      <c r="A17" s="19"/>
      <c r="B17" s="15"/>
      <c r="C17" s="16"/>
      <c r="D17" s="16"/>
      <c r="E17" s="16"/>
      <c r="F17" s="15"/>
      <c r="G17" s="17"/>
      <c r="H17" s="20"/>
      <c r="I17" s="17"/>
      <c r="J17" s="24"/>
      <c r="K17" s="17"/>
      <c r="L17" s="15"/>
      <c r="M17" s="17"/>
      <c r="Q17" s="17"/>
      <c r="R17" s="15"/>
      <c r="S17" s="17"/>
    </row>
    <row r="18" spans="1:19" ht="15.75">
      <c r="A18" s="19"/>
      <c r="B18" s="15"/>
      <c r="C18" s="228" t="s">
        <v>12</v>
      </c>
      <c r="D18" s="228"/>
      <c r="E18" s="228"/>
      <c r="F18" s="15"/>
      <c r="G18" s="17">
        <v>4881</v>
      </c>
      <c r="H18" s="20"/>
      <c r="I18" s="17">
        <v>3444</v>
      </c>
      <c r="J18" s="24"/>
      <c r="K18" s="17">
        <f>Q18+G18</f>
        <v>22751</v>
      </c>
      <c r="L18" s="15"/>
      <c r="M18" s="17">
        <f>S18+I18</f>
        <v>9270</v>
      </c>
      <c r="Q18" s="17">
        <v>17870</v>
      </c>
      <c r="R18" s="15"/>
      <c r="S18" s="17">
        <v>5826</v>
      </c>
    </row>
    <row r="19" spans="1:19" ht="15.75">
      <c r="A19" s="19"/>
      <c r="B19" s="15"/>
      <c r="C19" s="228" t="s">
        <v>13</v>
      </c>
      <c r="D19" s="228"/>
      <c r="E19" s="228"/>
      <c r="F19" s="15"/>
      <c r="G19" s="17">
        <v>-8962</v>
      </c>
      <c r="H19" s="20"/>
      <c r="I19" s="17">
        <v>-7222</v>
      </c>
      <c r="J19" s="24"/>
      <c r="K19" s="17">
        <f>Q19+G19</f>
        <v>-27322</v>
      </c>
      <c r="L19" s="15"/>
      <c r="M19" s="17">
        <f>S19+I19</f>
        <v>-19956</v>
      </c>
      <c r="Q19" s="17">
        <v>-18360</v>
      </c>
      <c r="R19" s="15"/>
      <c r="S19" s="17">
        <v>-12734</v>
      </c>
    </row>
    <row r="20" spans="1:19" ht="15.75">
      <c r="A20" s="19"/>
      <c r="B20" s="15"/>
      <c r="C20" s="229" t="s">
        <v>14</v>
      </c>
      <c r="D20" s="229"/>
      <c r="E20" s="229"/>
      <c r="F20" s="15"/>
      <c r="G20" s="17">
        <v>-3268</v>
      </c>
      <c r="H20" s="20"/>
      <c r="I20" s="17">
        <v>-5281</v>
      </c>
      <c r="J20" s="24"/>
      <c r="K20" s="17">
        <f>Q20+G20</f>
        <v>-12889</v>
      </c>
      <c r="L20" s="15"/>
      <c r="M20" s="17">
        <f>S20+I20</f>
        <v>-17400</v>
      </c>
      <c r="Q20" s="17">
        <v>-9621</v>
      </c>
      <c r="R20" s="15"/>
      <c r="S20" s="17">
        <v>-12119</v>
      </c>
    </row>
    <row r="21" spans="1:19" ht="15.75">
      <c r="A21" s="19"/>
      <c r="B21" s="15"/>
      <c r="C21" s="229" t="s">
        <v>15</v>
      </c>
      <c r="D21" s="229"/>
      <c r="E21" s="229"/>
      <c r="F21" s="15"/>
      <c r="G21" s="21">
        <v>-1325</v>
      </c>
      <c r="H21" s="22"/>
      <c r="I21" s="21">
        <v>-1032</v>
      </c>
      <c r="J21" s="22"/>
      <c r="K21" s="21">
        <f>Q21+G21</f>
        <v>-14260</v>
      </c>
      <c r="L21" s="23"/>
      <c r="M21" s="21">
        <f>S21+I21</f>
        <v>-3888</v>
      </c>
      <c r="O21" s="127"/>
      <c r="Q21" s="21">
        <v>-12935</v>
      </c>
      <c r="R21" s="23"/>
      <c r="S21" s="21">
        <v>-2856</v>
      </c>
    </row>
    <row r="22" spans="1:19" ht="6" customHeight="1">
      <c r="A22" s="19"/>
      <c r="B22" s="15"/>
      <c r="C22" s="25"/>
      <c r="D22" s="25"/>
      <c r="E22" s="25"/>
      <c r="F22" s="15"/>
      <c r="G22" s="17"/>
      <c r="H22" s="20"/>
      <c r="I22" s="17"/>
      <c r="J22" s="24"/>
      <c r="K22" s="17"/>
      <c r="L22" s="15"/>
      <c r="M22" s="17"/>
      <c r="Q22" s="17"/>
      <c r="R22" s="15"/>
      <c r="S22" s="17"/>
    </row>
    <row r="23" spans="1:19" ht="15.75">
      <c r="A23" s="19"/>
      <c r="B23" s="15"/>
      <c r="C23" s="230"/>
      <c r="D23" s="230"/>
      <c r="E23" s="230"/>
      <c r="F23" s="15"/>
      <c r="G23" s="26">
        <f>SUM(G16:G21)</f>
        <v>19737</v>
      </c>
      <c r="H23" s="27"/>
      <c r="I23" s="26">
        <f>SUM(I16:I21)</f>
        <v>10256</v>
      </c>
      <c r="J23" s="28"/>
      <c r="K23" s="26">
        <f>SUM(K16:K21)</f>
        <v>45143</v>
      </c>
      <c r="L23" s="29"/>
      <c r="M23" s="26">
        <f>SUM(M16:M21)</f>
        <v>28107</v>
      </c>
      <c r="O23" s="128"/>
      <c r="Q23" s="26">
        <f>SUM(Q16:Q21)</f>
        <v>25406</v>
      </c>
      <c r="R23" s="29"/>
      <c r="S23" s="26">
        <f>SUM(S16:S21)</f>
        <v>17851</v>
      </c>
    </row>
    <row r="24" spans="1:19" ht="15.75">
      <c r="A24" s="19"/>
      <c r="B24" s="15"/>
      <c r="C24" s="228" t="s">
        <v>16</v>
      </c>
      <c r="D24" s="228"/>
      <c r="E24" s="228"/>
      <c r="F24" s="15"/>
      <c r="G24" s="17">
        <v>-1071</v>
      </c>
      <c r="H24" s="20"/>
      <c r="I24" s="17">
        <v>-1145</v>
      </c>
      <c r="J24" s="24"/>
      <c r="K24" s="17">
        <f>Q24+G24</f>
        <v>-3401</v>
      </c>
      <c r="L24" s="15"/>
      <c r="M24" s="17">
        <f>S24+I24</f>
        <v>-3192</v>
      </c>
      <c r="Q24" s="17">
        <v>-2330</v>
      </c>
      <c r="R24" s="15"/>
      <c r="S24" s="17">
        <v>-2047</v>
      </c>
    </row>
    <row r="25" spans="1:19" ht="15.75">
      <c r="A25" s="19"/>
      <c r="B25" s="15"/>
      <c r="C25" s="228" t="s">
        <v>17</v>
      </c>
      <c r="D25" s="228"/>
      <c r="E25" s="228"/>
      <c r="F25" s="15"/>
      <c r="G25" s="17">
        <v>19245</v>
      </c>
      <c r="H25" s="20"/>
      <c r="I25" s="17">
        <v>18996</v>
      </c>
      <c r="J25" s="24"/>
      <c r="K25" s="17">
        <f>Q25+G25</f>
        <v>61221</v>
      </c>
      <c r="L25" s="15"/>
      <c r="M25" s="17">
        <f>S25+I25</f>
        <v>37307</v>
      </c>
      <c r="Q25" s="17">
        <v>41976</v>
      </c>
      <c r="R25" s="15"/>
      <c r="S25" s="17">
        <v>18311</v>
      </c>
    </row>
    <row r="26" spans="1:19" ht="7.5" customHeight="1">
      <c r="A26" s="19"/>
      <c r="B26" s="15"/>
      <c r="C26" s="231"/>
      <c r="D26" s="231"/>
      <c r="E26" s="231"/>
      <c r="F26" s="15"/>
      <c r="G26" s="30"/>
      <c r="H26" s="30"/>
      <c r="I26" s="30"/>
      <c r="J26" s="30"/>
      <c r="K26" s="30"/>
      <c r="L26" s="23"/>
      <c r="M26" s="30"/>
      <c r="Q26" s="30"/>
      <c r="R26" s="23"/>
      <c r="S26" s="30"/>
    </row>
    <row r="27" spans="1:19" ht="15.75">
      <c r="A27" s="14"/>
      <c r="B27" s="31"/>
      <c r="C27" s="232" t="s">
        <v>18</v>
      </c>
      <c r="D27" s="232"/>
      <c r="E27" s="232"/>
      <c r="F27" s="15"/>
      <c r="G27" s="32">
        <f>SUM(G23:G26)</f>
        <v>37911</v>
      </c>
      <c r="H27" s="27"/>
      <c r="I27" s="32">
        <f>SUM(I23:I26)</f>
        <v>28107</v>
      </c>
      <c r="J27" s="28"/>
      <c r="K27" s="32">
        <f>SUM(K23:K26)</f>
        <v>102963</v>
      </c>
      <c r="L27" s="29"/>
      <c r="M27" s="32">
        <f>SUM(M23:M26)</f>
        <v>62222</v>
      </c>
      <c r="Q27" s="32">
        <f>SUM(Q23:Q26)</f>
        <v>65052</v>
      </c>
      <c r="R27" s="29"/>
      <c r="S27" s="32">
        <f>SUM(S23:S26)</f>
        <v>34115</v>
      </c>
    </row>
    <row r="28" spans="1:19" ht="6" customHeight="1">
      <c r="A28" s="19"/>
      <c r="B28" s="31"/>
      <c r="C28" s="228"/>
      <c r="D28" s="228"/>
      <c r="E28" s="228"/>
      <c r="F28" s="33"/>
      <c r="G28" s="20"/>
      <c r="H28" s="20"/>
      <c r="I28" s="34"/>
      <c r="J28" s="20"/>
      <c r="K28" s="20"/>
      <c r="L28" s="18"/>
      <c r="M28" s="34"/>
      <c r="Q28" s="20"/>
      <c r="R28" s="18"/>
      <c r="S28" s="34"/>
    </row>
    <row r="29" spans="1:19" ht="15.75">
      <c r="A29" s="19"/>
      <c r="B29" s="15"/>
      <c r="C29" s="228" t="s">
        <v>19</v>
      </c>
      <c r="D29" s="228"/>
      <c r="E29" s="228"/>
      <c r="F29" s="15"/>
      <c r="G29" s="17">
        <v>-4753</v>
      </c>
      <c r="H29" s="20"/>
      <c r="I29" s="17">
        <v>-2224</v>
      </c>
      <c r="J29" s="20"/>
      <c r="K29" s="17">
        <f>Q29+G29</f>
        <v>-11553</v>
      </c>
      <c r="L29" s="15"/>
      <c r="M29" s="17">
        <f>S29+I29</f>
        <v>-6976</v>
      </c>
      <c r="Q29" s="17">
        <v>-6800</v>
      </c>
      <c r="R29" s="15"/>
      <c r="S29" s="17">
        <v>-4752</v>
      </c>
    </row>
    <row r="30" spans="1:19" ht="6" customHeight="1">
      <c r="A30" s="19"/>
      <c r="B30" s="15"/>
      <c r="C30" s="16"/>
      <c r="D30" s="16"/>
      <c r="E30" s="16"/>
      <c r="F30" s="15"/>
      <c r="G30" s="17"/>
      <c r="H30" s="20"/>
      <c r="I30" s="17"/>
      <c r="J30" s="20"/>
      <c r="K30" s="17"/>
      <c r="L30" s="15"/>
      <c r="M30" s="17"/>
      <c r="Q30" s="17"/>
      <c r="R30" s="15"/>
      <c r="S30" s="17"/>
    </row>
    <row r="31" spans="1:19" ht="15.75">
      <c r="A31" s="14"/>
      <c r="B31" s="31"/>
      <c r="C31" s="233" t="s">
        <v>20</v>
      </c>
      <c r="D31" s="233"/>
      <c r="E31" s="233"/>
      <c r="F31" s="15"/>
      <c r="G31" s="234">
        <f>SUM(G27:G30)</f>
        <v>33158</v>
      </c>
      <c r="H31" s="35"/>
      <c r="I31" s="234">
        <f>SUM(I27:I30)</f>
        <v>25883</v>
      </c>
      <c r="J31" s="35"/>
      <c r="K31" s="234">
        <f>SUM(K27:K30)</f>
        <v>91410</v>
      </c>
      <c r="L31" s="35"/>
      <c r="M31" s="234">
        <f>SUM(M27:M30)</f>
        <v>55246</v>
      </c>
      <c r="Q31" s="234">
        <f>SUM(Q27:Q30)</f>
        <v>58252</v>
      </c>
      <c r="R31" s="35"/>
      <c r="S31" s="234">
        <f>SUM(S27:S30)</f>
        <v>29363</v>
      </c>
    </row>
    <row r="32" spans="1:19" ht="16.5" thickBot="1">
      <c r="A32" s="19"/>
      <c r="B32" s="15"/>
      <c r="C32" s="233"/>
      <c r="D32" s="233"/>
      <c r="E32" s="233"/>
      <c r="F32" s="15"/>
      <c r="G32" s="235"/>
      <c r="H32" s="36"/>
      <c r="I32" s="235"/>
      <c r="J32" s="36"/>
      <c r="K32" s="235"/>
      <c r="L32" s="36"/>
      <c r="M32" s="235"/>
      <c r="Q32" s="235"/>
      <c r="R32" s="36"/>
      <c r="S32" s="235"/>
    </row>
    <row r="33" spans="1:13" ht="16.5" thickTop="1">
      <c r="A33" s="19"/>
      <c r="B33" s="15"/>
      <c r="C33" s="37"/>
      <c r="D33" s="37"/>
      <c r="E33" s="37"/>
      <c r="F33" s="15"/>
      <c r="G33" s="209"/>
      <c r="H33" s="26"/>
      <c r="I33" s="38"/>
      <c r="J33" s="26"/>
      <c r="K33" s="209"/>
      <c r="L33" s="26"/>
      <c r="M33" s="38"/>
    </row>
    <row r="34" spans="1:13" ht="15.75">
      <c r="A34" s="19"/>
      <c r="B34" s="15"/>
      <c r="C34" s="233" t="s">
        <v>21</v>
      </c>
      <c r="D34" s="233"/>
      <c r="E34" s="233"/>
      <c r="F34" s="15"/>
      <c r="G34" s="26"/>
      <c r="H34" s="26"/>
      <c r="I34" s="38"/>
      <c r="J34" s="26"/>
      <c r="K34" s="26"/>
      <c r="L34" s="26"/>
      <c r="M34" s="38"/>
    </row>
    <row r="35" spans="1:19" ht="12.75" customHeight="1">
      <c r="A35" s="19"/>
      <c r="B35" s="15"/>
      <c r="C35" s="236" t="s">
        <v>22</v>
      </c>
      <c r="D35" s="236"/>
      <c r="E35" s="236"/>
      <c r="F35" s="15"/>
      <c r="G35" s="237">
        <v>28794</v>
      </c>
      <c r="H35" s="20"/>
      <c r="I35" s="237">
        <v>22943</v>
      </c>
      <c r="J35" s="20"/>
      <c r="K35" s="237">
        <f>Q35+G35</f>
        <v>78755</v>
      </c>
      <c r="L35" s="15"/>
      <c r="M35" s="237">
        <f>S35+I35</f>
        <v>47874</v>
      </c>
      <c r="Q35" s="237">
        <v>49961</v>
      </c>
      <c r="R35" s="15"/>
      <c r="S35" s="237">
        <v>24931</v>
      </c>
    </row>
    <row r="36" spans="1:19" ht="12.75" customHeight="1">
      <c r="A36" s="19"/>
      <c r="B36" s="15"/>
      <c r="C36" s="236"/>
      <c r="D36" s="236"/>
      <c r="E36" s="236"/>
      <c r="F36" s="15"/>
      <c r="G36" s="237"/>
      <c r="H36" s="20"/>
      <c r="I36" s="237"/>
      <c r="J36" s="20"/>
      <c r="K36" s="237">
        <f>Q36+G36</f>
        <v>0</v>
      </c>
      <c r="L36" s="15"/>
      <c r="M36" s="237">
        <f>S36+I36</f>
        <v>0</v>
      </c>
      <c r="Q36" s="237"/>
      <c r="R36" s="15"/>
      <c r="S36" s="237"/>
    </row>
    <row r="37" spans="1:19" ht="12.75" customHeight="1">
      <c r="A37" s="19"/>
      <c r="B37" s="15"/>
      <c r="C37" s="238" t="s">
        <v>23</v>
      </c>
      <c r="D37" s="238"/>
      <c r="E37" s="238"/>
      <c r="F37" s="15"/>
      <c r="G37" s="237">
        <v>4364</v>
      </c>
      <c r="H37" s="20"/>
      <c r="I37" s="237">
        <v>2940</v>
      </c>
      <c r="J37" s="20"/>
      <c r="K37" s="237">
        <f>Q37+G37</f>
        <v>12655</v>
      </c>
      <c r="L37" s="15"/>
      <c r="M37" s="237">
        <f>S37+I37</f>
        <v>7372</v>
      </c>
      <c r="Q37" s="237">
        <v>8291</v>
      </c>
      <c r="R37" s="15"/>
      <c r="S37" s="237">
        <v>4432</v>
      </c>
    </row>
    <row r="38" spans="1:19" ht="12.75" customHeight="1">
      <c r="A38" s="19"/>
      <c r="B38" s="15"/>
      <c r="C38" s="238"/>
      <c r="D38" s="238"/>
      <c r="E38" s="238"/>
      <c r="F38" s="15"/>
      <c r="G38" s="237"/>
      <c r="H38" s="20"/>
      <c r="I38" s="237"/>
      <c r="J38" s="20"/>
      <c r="K38" s="237">
        <f>Q38+G38</f>
        <v>0</v>
      </c>
      <c r="L38" s="15"/>
      <c r="M38" s="237">
        <f>S38+I38</f>
        <v>0</v>
      </c>
      <c r="Q38" s="237"/>
      <c r="R38" s="15"/>
      <c r="S38" s="237"/>
    </row>
    <row r="39" spans="1:19" ht="6" customHeight="1">
      <c r="A39" s="19"/>
      <c r="B39" s="15"/>
      <c r="C39" s="31"/>
      <c r="D39" s="31"/>
      <c r="E39" s="31"/>
      <c r="F39" s="15"/>
      <c r="G39" s="39"/>
      <c r="H39" s="22"/>
      <c r="I39" s="40"/>
      <c r="J39" s="22"/>
      <c r="K39" s="39"/>
      <c r="L39" s="23"/>
      <c r="M39" s="40"/>
      <c r="Q39" s="39"/>
      <c r="R39" s="23"/>
      <c r="S39" s="40"/>
    </row>
    <row r="40" spans="1:19" ht="15.75">
      <c r="A40" s="19"/>
      <c r="B40" s="15"/>
      <c r="C40" s="16"/>
      <c r="D40" s="16"/>
      <c r="E40" s="16"/>
      <c r="F40" s="15"/>
      <c r="G40" s="239">
        <f>SUM(G35:G39)</f>
        <v>33158</v>
      </c>
      <c r="H40" s="41"/>
      <c r="I40" s="239">
        <f>SUM(I35:I39)</f>
        <v>25883</v>
      </c>
      <c r="J40" s="41"/>
      <c r="K40" s="239">
        <f>SUM(K35:K39)</f>
        <v>91410</v>
      </c>
      <c r="L40" s="42"/>
      <c r="M40" s="239">
        <f>SUM(M35:M39)</f>
        <v>55246</v>
      </c>
      <c r="Q40" s="239">
        <f>SUM(Q35:Q39)</f>
        <v>58252</v>
      </c>
      <c r="R40" s="42"/>
      <c r="S40" s="239">
        <f>SUM(S35:S39)</f>
        <v>29363</v>
      </c>
    </row>
    <row r="41" spans="1:19" ht="16.5" thickBot="1">
      <c r="A41" s="19"/>
      <c r="B41" s="15"/>
      <c r="C41" s="16"/>
      <c r="D41" s="16"/>
      <c r="E41" s="16"/>
      <c r="F41" s="15"/>
      <c r="G41" s="240"/>
      <c r="H41" s="43"/>
      <c r="I41" s="240"/>
      <c r="J41" s="43"/>
      <c r="K41" s="240"/>
      <c r="L41" s="44"/>
      <c r="M41" s="240"/>
      <c r="Q41" s="240"/>
      <c r="R41" s="44"/>
      <c r="S41" s="240"/>
    </row>
    <row r="42" spans="1:13" ht="16.5" thickTop="1">
      <c r="A42" s="19"/>
      <c r="B42" s="15"/>
      <c r="C42" s="16"/>
      <c r="D42" s="16"/>
      <c r="E42" s="16"/>
      <c r="F42" s="15"/>
      <c r="G42" s="24"/>
      <c r="H42" s="24"/>
      <c r="I42" s="15"/>
      <c r="J42" s="24"/>
      <c r="K42" s="246"/>
      <c r="L42" s="24"/>
      <c r="M42" s="24"/>
    </row>
    <row r="43" spans="1:13" ht="15.75">
      <c r="A43" s="14"/>
      <c r="B43" s="15"/>
      <c r="C43" s="247" t="s">
        <v>24</v>
      </c>
      <c r="D43" s="247"/>
      <c r="E43" s="247"/>
      <c r="F43" s="24"/>
      <c r="G43" s="24"/>
      <c r="H43" s="24"/>
      <c r="I43" s="45"/>
      <c r="J43" s="15"/>
      <c r="K43" s="246"/>
      <c r="L43" s="24"/>
      <c r="M43" s="24"/>
    </row>
    <row r="44" spans="1:13" ht="15.75">
      <c r="A44" s="19"/>
      <c r="B44" s="15"/>
      <c r="C44" s="247"/>
      <c r="D44" s="247"/>
      <c r="E44" s="247"/>
      <c r="F44" s="24"/>
      <c r="G44" s="46" t="s">
        <v>25</v>
      </c>
      <c r="H44" s="19"/>
      <c r="I44" s="46" t="s">
        <v>25</v>
      </c>
      <c r="J44" s="19"/>
      <c r="K44" s="46" t="s">
        <v>25</v>
      </c>
      <c r="L44" s="19"/>
      <c r="M44" s="46" t="s">
        <v>25</v>
      </c>
    </row>
    <row r="45" spans="1:13" ht="15.75">
      <c r="A45" s="19"/>
      <c r="B45" s="15"/>
      <c r="C45" s="247"/>
      <c r="D45" s="247"/>
      <c r="E45" s="247"/>
      <c r="F45" s="16"/>
      <c r="G45" s="19"/>
      <c r="H45" s="19"/>
      <c r="I45" s="19"/>
      <c r="J45" s="19"/>
      <c r="K45" s="19"/>
      <c r="L45" s="19"/>
      <c r="M45" s="19"/>
    </row>
    <row r="46" spans="1:13" ht="15.75">
      <c r="A46" s="19"/>
      <c r="B46" s="15"/>
      <c r="D46" s="47"/>
      <c r="E46" s="47"/>
      <c r="F46" s="24"/>
      <c r="G46" s="15"/>
      <c r="H46" s="19"/>
      <c r="I46" s="15"/>
      <c r="J46" s="19"/>
      <c r="K46" s="15"/>
      <c r="L46" s="19"/>
      <c r="M46" s="15"/>
    </row>
    <row r="47" spans="1:13" ht="13.5" customHeight="1">
      <c r="A47" s="15"/>
      <c r="B47" s="15"/>
      <c r="C47" s="236" t="s">
        <v>26</v>
      </c>
      <c r="D47" s="236"/>
      <c r="E47" s="236"/>
      <c r="F47" s="24"/>
      <c r="G47" s="241">
        <v>12.19</v>
      </c>
      <c r="H47" s="19"/>
      <c r="I47" s="241">
        <v>9.77</v>
      </c>
      <c r="J47" s="48"/>
      <c r="K47" s="241">
        <v>33.35</v>
      </c>
      <c r="L47" s="48"/>
      <c r="M47" s="241">
        <v>20.39</v>
      </c>
    </row>
    <row r="48" spans="1:13" ht="13.5" customHeight="1">
      <c r="A48" s="15"/>
      <c r="B48" s="15"/>
      <c r="C48" s="236"/>
      <c r="D48" s="236"/>
      <c r="E48" s="236"/>
      <c r="F48" s="24"/>
      <c r="G48" s="241"/>
      <c r="H48" s="19"/>
      <c r="I48" s="241"/>
      <c r="J48" s="48"/>
      <c r="K48" s="241"/>
      <c r="L48" s="48"/>
      <c r="M48" s="241"/>
    </row>
    <row r="49" spans="1:13" ht="13.5" customHeight="1">
      <c r="A49" s="15"/>
      <c r="B49" s="15"/>
      <c r="C49" s="236" t="s">
        <v>27</v>
      </c>
      <c r="D49" s="236"/>
      <c r="E49" s="236"/>
      <c r="F49" s="15"/>
      <c r="G49" s="222">
        <v>11.8</v>
      </c>
      <c r="H49" s="19"/>
      <c r="I49" s="222">
        <v>9.61</v>
      </c>
      <c r="J49" s="19"/>
      <c r="K49" s="222">
        <v>32.28</v>
      </c>
      <c r="L49" s="19"/>
      <c r="M49" s="222">
        <v>20.04</v>
      </c>
    </row>
    <row r="50" spans="1:13" ht="13.5" customHeight="1">
      <c r="A50" s="15"/>
      <c r="B50" s="15"/>
      <c r="C50" s="236"/>
      <c r="D50" s="236"/>
      <c r="E50" s="236"/>
      <c r="F50" s="15"/>
      <c r="G50" s="222"/>
      <c r="H50" s="19"/>
      <c r="I50" s="241"/>
      <c r="J50" s="19"/>
      <c r="K50" s="222"/>
      <c r="L50" s="19"/>
      <c r="M50" s="241"/>
    </row>
    <row r="51" spans="1:13" ht="15.75">
      <c r="A51" s="15"/>
      <c r="B51" s="49"/>
      <c r="C51" s="50"/>
      <c r="D51" s="50"/>
      <c r="E51" s="50"/>
      <c r="F51" s="49"/>
      <c r="G51" s="51"/>
      <c r="H51" s="51"/>
      <c r="I51" s="51"/>
      <c r="J51" s="51"/>
      <c r="K51" s="51"/>
      <c r="L51" s="51"/>
      <c r="M51" s="51"/>
    </row>
    <row r="52" spans="1:13" ht="15.75">
      <c r="A52" s="14"/>
      <c r="B52" s="49"/>
      <c r="C52" s="52"/>
      <c r="D52" s="52"/>
      <c r="E52" s="52"/>
      <c r="F52" s="52"/>
      <c r="G52" s="53"/>
      <c r="H52" s="48"/>
      <c r="I52" s="53"/>
      <c r="J52" s="48"/>
      <c r="K52" s="48"/>
      <c r="L52" s="48"/>
      <c r="M52" s="48"/>
    </row>
    <row r="53" spans="1:13" ht="12.75">
      <c r="A53" s="2"/>
      <c r="B53" s="2"/>
      <c r="C53" s="2"/>
      <c r="D53" s="2"/>
      <c r="E53" s="2"/>
      <c r="F53" s="2"/>
      <c r="G53" s="2"/>
      <c r="H53" s="2"/>
      <c r="I53" s="2"/>
      <c r="J53" s="2"/>
      <c r="K53" s="2"/>
      <c r="L53" s="2"/>
      <c r="M53" s="2"/>
    </row>
    <row r="54" spans="1:14" ht="12.75" customHeight="1">
      <c r="A54" s="2"/>
      <c r="B54" s="223" t="s">
        <v>28</v>
      </c>
      <c r="C54" s="223"/>
      <c r="D54" s="223"/>
      <c r="E54" s="223"/>
      <c r="F54" s="223"/>
      <c r="G54" s="223"/>
      <c r="H54" s="223"/>
      <c r="I54" s="223"/>
      <c r="J54" s="223"/>
      <c r="K54" s="223"/>
      <c r="L54" s="223"/>
      <c r="M54" s="223"/>
      <c r="N54" s="223"/>
    </row>
    <row r="55" spans="1:14" ht="12.75">
      <c r="A55" s="2"/>
      <c r="B55" s="223"/>
      <c r="C55" s="223"/>
      <c r="D55" s="223"/>
      <c r="E55" s="223"/>
      <c r="F55" s="223"/>
      <c r="G55" s="223"/>
      <c r="H55" s="223"/>
      <c r="I55" s="223"/>
      <c r="J55" s="223"/>
      <c r="K55" s="223"/>
      <c r="L55" s="223"/>
      <c r="M55" s="223"/>
      <c r="N55" s="223"/>
    </row>
    <row r="56" spans="1:13" ht="12.75">
      <c r="A56" s="2"/>
      <c r="B56" s="129"/>
      <c r="C56" s="129"/>
      <c r="D56" s="129"/>
      <c r="E56" s="129"/>
      <c r="F56" s="129"/>
      <c r="G56" s="129"/>
      <c r="H56" s="129"/>
      <c r="I56" s="129"/>
      <c r="J56" s="129"/>
      <c r="K56" s="129"/>
      <c r="L56" s="129"/>
      <c r="M56" s="129"/>
    </row>
    <row r="57" spans="1:13" ht="12.75">
      <c r="A57" s="2"/>
      <c r="B57" s="129"/>
      <c r="C57" s="129"/>
      <c r="D57" s="129"/>
      <c r="E57" s="129"/>
      <c r="F57" s="129"/>
      <c r="G57" s="129"/>
      <c r="H57" s="129"/>
      <c r="I57" s="129"/>
      <c r="J57" s="129"/>
      <c r="K57" s="129"/>
      <c r="L57" s="129"/>
      <c r="M57" s="129"/>
    </row>
    <row r="58" spans="1:13" ht="12.75">
      <c r="A58" s="2"/>
      <c r="B58" s="13"/>
      <c r="C58" s="54"/>
      <c r="D58" s="54"/>
      <c r="E58" s="54"/>
      <c r="F58" s="54"/>
      <c r="G58" s="55"/>
      <c r="H58" s="56"/>
      <c r="I58" s="56"/>
      <c r="J58" s="56"/>
      <c r="K58" s="56"/>
      <c r="L58" s="57"/>
      <c r="M58" s="57"/>
    </row>
    <row r="59" spans="1:13" ht="12.75">
      <c r="A59" s="2"/>
      <c r="B59" s="13"/>
      <c r="C59" s="54"/>
      <c r="D59" s="54"/>
      <c r="E59" s="54"/>
      <c r="F59" s="54"/>
      <c r="G59" s="55"/>
      <c r="H59" s="56"/>
      <c r="I59" s="56"/>
      <c r="J59" s="56"/>
      <c r="K59" s="56"/>
      <c r="L59" s="57"/>
      <c r="M59" s="57"/>
    </row>
    <row r="60" spans="1:13" ht="12.75">
      <c r="A60" s="2"/>
      <c r="B60" s="13"/>
      <c r="C60" s="54"/>
      <c r="D60" s="54"/>
      <c r="E60" s="54"/>
      <c r="F60" s="54"/>
      <c r="G60" s="55"/>
      <c r="H60" s="56"/>
      <c r="I60" s="56"/>
      <c r="J60" s="56"/>
      <c r="K60" s="56"/>
      <c r="L60" s="57"/>
      <c r="M60" s="57"/>
    </row>
    <row r="61" spans="1:13" ht="12.75">
      <c r="A61" s="2"/>
      <c r="B61" s="13"/>
      <c r="C61" s="54"/>
      <c r="D61" s="54"/>
      <c r="E61" s="54"/>
      <c r="F61" s="54"/>
      <c r="G61" s="55"/>
      <c r="H61" s="56"/>
      <c r="I61" s="56"/>
      <c r="J61" s="56"/>
      <c r="K61" s="56"/>
      <c r="L61" s="57"/>
      <c r="M61" s="57"/>
    </row>
    <row r="62" spans="1:13" ht="12.75">
      <c r="A62" s="2"/>
      <c r="B62" s="13"/>
      <c r="C62" s="54"/>
      <c r="D62" s="54"/>
      <c r="E62" s="54"/>
      <c r="F62" s="54"/>
      <c r="G62" s="55"/>
      <c r="H62" s="56"/>
      <c r="I62" s="56"/>
      <c r="J62" s="56"/>
      <c r="K62" s="56"/>
      <c r="L62" s="57"/>
      <c r="M62" s="57"/>
    </row>
    <row r="63" spans="1:13" ht="12.75">
      <c r="A63" s="2"/>
      <c r="B63" s="13"/>
      <c r="C63" s="54"/>
      <c r="D63" s="54"/>
      <c r="E63" s="54"/>
      <c r="F63" s="54"/>
      <c r="G63" s="55"/>
      <c r="H63" s="56"/>
      <c r="I63" s="56"/>
      <c r="J63" s="56"/>
      <c r="K63" s="56"/>
      <c r="L63" s="57"/>
      <c r="M63" s="57"/>
    </row>
    <row r="64" spans="1:13" ht="12.75">
      <c r="A64" s="2"/>
      <c r="B64" s="13"/>
      <c r="C64" s="54"/>
      <c r="D64" s="54"/>
      <c r="E64" s="54"/>
      <c r="F64" s="54"/>
      <c r="G64" s="55"/>
      <c r="H64" s="56"/>
      <c r="I64" s="56"/>
      <c r="J64" s="56"/>
      <c r="K64" s="56"/>
      <c r="L64" s="57"/>
      <c r="M64" s="57"/>
    </row>
    <row r="65" spans="1:13" ht="12.75">
      <c r="A65" s="2"/>
      <c r="B65" s="13"/>
      <c r="C65" s="54"/>
      <c r="D65" s="54"/>
      <c r="E65" s="54"/>
      <c r="F65" s="54"/>
      <c r="G65" s="55"/>
      <c r="H65" s="56"/>
      <c r="I65" s="56"/>
      <c r="J65" s="56"/>
      <c r="K65" s="56"/>
      <c r="L65" s="57"/>
      <c r="M65" s="57"/>
    </row>
    <row r="66" spans="1:16" ht="18.75">
      <c r="A66" s="13"/>
      <c r="B66" s="13"/>
      <c r="C66" s="58"/>
      <c r="D66" s="58"/>
      <c r="E66" s="58"/>
      <c r="F66" s="2"/>
      <c r="G66" s="2"/>
      <c r="H66" s="13"/>
      <c r="M66" s="130"/>
      <c r="N66" s="130"/>
      <c r="O66" s="59" t="s">
        <v>130</v>
      </c>
      <c r="P66" s="130"/>
    </row>
    <row r="67" spans="1:15" ht="6" customHeight="1">
      <c r="A67" s="120"/>
      <c r="B67" s="120"/>
      <c r="C67" s="121"/>
      <c r="D67" s="121"/>
      <c r="E67" s="121"/>
      <c r="F67" s="120"/>
      <c r="G67" s="120"/>
      <c r="H67" s="120"/>
      <c r="I67" s="120"/>
      <c r="J67" s="122"/>
      <c r="K67" s="131"/>
      <c r="L67" s="131"/>
      <c r="M67" s="131"/>
      <c r="N67" s="132"/>
      <c r="O67" s="132"/>
    </row>
    <row r="68" spans="1:13" ht="6" customHeight="1">
      <c r="A68" s="2"/>
      <c r="B68" s="2"/>
      <c r="C68" s="2"/>
      <c r="D68" s="2"/>
      <c r="E68" s="2"/>
      <c r="F68" s="2"/>
      <c r="G68" s="2"/>
      <c r="H68" s="2"/>
      <c r="I68" s="2"/>
      <c r="J68" s="133"/>
      <c r="K68" s="133"/>
      <c r="L68" s="133"/>
      <c r="M68" s="133"/>
    </row>
    <row r="69" spans="2:13" ht="12.75">
      <c r="B69" s="60" t="s">
        <v>29</v>
      </c>
      <c r="C69" s="60"/>
      <c r="D69" s="61"/>
      <c r="E69" s="60"/>
      <c r="F69" s="60"/>
      <c r="G69" s="60"/>
      <c r="H69" s="2"/>
      <c r="I69" s="2"/>
      <c r="J69" s="2"/>
      <c r="K69" s="2"/>
      <c r="L69" s="2"/>
      <c r="M69" s="2"/>
    </row>
    <row r="70" spans="1:13" ht="15">
      <c r="A70" s="2"/>
      <c r="B70" s="2"/>
      <c r="C70" s="62"/>
      <c r="D70" s="13"/>
      <c r="E70" s="2"/>
      <c r="F70" s="2"/>
      <c r="G70" s="2"/>
      <c r="H70" s="2"/>
      <c r="I70" s="63" t="s">
        <v>30</v>
      </c>
      <c r="J70" s="2"/>
      <c r="K70" s="2"/>
      <c r="L70" s="2"/>
      <c r="M70" s="63" t="s">
        <v>31</v>
      </c>
    </row>
    <row r="71" spans="1:13" ht="12.75">
      <c r="A71" s="2"/>
      <c r="B71" s="2"/>
      <c r="C71" s="2"/>
      <c r="D71" s="2"/>
      <c r="E71" s="2"/>
      <c r="F71" s="2"/>
      <c r="G71" s="218" t="s">
        <v>32</v>
      </c>
      <c r="H71" s="220"/>
      <c r="I71" s="220"/>
      <c r="J71" s="64"/>
      <c r="K71" s="218" t="s">
        <v>33</v>
      </c>
      <c r="L71" s="221"/>
      <c r="M71" s="221"/>
    </row>
    <row r="72" spans="1:13" ht="12.75">
      <c r="A72" s="2"/>
      <c r="B72" s="2"/>
      <c r="C72" s="2"/>
      <c r="D72" s="2"/>
      <c r="E72" s="2"/>
      <c r="F72" s="66"/>
      <c r="G72" s="218" t="s">
        <v>34</v>
      </c>
      <c r="H72" s="218"/>
      <c r="I72" s="218"/>
      <c r="J72" s="64"/>
      <c r="K72" s="221"/>
      <c r="L72" s="221"/>
      <c r="M72" s="221"/>
    </row>
    <row r="73" spans="1:13" ht="12.75">
      <c r="A73" s="2"/>
      <c r="B73" s="2"/>
      <c r="C73" s="2"/>
      <c r="D73" s="2"/>
      <c r="E73" s="2"/>
      <c r="F73" s="2"/>
      <c r="G73" s="243" t="s">
        <v>101</v>
      </c>
      <c r="H73" s="243"/>
      <c r="I73" s="243"/>
      <c r="J73" s="64"/>
      <c r="K73" s="217" t="s">
        <v>35</v>
      </c>
      <c r="L73" s="218"/>
      <c r="M73" s="218"/>
    </row>
    <row r="74" spans="2:13" ht="12.75">
      <c r="B74" s="2"/>
      <c r="C74" s="2"/>
      <c r="D74" s="2"/>
      <c r="E74" s="2"/>
      <c r="F74" s="2"/>
      <c r="G74" s="66"/>
      <c r="H74" s="66"/>
      <c r="I74" s="67"/>
      <c r="J74" s="64"/>
      <c r="K74" s="219" t="s">
        <v>8</v>
      </c>
      <c r="L74" s="219"/>
      <c r="M74" s="219"/>
    </row>
    <row r="75" spans="2:13" ht="12.75">
      <c r="B75" s="60" t="s">
        <v>36</v>
      </c>
      <c r="C75" s="2"/>
      <c r="D75" s="2"/>
      <c r="E75" s="2"/>
      <c r="F75" s="2"/>
      <c r="G75" s="66"/>
      <c r="H75" s="66"/>
      <c r="I75" s="67"/>
      <c r="J75" s="64"/>
      <c r="K75" s="68"/>
      <c r="L75" s="68"/>
      <c r="M75" s="68"/>
    </row>
    <row r="76" spans="2:13" ht="12.75">
      <c r="B76" s="60" t="s">
        <v>37</v>
      </c>
      <c r="C76" s="2"/>
      <c r="D76" s="2"/>
      <c r="E76" s="2"/>
      <c r="F76" s="66"/>
      <c r="G76" s="66"/>
      <c r="H76" s="66"/>
      <c r="I76" s="66"/>
      <c r="J76" s="66"/>
      <c r="K76" s="245"/>
      <c r="L76" s="245"/>
      <c r="M76" s="245"/>
    </row>
    <row r="77" spans="1:15" ht="15">
      <c r="A77" s="69"/>
      <c r="B77" s="62" t="s">
        <v>38</v>
      </c>
      <c r="C77" s="62"/>
      <c r="D77" s="62"/>
      <c r="E77" s="62"/>
      <c r="F77" s="62"/>
      <c r="G77" s="70"/>
      <c r="H77" s="71"/>
      <c r="I77" s="70">
        <v>119139</v>
      </c>
      <c r="J77" s="70"/>
      <c r="K77" s="134"/>
      <c r="L77" s="70"/>
      <c r="M77" s="70">
        <v>137820</v>
      </c>
      <c r="O77" s="127"/>
    </row>
    <row r="78" spans="1:15" ht="15">
      <c r="A78" s="69"/>
      <c r="B78" s="62" t="s">
        <v>39</v>
      </c>
      <c r="C78" s="62"/>
      <c r="D78" s="62"/>
      <c r="E78" s="62"/>
      <c r="F78" s="62"/>
      <c r="G78" s="70"/>
      <c r="H78" s="71"/>
      <c r="I78" s="70">
        <v>30234</v>
      </c>
      <c r="J78" s="70"/>
      <c r="K78" s="134"/>
      <c r="L78" s="70"/>
      <c r="M78" s="70">
        <v>30213</v>
      </c>
      <c r="O78" s="127"/>
    </row>
    <row r="79" spans="1:15" ht="15">
      <c r="A79" s="69"/>
      <c r="B79" s="62" t="s">
        <v>40</v>
      </c>
      <c r="C79" s="62"/>
      <c r="D79" s="62"/>
      <c r="E79" s="62"/>
      <c r="F79" s="62"/>
      <c r="G79" s="70"/>
      <c r="H79" s="71"/>
      <c r="I79" s="70">
        <v>12878</v>
      </c>
      <c r="J79" s="70"/>
      <c r="K79" s="70"/>
      <c r="L79" s="70"/>
      <c r="M79" s="70">
        <v>2783</v>
      </c>
      <c r="O79" s="127"/>
    </row>
    <row r="80" spans="1:15" ht="15">
      <c r="A80" s="69"/>
      <c r="B80" s="62" t="s">
        <v>41</v>
      </c>
      <c r="C80" s="62"/>
      <c r="D80" s="62"/>
      <c r="E80" s="62"/>
      <c r="F80" s="62"/>
      <c r="G80" s="70"/>
      <c r="H80" s="71"/>
      <c r="I80" s="70">
        <v>423312</v>
      </c>
      <c r="J80" s="70"/>
      <c r="K80" s="134"/>
      <c r="L80" s="70"/>
      <c r="M80" s="70">
        <v>344145</v>
      </c>
      <c r="O80" s="127"/>
    </row>
    <row r="81" spans="1:13" ht="15">
      <c r="A81" s="69"/>
      <c r="B81" s="62" t="s">
        <v>42</v>
      </c>
      <c r="C81" s="62"/>
      <c r="D81" s="62"/>
      <c r="E81" s="62"/>
      <c r="F81" s="62"/>
      <c r="G81" s="70"/>
      <c r="H81" s="71"/>
      <c r="I81" s="70">
        <v>266</v>
      </c>
      <c r="J81" s="70"/>
      <c r="K81" s="70"/>
      <c r="L81" s="70"/>
      <c r="M81" s="70">
        <v>4251</v>
      </c>
    </row>
    <row r="82" spans="1:13" ht="15">
      <c r="A82" s="69"/>
      <c r="B82" s="62" t="s">
        <v>43</v>
      </c>
      <c r="C82" s="62"/>
      <c r="D82" s="62"/>
      <c r="E82" s="62"/>
      <c r="F82" s="62"/>
      <c r="G82" s="70"/>
      <c r="H82" s="71"/>
      <c r="I82" s="70">
        <v>11304</v>
      </c>
      <c r="J82" s="70"/>
      <c r="K82" s="134"/>
      <c r="L82" s="72"/>
      <c r="M82" s="70">
        <v>15085</v>
      </c>
    </row>
    <row r="83" spans="1:13" ht="15">
      <c r="A83" s="69"/>
      <c r="B83" s="2"/>
      <c r="C83" s="2"/>
      <c r="D83" s="2"/>
      <c r="E83" s="2"/>
      <c r="F83" s="2"/>
      <c r="G83" s="2"/>
      <c r="H83" s="135"/>
      <c r="I83" s="195">
        <f>SUM(I77:I82)</f>
        <v>597133</v>
      </c>
      <c r="J83" s="62"/>
      <c r="K83" s="62"/>
      <c r="L83" s="195"/>
      <c r="M83" s="195">
        <f>SUM(M77:M82)</f>
        <v>534297</v>
      </c>
    </row>
    <row r="84" spans="1:13" ht="6" customHeight="1">
      <c r="A84" s="70"/>
      <c r="B84" s="73"/>
      <c r="C84" s="62"/>
      <c r="D84" s="73"/>
      <c r="E84" s="73"/>
      <c r="F84" s="62"/>
      <c r="G84" s="72"/>
      <c r="H84" s="74"/>
      <c r="I84" s="62"/>
      <c r="J84" s="72"/>
      <c r="K84" s="62"/>
      <c r="L84" s="62"/>
      <c r="M84" s="62"/>
    </row>
    <row r="85" spans="2:13" ht="15">
      <c r="B85" s="75" t="s">
        <v>44</v>
      </c>
      <c r="C85" s="62"/>
      <c r="D85" s="62"/>
      <c r="E85" s="62"/>
      <c r="F85" s="72"/>
      <c r="G85" s="72"/>
      <c r="H85" s="74"/>
      <c r="I85" s="62"/>
      <c r="J85" s="62"/>
      <c r="K85" s="62"/>
      <c r="L85" s="62"/>
      <c r="M85" s="62"/>
    </row>
    <row r="86" spans="1:13" ht="15">
      <c r="A86" s="70"/>
      <c r="B86" s="62" t="s">
        <v>45</v>
      </c>
      <c r="C86" s="62"/>
      <c r="E86" s="73"/>
      <c r="F86" s="62"/>
      <c r="G86" s="72"/>
      <c r="H86" s="74"/>
      <c r="I86" s="213">
        <v>123725</v>
      </c>
      <c r="J86" s="72"/>
      <c r="K86" s="134"/>
      <c r="L86" s="216"/>
      <c r="M86" s="198">
        <v>161465</v>
      </c>
    </row>
    <row r="87" spans="1:13" ht="15">
      <c r="A87" s="70"/>
      <c r="B87" s="62" t="s">
        <v>46</v>
      </c>
      <c r="C87" s="62"/>
      <c r="E87" s="73"/>
      <c r="F87" s="62"/>
      <c r="G87" s="72"/>
      <c r="H87" s="74"/>
      <c r="I87" s="214">
        <v>81322</v>
      </c>
      <c r="J87" s="72"/>
      <c r="K87" s="134"/>
      <c r="L87" s="206"/>
      <c r="M87" s="200">
        <v>83815</v>
      </c>
    </row>
    <row r="88" spans="1:15" ht="15">
      <c r="A88" s="70"/>
      <c r="B88" s="62" t="s">
        <v>47</v>
      </c>
      <c r="C88" s="62"/>
      <c r="E88" s="73"/>
      <c r="F88" s="62"/>
      <c r="G88" s="72"/>
      <c r="H88" s="74"/>
      <c r="I88" s="214">
        <v>17294</v>
      </c>
      <c r="J88" s="72"/>
      <c r="K88" s="134"/>
      <c r="L88" s="206"/>
      <c r="M88" s="200">
        <v>28529</v>
      </c>
      <c r="O88" s="127"/>
    </row>
    <row r="89" spans="1:13" ht="15">
      <c r="A89" s="70"/>
      <c r="B89" s="62" t="s">
        <v>48</v>
      </c>
      <c r="C89" s="62"/>
      <c r="E89" s="73"/>
      <c r="F89" s="62"/>
      <c r="G89" s="72"/>
      <c r="H89" s="74"/>
      <c r="I89" s="214">
        <v>14767</v>
      </c>
      <c r="J89" s="72"/>
      <c r="K89" s="134"/>
      <c r="L89" s="206"/>
      <c r="M89" s="200">
        <v>0</v>
      </c>
    </row>
    <row r="90" spans="1:13" ht="15">
      <c r="A90" s="70"/>
      <c r="B90" s="62" t="s">
        <v>49</v>
      </c>
      <c r="C90" s="62"/>
      <c r="E90" s="73"/>
      <c r="F90" s="62"/>
      <c r="G90" s="72"/>
      <c r="H90" s="74"/>
      <c r="I90" s="214">
        <v>0</v>
      </c>
      <c r="J90" s="72"/>
      <c r="K90" s="72"/>
      <c r="L90" s="206"/>
      <c r="M90" s="200">
        <v>28332</v>
      </c>
    </row>
    <row r="91" spans="1:13" ht="15">
      <c r="A91" s="70"/>
      <c r="B91" s="62" t="s">
        <v>50</v>
      </c>
      <c r="C91" s="62"/>
      <c r="E91" s="73"/>
      <c r="F91" s="62"/>
      <c r="G91" s="72"/>
      <c r="H91" s="74"/>
      <c r="I91" s="214">
        <v>76419</v>
      </c>
      <c r="J91" s="72"/>
      <c r="K91" s="134"/>
      <c r="L91" s="206"/>
      <c r="M91" s="200">
        <v>70477</v>
      </c>
    </row>
    <row r="92" spans="1:13" ht="15">
      <c r="A92" s="70"/>
      <c r="B92" s="62"/>
      <c r="C92" s="73"/>
      <c r="D92" s="73"/>
      <c r="E92" s="73"/>
      <c r="F92" s="76"/>
      <c r="G92" s="62"/>
      <c r="H92" s="74"/>
      <c r="I92" s="215">
        <f>SUM(I86:I91)</f>
        <v>313527</v>
      </c>
      <c r="J92" s="78"/>
      <c r="K92" s="76"/>
      <c r="L92" s="224">
        <f>SUM(M86:M91)</f>
        <v>372618</v>
      </c>
      <c r="M92" s="225"/>
    </row>
    <row r="93" spans="1:13" ht="6" customHeight="1">
      <c r="A93" s="70"/>
      <c r="B93" s="62"/>
      <c r="C93" s="73"/>
      <c r="D93" s="73"/>
      <c r="E93" s="73"/>
      <c r="F93" s="76"/>
      <c r="G93" s="62"/>
      <c r="H93" s="74"/>
      <c r="I93" s="77"/>
      <c r="J93" s="78"/>
      <c r="K93" s="76"/>
      <c r="L93" s="79"/>
      <c r="M93" s="80"/>
    </row>
    <row r="94" spans="1:13" ht="15.75" thickBot="1">
      <c r="A94" s="70"/>
      <c r="B94" s="75" t="s">
        <v>51</v>
      </c>
      <c r="C94" s="73"/>
      <c r="D94" s="73"/>
      <c r="E94" s="73"/>
      <c r="F94" s="76"/>
      <c r="G94" s="62"/>
      <c r="H94" s="81"/>
      <c r="I94" s="82">
        <f>I83+I92</f>
        <v>910660</v>
      </c>
      <c r="J94" s="78"/>
      <c r="K94" s="76"/>
      <c r="L94" s="81"/>
      <c r="M94" s="82">
        <f>M83+L92</f>
        <v>906915</v>
      </c>
    </row>
    <row r="95" spans="1:13" ht="15">
      <c r="A95" s="69"/>
      <c r="B95" s="62"/>
      <c r="C95" s="62"/>
      <c r="D95" s="62"/>
      <c r="E95" s="62"/>
      <c r="F95" s="72"/>
      <c r="G95" s="62"/>
      <c r="H95" s="83"/>
      <c r="I95" s="84"/>
      <c r="J95" s="85"/>
      <c r="K95" s="72"/>
      <c r="L95" s="86"/>
      <c r="M95" s="86"/>
    </row>
    <row r="96" spans="1:13" ht="15">
      <c r="A96" s="69"/>
      <c r="B96" s="75" t="s">
        <v>52</v>
      </c>
      <c r="C96" s="62"/>
      <c r="D96" s="62"/>
      <c r="E96" s="62"/>
      <c r="F96" s="72"/>
      <c r="G96" s="62"/>
      <c r="H96" s="83"/>
      <c r="I96" s="84"/>
      <c r="J96" s="85"/>
      <c r="K96" s="72"/>
      <c r="L96" s="86"/>
      <c r="M96" s="86"/>
    </row>
    <row r="97" spans="1:13" ht="15">
      <c r="A97" s="69"/>
      <c r="B97" s="75" t="s">
        <v>53</v>
      </c>
      <c r="C97" s="62"/>
      <c r="D97" s="62"/>
      <c r="E97" s="62"/>
      <c r="F97" s="72"/>
      <c r="G97" s="72"/>
      <c r="H97" s="74"/>
      <c r="I97" s="72"/>
      <c r="J97" s="72"/>
      <c r="K97" s="72"/>
      <c r="L97" s="72"/>
      <c r="M97" s="72"/>
    </row>
    <row r="98" spans="1:13" ht="6" customHeight="1">
      <c r="A98" s="69"/>
      <c r="B98" s="62"/>
      <c r="C98" s="62"/>
      <c r="D98" s="62"/>
      <c r="E98" s="62"/>
      <c r="F98" s="72"/>
      <c r="G98" s="72"/>
      <c r="H98" s="74"/>
      <c r="I98" s="62"/>
      <c r="J98" s="62"/>
      <c r="K98" s="62"/>
      <c r="L98" s="62"/>
      <c r="M98" s="62"/>
    </row>
    <row r="99" spans="1:13" ht="15">
      <c r="A99" s="70"/>
      <c r="B99" s="62" t="s">
        <v>54</v>
      </c>
      <c r="D99" s="62"/>
      <c r="E99" s="62"/>
      <c r="F99" s="62"/>
      <c r="G99" s="72"/>
      <c r="H99" s="74"/>
      <c r="I99" s="70">
        <v>237682</v>
      </c>
      <c r="J99" s="72"/>
      <c r="K99" s="134"/>
      <c r="L99" s="72"/>
      <c r="M99" s="70">
        <v>234792</v>
      </c>
    </row>
    <row r="100" spans="1:13" ht="15">
      <c r="A100" s="70"/>
      <c r="B100" s="87" t="s">
        <v>55</v>
      </c>
      <c r="D100" s="62"/>
      <c r="E100" s="62"/>
      <c r="F100" s="62"/>
      <c r="G100" s="72"/>
      <c r="H100" s="74"/>
      <c r="I100" s="70">
        <v>24084</v>
      </c>
      <c r="J100" s="72"/>
      <c r="K100" s="134"/>
      <c r="L100" s="72"/>
      <c r="M100" s="70">
        <v>19887</v>
      </c>
    </row>
    <row r="101" spans="1:13" ht="15">
      <c r="A101" s="70"/>
      <c r="B101" s="88" t="s">
        <v>56</v>
      </c>
      <c r="D101" s="62"/>
      <c r="E101" s="62"/>
      <c r="F101" s="72"/>
      <c r="G101" s="72"/>
      <c r="H101" s="74"/>
      <c r="I101" s="196">
        <v>391545</v>
      </c>
      <c r="J101" s="62"/>
      <c r="K101" s="62"/>
      <c r="L101" s="62"/>
      <c r="M101" s="196">
        <v>333357</v>
      </c>
    </row>
    <row r="102" spans="1:13" ht="15">
      <c r="A102" s="70"/>
      <c r="B102" s="62"/>
      <c r="C102" s="73"/>
      <c r="D102" s="73"/>
      <c r="E102" s="73"/>
      <c r="F102" s="76"/>
      <c r="G102" s="89"/>
      <c r="H102" s="90"/>
      <c r="I102" s="89">
        <f>SUM(I99:I101)</f>
        <v>653311</v>
      </c>
      <c r="J102" s="89"/>
      <c r="K102" s="76"/>
      <c r="L102" s="89"/>
      <c r="M102" s="89">
        <f>SUM(M99:M101)</f>
        <v>588036</v>
      </c>
    </row>
    <row r="103" spans="1:13" ht="6" customHeight="1">
      <c r="A103" s="70"/>
      <c r="B103" s="62"/>
      <c r="C103" s="73"/>
      <c r="D103" s="73"/>
      <c r="E103" s="73"/>
      <c r="F103" s="76"/>
      <c r="G103" s="89"/>
      <c r="H103" s="90"/>
      <c r="I103" s="89"/>
      <c r="J103" s="89"/>
      <c r="K103" s="76"/>
      <c r="L103" s="89"/>
      <c r="M103" s="89"/>
    </row>
    <row r="104" spans="1:13" ht="15">
      <c r="A104" s="69"/>
      <c r="B104" s="62" t="s">
        <v>23</v>
      </c>
      <c r="C104" s="62"/>
      <c r="D104" s="62"/>
      <c r="E104" s="62"/>
      <c r="F104" s="62"/>
      <c r="G104" s="72"/>
      <c r="H104" s="74"/>
      <c r="I104" s="70">
        <v>115792</v>
      </c>
      <c r="J104" s="72"/>
      <c r="K104" s="62"/>
      <c r="L104" s="72"/>
      <c r="M104" s="70">
        <v>106418</v>
      </c>
    </row>
    <row r="105" spans="1:13" ht="6" customHeight="1">
      <c r="A105" s="69"/>
      <c r="B105" s="62"/>
      <c r="C105" s="62"/>
      <c r="D105" s="62"/>
      <c r="E105" s="62"/>
      <c r="F105" s="62"/>
      <c r="G105" s="72"/>
      <c r="H105" s="74"/>
      <c r="I105" s="72"/>
      <c r="J105" s="72"/>
      <c r="K105" s="62"/>
      <c r="L105" s="72"/>
      <c r="M105" s="72"/>
    </row>
    <row r="106" spans="1:13" ht="15">
      <c r="A106" s="69"/>
      <c r="B106" s="75" t="s">
        <v>57</v>
      </c>
      <c r="C106" s="62"/>
      <c r="D106" s="62"/>
      <c r="E106" s="62"/>
      <c r="F106" s="62"/>
      <c r="G106" s="72"/>
      <c r="H106" s="91"/>
      <c r="I106" s="92">
        <f>I102+I104</f>
        <v>769103</v>
      </c>
      <c r="J106" s="72"/>
      <c r="K106" s="62"/>
      <c r="L106" s="93"/>
      <c r="M106" s="92">
        <f>M102+M104</f>
        <v>694454</v>
      </c>
    </row>
    <row r="107" spans="1:13" ht="6" customHeight="1">
      <c r="A107" s="69"/>
      <c r="B107" s="62"/>
      <c r="C107" s="62"/>
      <c r="D107" s="62"/>
      <c r="E107" s="62"/>
      <c r="F107" s="62"/>
      <c r="G107" s="72"/>
      <c r="H107" s="74"/>
      <c r="I107" s="72"/>
      <c r="J107" s="72"/>
      <c r="K107" s="62"/>
      <c r="L107" s="72"/>
      <c r="M107" s="72"/>
    </row>
    <row r="108" spans="1:13" ht="15">
      <c r="A108" s="69"/>
      <c r="B108" s="75" t="s">
        <v>58</v>
      </c>
      <c r="C108" s="62"/>
      <c r="D108" s="62"/>
      <c r="E108" s="62"/>
      <c r="F108" s="62"/>
      <c r="G108" s="72"/>
      <c r="H108" s="74"/>
      <c r="I108" s="72"/>
      <c r="J108" s="72"/>
      <c r="K108" s="62"/>
      <c r="L108" s="72"/>
      <c r="M108" s="72"/>
    </row>
    <row r="109" spans="1:13" ht="15" hidden="1">
      <c r="A109" s="69"/>
      <c r="B109" s="62" t="s">
        <v>59</v>
      </c>
      <c r="C109" s="62"/>
      <c r="D109" s="62"/>
      <c r="E109" s="62"/>
      <c r="F109" s="62"/>
      <c r="G109" s="72"/>
      <c r="H109" s="74"/>
      <c r="I109" s="72">
        <v>0</v>
      </c>
      <c r="J109" s="72"/>
      <c r="K109" s="62"/>
      <c r="L109" s="72"/>
      <c r="M109" s="70">
        <v>0</v>
      </c>
    </row>
    <row r="110" spans="1:13" ht="15">
      <c r="A110" s="69"/>
      <c r="B110" s="62" t="s">
        <v>60</v>
      </c>
      <c r="C110" s="62"/>
      <c r="D110" s="62"/>
      <c r="E110" s="62"/>
      <c r="F110" s="62"/>
      <c r="G110" s="72"/>
      <c r="H110" s="74"/>
      <c r="I110" s="70">
        <v>49782</v>
      </c>
      <c r="J110" s="72"/>
      <c r="K110" s="62"/>
      <c r="L110" s="72"/>
      <c r="M110" s="70">
        <v>49771</v>
      </c>
    </row>
    <row r="111" spans="1:13" ht="15">
      <c r="A111" s="69"/>
      <c r="B111" s="62" t="s">
        <v>61</v>
      </c>
      <c r="C111" s="62"/>
      <c r="D111" s="62"/>
      <c r="E111" s="62"/>
      <c r="F111" s="62"/>
      <c r="G111" s="72"/>
      <c r="H111" s="74"/>
      <c r="I111" s="70">
        <v>2734</v>
      </c>
      <c r="J111" s="72"/>
      <c r="K111" s="72"/>
      <c r="L111" s="72"/>
      <c r="M111" s="70">
        <v>2734</v>
      </c>
    </row>
    <row r="112" spans="1:13" ht="15">
      <c r="A112" s="69"/>
      <c r="B112" s="62"/>
      <c r="C112" s="62"/>
      <c r="D112" s="62"/>
      <c r="E112" s="62"/>
      <c r="F112" s="70"/>
      <c r="G112" s="62"/>
      <c r="H112" s="94"/>
      <c r="I112" s="95">
        <f>SUM(I109:I111)</f>
        <v>52516</v>
      </c>
      <c r="J112" s="96"/>
      <c r="K112" s="70"/>
      <c r="L112" s="97"/>
      <c r="M112" s="95">
        <f>SUM(M109:M111)</f>
        <v>52505</v>
      </c>
    </row>
    <row r="113" spans="1:13" ht="6" customHeight="1">
      <c r="A113" s="69"/>
      <c r="B113" s="62"/>
      <c r="C113" s="62"/>
      <c r="D113" s="62"/>
      <c r="E113" s="62"/>
      <c r="F113" s="70"/>
      <c r="G113" s="62"/>
      <c r="H113" s="98"/>
      <c r="I113" s="99"/>
      <c r="J113" s="96"/>
      <c r="K113" s="70"/>
      <c r="L113" s="100"/>
      <c r="M113" s="99"/>
    </row>
    <row r="114" spans="1:13" ht="15">
      <c r="A114" s="69"/>
      <c r="B114" s="75" t="s">
        <v>62</v>
      </c>
      <c r="C114" s="62"/>
      <c r="D114" s="62"/>
      <c r="E114" s="62"/>
      <c r="F114" s="72"/>
      <c r="G114" s="72"/>
      <c r="H114" s="74"/>
      <c r="I114" s="62"/>
      <c r="J114" s="62"/>
      <c r="K114" s="62"/>
      <c r="L114" s="62"/>
      <c r="M114" s="62"/>
    </row>
    <row r="115" spans="1:13" ht="15">
      <c r="A115" s="69"/>
      <c r="B115" s="62" t="s">
        <v>63</v>
      </c>
      <c r="D115" s="62"/>
      <c r="E115" s="62"/>
      <c r="F115" s="72"/>
      <c r="G115" s="72"/>
      <c r="H115" s="197"/>
      <c r="I115" s="198">
        <v>4646</v>
      </c>
      <c r="J115" s="62"/>
      <c r="K115" s="62"/>
      <c r="L115" s="205"/>
      <c r="M115" s="198">
        <v>4120</v>
      </c>
    </row>
    <row r="116" spans="1:13" ht="15">
      <c r="A116" s="69"/>
      <c r="B116" s="62" t="s">
        <v>64</v>
      </c>
      <c r="D116" s="73"/>
      <c r="E116" s="73"/>
      <c r="F116" s="62"/>
      <c r="G116" s="72"/>
      <c r="H116" s="199"/>
      <c r="I116" s="200">
        <v>56779</v>
      </c>
      <c r="J116" s="72"/>
      <c r="K116" s="134"/>
      <c r="L116" s="206"/>
      <c r="M116" s="200">
        <v>94508</v>
      </c>
    </row>
    <row r="117" spans="1:13" ht="15">
      <c r="A117" s="69"/>
      <c r="B117" s="62" t="s">
        <v>65</v>
      </c>
      <c r="D117" s="73"/>
      <c r="E117" s="73"/>
      <c r="F117" s="62"/>
      <c r="G117" s="72"/>
      <c r="H117" s="199"/>
      <c r="I117" s="200">
        <v>21994</v>
      </c>
      <c r="J117" s="72"/>
      <c r="K117" s="134"/>
      <c r="L117" s="206"/>
      <c r="M117" s="200">
        <v>59466</v>
      </c>
    </row>
    <row r="118" spans="1:13" ht="15">
      <c r="A118" s="69"/>
      <c r="B118" s="62" t="s">
        <v>66</v>
      </c>
      <c r="D118" s="73"/>
      <c r="E118" s="73"/>
      <c r="F118" s="62"/>
      <c r="G118" s="72"/>
      <c r="H118" s="199"/>
      <c r="I118" s="200">
        <v>2215</v>
      </c>
      <c r="J118" s="72"/>
      <c r="K118" s="134"/>
      <c r="L118" s="206"/>
      <c r="M118" s="200">
        <v>722</v>
      </c>
    </row>
    <row r="119" spans="1:13" ht="15">
      <c r="A119" s="69"/>
      <c r="B119" s="62" t="s">
        <v>67</v>
      </c>
      <c r="D119" s="73"/>
      <c r="E119" s="73"/>
      <c r="F119" s="62"/>
      <c r="G119" s="72"/>
      <c r="H119" s="203"/>
      <c r="I119" s="204">
        <v>3407</v>
      </c>
      <c r="J119" s="62"/>
      <c r="K119" s="62"/>
      <c r="L119" s="208"/>
      <c r="M119" s="204">
        <v>1140</v>
      </c>
    </row>
    <row r="120" spans="1:13" ht="15">
      <c r="A120" s="69"/>
      <c r="B120" s="62"/>
      <c r="C120" s="73"/>
      <c r="D120" s="73"/>
      <c r="E120" s="73"/>
      <c r="F120" s="101"/>
      <c r="G120" s="62"/>
      <c r="H120" s="201"/>
      <c r="I120" s="202">
        <f>SUM(I115:I119)</f>
        <v>89041</v>
      </c>
      <c r="J120" s="102"/>
      <c r="K120" s="103"/>
      <c r="L120" s="207"/>
      <c r="M120" s="202">
        <f>SUM(M115:M119)</f>
        <v>159956</v>
      </c>
    </row>
    <row r="121" spans="1:13" ht="6" customHeight="1">
      <c r="A121" s="69"/>
      <c r="B121" s="62"/>
      <c r="C121" s="62"/>
      <c r="D121" s="62"/>
      <c r="E121" s="62"/>
      <c r="F121" s="70"/>
      <c r="G121" s="62"/>
      <c r="H121" s="98"/>
      <c r="I121" s="99"/>
      <c r="J121" s="96"/>
      <c r="K121" s="70"/>
      <c r="L121" s="100"/>
      <c r="M121" s="99"/>
    </row>
    <row r="122" spans="1:13" ht="15">
      <c r="A122" s="69"/>
      <c r="B122" s="75" t="s">
        <v>68</v>
      </c>
      <c r="C122" s="62"/>
      <c r="D122" s="62"/>
      <c r="E122" s="62"/>
      <c r="F122" s="70"/>
      <c r="G122" s="62"/>
      <c r="H122" s="94"/>
      <c r="I122" s="104">
        <f>I112+I120</f>
        <v>141557</v>
      </c>
      <c r="J122" s="105"/>
      <c r="K122" s="106"/>
      <c r="L122" s="107"/>
      <c r="M122" s="104">
        <f>M120+M112</f>
        <v>212461</v>
      </c>
    </row>
    <row r="123" spans="1:13" ht="6" customHeight="1">
      <c r="A123" s="70"/>
      <c r="B123" s="62"/>
      <c r="C123" s="62"/>
      <c r="D123" s="62"/>
      <c r="E123" s="62"/>
      <c r="F123" s="76"/>
      <c r="G123" s="76"/>
      <c r="H123" s="108"/>
      <c r="I123" s="109"/>
      <c r="J123" s="76"/>
      <c r="K123" s="76"/>
      <c r="L123" s="108"/>
      <c r="M123" s="109"/>
    </row>
    <row r="124" spans="1:15" ht="15">
      <c r="A124" s="70"/>
      <c r="B124" s="75" t="s">
        <v>69</v>
      </c>
      <c r="C124" s="62"/>
      <c r="D124" s="62"/>
      <c r="E124" s="62"/>
      <c r="F124" s="76"/>
      <c r="G124" s="76"/>
      <c r="H124" s="110"/>
      <c r="I124" s="111">
        <f>I106+I122</f>
        <v>910660</v>
      </c>
      <c r="J124" s="76"/>
      <c r="K124" s="76"/>
      <c r="L124" s="110"/>
      <c r="M124" s="111">
        <f>M122+M106</f>
        <v>906915</v>
      </c>
      <c r="O124" s="127"/>
    </row>
    <row r="125" spans="1:13" ht="6" customHeight="1" thickBot="1">
      <c r="A125" s="70"/>
      <c r="B125" s="75"/>
      <c r="C125" s="62"/>
      <c r="D125" s="62"/>
      <c r="E125" s="62"/>
      <c r="F125" s="76"/>
      <c r="G125" s="76"/>
      <c r="H125" s="112"/>
      <c r="I125" s="113"/>
      <c r="J125" s="76"/>
      <c r="K125" s="76"/>
      <c r="L125" s="112"/>
      <c r="M125" s="113"/>
    </row>
    <row r="126" spans="1:13" ht="6" customHeight="1">
      <c r="A126" s="70"/>
      <c r="B126" s="62"/>
      <c r="C126" s="62"/>
      <c r="D126" s="62"/>
      <c r="E126" s="62"/>
      <c r="F126" s="76"/>
      <c r="G126" s="76"/>
      <c r="H126" s="114"/>
      <c r="I126" s="76"/>
      <c r="J126" s="76"/>
      <c r="K126" s="76"/>
      <c r="L126" s="76"/>
      <c r="M126" s="76"/>
    </row>
    <row r="127" spans="1:9" ht="15">
      <c r="A127" s="115"/>
      <c r="I127" s="127"/>
    </row>
    <row r="128" spans="1:13" ht="15">
      <c r="A128" s="116"/>
      <c r="B128" s="117" t="s">
        <v>70</v>
      </c>
      <c r="I128" s="118">
        <f>+I102/I99</f>
        <v>2.7486768034600852</v>
      </c>
      <c r="M128" s="118">
        <f>+M102/M99</f>
        <v>2.5044975978738626</v>
      </c>
    </row>
    <row r="129" spans="1:13" ht="12.75">
      <c r="A129" s="116"/>
      <c r="B129" s="129"/>
      <c r="C129" s="129"/>
      <c r="D129" s="129"/>
      <c r="E129" s="129"/>
      <c r="F129" s="129"/>
      <c r="G129" s="129"/>
      <c r="H129" s="129"/>
      <c r="I129" s="129"/>
      <c r="J129" s="129"/>
      <c r="K129" s="129"/>
      <c r="L129" s="129"/>
      <c r="M129" s="129"/>
    </row>
    <row r="130" spans="1:13" ht="12.75">
      <c r="A130" s="116"/>
      <c r="B130" s="129"/>
      <c r="C130" s="129"/>
      <c r="D130" s="129"/>
      <c r="E130" s="129"/>
      <c r="F130" s="129"/>
      <c r="G130" s="129"/>
      <c r="H130" s="129"/>
      <c r="I130" s="129"/>
      <c r="J130" s="129"/>
      <c r="K130" s="129"/>
      <c r="L130" s="129"/>
      <c r="M130" s="129"/>
    </row>
    <row r="131" spans="2:15" ht="12.75" customHeight="1">
      <c r="B131" s="223" t="s">
        <v>71</v>
      </c>
      <c r="C131" s="223"/>
      <c r="D131" s="223"/>
      <c r="E131" s="223"/>
      <c r="F131" s="223"/>
      <c r="G131" s="223"/>
      <c r="H131" s="223"/>
      <c r="I131" s="223"/>
      <c r="J131" s="223"/>
      <c r="K131" s="223"/>
      <c r="L131" s="223"/>
      <c r="M131" s="223"/>
      <c r="N131" s="223"/>
      <c r="O131" s="162"/>
    </row>
    <row r="132" spans="1:15" ht="12.75">
      <c r="A132" s="162"/>
      <c r="B132" s="223"/>
      <c r="C132" s="223"/>
      <c r="D132" s="223"/>
      <c r="E132" s="223"/>
      <c r="F132" s="223"/>
      <c r="G132" s="223"/>
      <c r="H132" s="223"/>
      <c r="I132" s="223"/>
      <c r="J132" s="223"/>
      <c r="K132" s="223"/>
      <c r="L132" s="223"/>
      <c r="M132" s="223"/>
      <c r="N132" s="223"/>
      <c r="O132" s="162"/>
    </row>
    <row r="133" spans="1:14" ht="12.75">
      <c r="A133" s="116"/>
      <c r="B133" s="223"/>
      <c r="C133" s="223"/>
      <c r="D133" s="223"/>
      <c r="E133" s="223"/>
      <c r="F133" s="223"/>
      <c r="G133" s="223"/>
      <c r="H133" s="223"/>
      <c r="I133" s="223"/>
      <c r="J133" s="223"/>
      <c r="K133" s="223"/>
      <c r="L133" s="223"/>
      <c r="M133" s="223"/>
      <c r="N133" s="223"/>
    </row>
    <row r="134" spans="1:14" ht="12.75">
      <c r="A134" s="116"/>
      <c r="B134" s="211"/>
      <c r="C134" s="211"/>
      <c r="D134" s="211"/>
      <c r="E134" s="211"/>
      <c r="F134" s="211"/>
      <c r="G134" s="211"/>
      <c r="H134" s="211"/>
      <c r="I134" s="211"/>
      <c r="J134" s="211"/>
      <c r="K134" s="211"/>
      <c r="L134" s="211"/>
      <c r="M134" s="211"/>
      <c r="N134" s="211"/>
    </row>
    <row r="135" spans="1:14" ht="12.75">
      <c r="A135" s="116"/>
      <c r="B135" s="211"/>
      <c r="C135" s="211"/>
      <c r="D135" s="211"/>
      <c r="E135" s="211"/>
      <c r="F135" s="211"/>
      <c r="G135" s="211"/>
      <c r="H135" s="211"/>
      <c r="I135" s="211"/>
      <c r="J135" s="211"/>
      <c r="K135" s="211"/>
      <c r="L135" s="211"/>
      <c r="M135" s="211"/>
      <c r="N135" s="211"/>
    </row>
    <row r="136" spans="1:14" ht="12.75">
      <c r="A136" s="116"/>
      <c r="B136" s="211"/>
      <c r="C136" s="211"/>
      <c r="D136" s="211"/>
      <c r="E136" s="211"/>
      <c r="F136" s="211"/>
      <c r="G136" s="211"/>
      <c r="H136" s="211"/>
      <c r="I136" s="211"/>
      <c r="J136" s="211"/>
      <c r="K136" s="211"/>
      <c r="L136" s="211"/>
      <c r="M136" s="211"/>
      <c r="N136" s="211"/>
    </row>
    <row r="137" spans="1:15" ht="15.75">
      <c r="A137" s="13"/>
      <c r="B137" s="13"/>
      <c r="C137" s="58"/>
      <c r="D137" s="58"/>
      <c r="E137" s="58"/>
      <c r="F137" s="2"/>
      <c r="G137" s="2"/>
      <c r="H137" s="13"/>
      <c r="J137" s="136"/>
      <c r="K137" s="136"/>
      <c r="L137" s="136"/>
      <c r="M137" s="136"/>
      <c r="O137" s="119" t="s">
        <v>131</v>
      </c>
    </row>
    <row r="138" spans="1:15" ht="7.5" customHeight="1">
      <c r="A138" s="120"/>
      <c r="B138" s="120"/>
      <c r="C138" s="120"/>
      <c r="D138" s="120"/>
      <c r="E138" s="120"/>
      <c r="F138" s="120"/>
      <c r="G138" s="120"/>
      <c r="H138" s="120"/>
      <c r="I138" s="120"/>
      <c r="J138" s="131"/>
      <c r="K138" s="131"/>
      <c r="L138" s="131"/>
      <c r="M138" s="131"/>
      <c r="N138" s="132"/>
      <c r="O138" s="132"/>
    </row>
    <row r="139" spans="1:13" ht="4.5" customHeight="1">
      <c r="A139" s="61"/>
      <c r="B139" s="13"/>
      <c r="C139" s="13"/>
      <c r="D139" s="13"/>
      <c r="E139" s="13"/>
      <c r="F139" s="13"/>
      <c r="G139" s="13"/>
      <c r="H139" s="13"/>
      <c r="I139" s="13"/>
      <c r="J139" s="13"/>
      <c r="K139" s="13"/>
      <c r="L139" s="13"/>
      <c r="M139" s="13"/>
    </row>
  </sheetData>
  <sheetProtection password="C47D" sheet="1" objects="1" scenarios="1" selectLockedCells="1" selectUnlockedCells="1"/>
  <mergeCells count="67">
    <mergeCell ref="Q37:Q38"/>
    <mergeCell ref="S37:S38"/>
    <mergeCell ref="Q40:Q41"/>
    <mergeCell ref="S40:S41"/>
    <mergeCell ref="Q31:Q32"/>
    <mergeCell ref="S31:S32"/>
    <mergeCell ref="Q35:Q36"/>
    <mergeCell ref="S35:S36"/>
    <mergeCell ref="B131:N133"/>
    <mergeCell ref="B54:N55"/>
    <mergeCell ref="L92:M92"/>
    <mergeCell ref="B2:M2"/>
    <mergeCell ref="K76:M76"/>
    <mergeCell ref="I49:I50"/>
    <mergeCell ref="K49:K50"/>
    <mergeCell ref="M49:M50"/>
    <mergeCell ref="K42:K43"/>
    <mergeCell ref="C43:E45"/>
    <mergeCell ref="B1:M1"/>
    <mergeCell ref="G73:I73"/>
    <mergeCell ref="K73:M73"/>
    <mergeCell ref="K74:M74"/>
    <mergeCell ref="G71:I71"/>
    <mergeCell ref="K71:M72"/>
    <mergeCell ref="G72:I72"/>
    <mergeCell ref="M47:M48"/>
    <mergeCell ref="C49:E50"/>
    <mergeCell ref="G49:G50"/>
    <mergeCell ref="C47:E48"/>
    <mergeCell ref="G47:G48"/>
    <mergeCell ref="I47:I48"/>
    <mergeCell ref="K47:K48"/>
    <mergeCell ref="G40:G41"/>
    <mergeCell ref="I40:I41"/>
    <mergeCell ref="K40:K41"/>
    <mergeCell ref="M40:M41"/>
    <mergeCell ref="K35:K36"/>
    <mergeCell ref="M35:M36"/>
    <mergeCell ref="C37:E38"/>
    <mergeCell ref="G37:G38"/>
    <mergeCell ref="I37:I38"/>
    <mergeCell ref="K37:K38"/>
    <mergeCell ref="M37:M38"/>
    <mergeCell ref="C34:E34"/>
    <mergeCell ref="C35:E36"/>
    <mergeCell ref="G35:G36"/>
    <mergeCell ref="I35:I36"/>
    <mergeCell ref="G31:G32"/>
    <mergeCell ref="I31:I32"/>
    <mergeCell ref="K31:K32"/>
    <mergeCell ref="M31:M32"/>
    <mergeCell ref="C27:E27"/>
    <mergeCell ref="C28:E28"/>
    <mergeCell ref="C29:E29"/>
    <mergeCell ref="C31:E32"/>
    <mergeCell ref="C23:E23"/>
    <mergeCell ref="C24:E24"/>
    <mergeCell ref="C25:E25"/>
    <mergeCell ref="C26:E26"/>
    <mergeCell ref="C18:E18"/>
    <mergeCell ref="C19:E19"/>
    <mergeCell ref="C20:E20"/>
    <mergeCell ref="C21:E21"/>
    <mergeCell ref="G6:I6"/>
    <mergeCell ref="C13:E13"/>
    <mergeCell ref="C14:E14"/>
    <mergeCell ref="C16:E16"/>
  </mergeCells>
  <printOptions horizontalCentered="1"/>
  <pageMargins left="0.2" right="0.2" top="0.96" bottom="0.27" header="0.29" footer="0.19"/>
  <pageSetup horizontalDpi="600" verticalDpi="600" orientation="portrait" paperSize="9" scale="85" r:id="rId1"/>
  <headerFooter alignWithMargins="0">
    <oddHeader>&amp;C&amp;"Garamond,Bold"&amp;14MBM RESOURCES BERHAD
(284496-V)</oddHeader>
  </headerFooter>
  <rowBreaks count="1" manualBreakCount="1">
    <brk id="68" max="255" man="1"/>
  </rowBreaks>
</worksheet>
</file>

<file path=xl/worksheets/sheet2.xml><?xml version="1.0" encoding="utf-8"?>
<worksheet xmlns="http://schemas.openxmlformats.org/spreadsheetml/2006/main" xmlns:r="http://schemas.openxmlformats.org/officeDocument/2006/relationships">
  <dimension ref="A1:J203"/>
  <sheetViews>
    <sheetView showGridLines="0" zoomScaleSheetLayoutView="90" workbookViewId="0" topLeftCell="A1">
      <selection activeCell="F21" sqref="F21"/>
    </sheetView>
  </sheetViews>
  <sheetFormatPr defaultColWidth="9.140625" defaultRowHeight="12.75"/>
  <cols>
    <col min="1" max="1" width="2.00390625" style="139" customWidth="1"/>
    <col min="2" max="2" width="3.140625" style="139" customWidth="1"/>
    <col min="3" max="3" width="4.140625" style="139" customWidth="1"/>
    <col min="4" max="4" width="55.00390625" style="139" customWidth="1"/>
    <col min="5" max="5" width="17.00390625" style="139" customWidth="1"/>
    <col min="6" max="6" width="4.8515625" style="139" customWidth="1"/>
    <col min="7" max="7" width="17.57421875" style="139" customWidth="1"/>
    <col min="8" max="8" width="3.421875" style="139" customWidth="1"/>
    <col min="9" max="9" width="5.8515625" style="139" customWidth="1"/>
    <col min="10" max="16384" width="9.140625" style="139" customWidth="1"/>
  </cols>
  <sheetData>
    <row r="1" spans="1:10" ht="15.75">
      <c r="A1" s="137"/>
      <c r="B1" s="138"/>
      <c r="C1" s="138"/>
      <c r="D1" s="138"/>
      <c r="E1" s="138"/>
      <c r="F1" s="138"/>
      <c r="G1" s="138"/>
      <c r="H1" s="138"/>
      <c r="I1" s="138"/>
      <c r="J1" s="138"/>
    </row>
    <row r="2" spans="2:10" ht="15.75">
      <c r="B2" s="137" t="s">
        <v>72</v>
      </c>
      <c r="C2" s="138"/>
      <c r="D2" s="138"/>
      <c r="E2" s="138"/>
      <c r="F2" s="138"/>
      <c r="G2" s="138"/>
      <c r="H2" s="138"/>
      <c r="I2" s="138"/>
      <c r="J2" s="138"/>
    </row>
    <row r="3" spans="2:10" ht="15.75">
      <c r="B3" s="140" t="s">
        <v>117</v>
      </c>
      <c r="C3" s="138"/>
      <c r="D3" s="138"/>
      <c r="H3" s="138"/>
      <c r="I3" s="138"/>
      <c r="J3" s="138"/>
    </row>
    <row r="4" spans="1:10" ht="15.75">
      <c r="A4" s="140"/>
      <c r="B4" s="138"/>
      <c r="C4" s="138"/>
      <c r="D4" s="138"/>
      <c r="E4" s="141">
        <v>2006</v>
      </c>
      <c r="F4" s="141"/>
      <c r="G4" s="142">
        <v>2005</v>
      </c>
      <c r="H4" s="138"/>
      <c r="I4" s="138"/>
      <c r="J4" s="138"/>
    </row>
    <row r="5" spans="1:10" ht="15.75">
      <c r="A5" s="140"/>
      <c r="B5" s="138"/>
      <c r="C5" s="138"/>
      <c r="D5" s="138"/>
      <c r="E5" s="141" t="s">
        <v>122</v>
      </c>
      <c r="F5" s="143"/>
      <c r="G5" s="141" t="str">
        <f>E5</f>
        <v>9 Months ended</v>
      </c>
      <c r="H5" s="138"/>
      <c r="I5" s="138"/>
      <c r="J5" s="138"/>
    </row>
    <row r="6" spans="1:10" ht="15.75">
      <c r="A6" s="138"/>
      <c r="B6" s="138"/>
      <c r="C6" s="138"/>
      <c r="D6" s="138"/>
      <c r="E6" s="142" t="s">
        <v>123</v>
      </c>
      <c r="F6" s="141"/>
      <c r="G6" s="141" t="str">
        <f>E6</f>
        <v>30 SEPTEMBER</v>
      </c>
      <c r="H6" s="138"/>
      <c r="I6" s="138"/>
      <c r="J6" s="138"/>
    </row>
    <row r="7" spans="1:10" ht="15.75">
      <c r="A7" s="138"/>
      <c r="B7" s="138"/>
      <c r="C7" s="138"/>
      <c r="D7" s="138"/>
      <c r="E7" s="141" t="s">
        <v>73</v>
      </c>
      <c r="F7" s="143"/>
      <c r="G7" s="141" t="s">
        <v>73</v>
      </c>
      <c r="H7" s="138"/>
      <c r="I7" s="138"/>
      <c r="J7" s="138"/>
    </row>
    <row r="8" spans="1:10" ht="15.75">
      <c r="A8" s="138"/>
      <c r="B8" s="138"/>
      <c r="C8" s="138"/>
      <c r="D8" s="138"/>
      <c r="E8" s="141"/>
      <c r="F8" s="143"/>
      <c r="G8" s="144" t="s">
        <v>124</v>
      </c>
      <c r="H8" s="138"/>
      <c r="I8" s="138"/>
      <c r="J8" s="138"/>
    </row>
    <row r="9" spans="1:10" ht="15.75">
      <c r="A9" s="138"/>
      <c r="B9" s="151" t="s">
        <v>74</v>
      </c>
      <c r="H9" s="138"/>
      <c r="I9" s="138"/>
      <c r="J9" s="138"/>
    </row>
    <row r="10" spans="1:10" ht="15.75">
      <c r="A10" s="138"/>
      <c r="H10" s="138"/>
      <c r="I10" s="138"/>
      <c r="J10" s="138"/>
    </row>
    <row r="11" spans="1:10" ht="15.75">
      <c r="A11" s="138"/>
      <c r="C11" s="139" t="s">
        <v>75</v>
      </c>
      <c r="E11" s="152">
        <v>102963</v>
      </c>
      <c r="G11" s="152">
        <v>62222</v>
      </c>
      <c r="H11" s="138"/>
      <c r="I11" s="138"/>
      <c r="J11" s="138"/>
    </row>
    <row r="12" spans="1:10" ht="15.75">
      <c r="A12" s="138"/>
      <c r="C12" s="139" t="s">
        <v>76</v>
      </c>
      <c r="E12" s="152"/>
      <c r="G12" s="152"/>
      <c r="H12" s="138"/>
      <c r="I12" s="138"/>
      <c r="J12" s="138"/>
    </row>
    <row r="13" spans="1:10" ht="15.75">
      <c r="A13" s="138"/>
      <c r="C13" s="153"/>
      <c r="D13" s="153" t="s">
        <v>77</v>
      </c>
      <c r="E13" s="154">
        <v>-55785</v>
      </c>
      <c r="F13" s="153"/>
      <c r="G13" s="154">
        <v>-31221</v>
      </c>
      <c r="H13" s="138"/>
      <c r="I13" s="138"/>
      <c r="J13" s="138"/>
    </row>
    <row r="14" spans="1:10" ht="15.75">
      <c r="A14" s="138"/>
      <c r="C14" s="153"/>
      <c r="D14" s="153" t="s">
        <v>78</v>
      </c>
      <c r="E14" s="155">
        <v>6503</v>
      </c>
      <c r="F14" s="153"/>
      <c r="G14" s="155">
        <v>2276</v>
      </c>
      <c r="H14" s="138"/>
      <c r="I14" s="138"/>
      <c r="J14" s="138"/>
    </row>
    <row r="15" spans="1:10" ht="15.75">
      <c r="A15" s="138"/>
      <c r="C15" s="153" t="s">
        <v>79</v>
      </c>
      <c r="D15" s="153"/>
      <c r="E15" s="154">
        <f>+E11+E13+E14</f>
        <v>53681</v>
      </c>
      <c r="F15" s="153"/>
      <c r="G15" s="154">
        <f>+G11+G13+G14</f>
        <v>33277</v>
      </c>
      <c r="H15" s="138"/>
      <c r="I15" s="127"/>
      <c r="J15" s="138"/>
    </row>
    <row r="16" spans="1:10" ht="15.75">
      <c r="A16" s="138"/>
      <c r="C16" s="153" t="s">
        <v>80</v>
      </c>
      <c r="D16" s="153"/>
      <c r="E16" s="154"/>
      <c r="F16" s="153"/>
      <c r="G16" s="154"/>
      <c r="H16" s="138"/>
      <c r="I16" s="138"/>
      <c r="J16" s="138"/>
    </row>
    <row r="17" spans="1:10" ht="15.75">
      <c r="A17" s="138"/>
      <c r="C17" s="153"/>
      <c r="D17" s="153" t="s">
        <v>81</v>
      </c>
      <c r="E17" s="154">
        <v>50215</v>
      </c>
      <c r="F17" s="153"/>
      <c r="G17" s="154">
        <v>-31801</v>
      </c>
      <c r="H17" s="138"/>
      <c r="I17" s="138"/>
      <c r="J17" s="138"/>
    </row>
    <row r="18" spans="1:10" ht="15.75">
      <c r="A18" s="138"/>
      <c r="C18" s="153"/>
      <c r="D18" s="153" t="s">
        <v>82</v>
      </c>
      <c r="E18" s="155">
        <f>-45047</f>
        <v>-45047</v>
      </c>
      <c r="F18" s="153"/>
      <c r="G18" s="155">
        <f>1562+6677</f>
        <v>8239</v>
      </c>
      <c r="H18" s="138"/>
      <c r="I18" s="138"/>
      <c r="J18" s="138"/>
    </row>
    <row r="19" spans="1:10" ht="15.75">
      <c r="A19" s="138"/>
      <c r="C19" s="153" t="s">
        <v>83</v>
      </c>
      <c r="D19" s="153"/>
      <c r="E19" s="156">
        <f>+E15+E17+E18</f>
        <v>58849</v>
      </c>
      <c r="F19" s="153"/>
      <c r="G19" s="156">
        <f>+G15+G17+G18</f>
        <v>9715</v>
      </c>
      <c r="H19" s="127"/>
      <c r="I19" s="138"/>
      <c r="J19" s="138"/>
    </row>
    <row r="20" spans="1:10" ht="15.75">
      <c r="A20" s="138"/>
      <c r="C20" s="153"/>
      <c r="D20" s="153"/>
      <c r="E20" s="154"/>
      <c r="F20" s="153"/>
      <c r="G20" s="154"/>
      <c r="H20" s="138"/>
      <c r="I20" s="138"/>
      <c r="J20" s="138"/>
    </row>
    <row r="21" spans="1:10" ht="15.75">
      <c r="A21" s="138"/>
      <c r="B21" s="151" t="s">
        <v>84</v>
      </c>
      <c r="C21" s="153"/>
      <c r="D21" s="153"/>
      <c r="E21" s="154"/>
      <c r="F21" s="153"/>
      <c r="G21" s="154"/>
      <c r="H21" s="138"/>
      <c r="I21" s="138"/>
      <c r="J21" s="138"/>
    </row>
    <row r="22" spans="1:10" ht="15.75">
      <c r="A22" s="138"/>
      <c r="C22" s="153"/>
      <c r="D22" s="153"/>
      <c r="E22" s="154"/>
      <c r="F22" s="153"/>
      <c r="G22" s="154"/>
      <c r="H22" s="138"/>
      <c r="I22" s="138"/>
      <c r="J22" s="138"/>
    </row>
    <row r="23" spans="1:10" ht="15.75">
      <c r="A23" s="138"/>
      <c r="C23" s="153" t="s">
        <v>85</v>
      </c>
      <c r="D23" s="153"/>
      <c r="E23" s="154">
        <v>10754</v>
      </c>
      <c r="F23" s="153"/>
      <c r="G23" s="154">
        <v>5180</v>
      </c>
      <c r="H23" s="138"/>
      <c r="I23" s="138"/>
      <c r="J23" s="138"/>
    </row>
    <row r="24" spans="1:10" ht="15.75">
      <c r="A24" s="138"/>
      <c r="C24" s="153" t="s">
        <v>86</v>
      </c>
      <c r="D24" s="153"/>
      <c r="E24" s="154">
        <v>26544</v>
      </c>
      <c r="F24" s="153"/>
      <c r="G24" s="154">
        <v>-24000</v>
      </c>
      <c r="H24" s="138"/>
      <c r="I24" s="138"/>
      <c r="J24" s="138"/>
    </row>
    <row r="25" spans="1:10" ht="15.75">
      <c r="A25" s="138"/>
      <c r="C25" s="153" t="s">
        <v>87</v>
      </c>
      <c r="D25" s="153"/>
      <c r="E25" s="154">
        <v>-6300</v>
      </c>
      <c r="F25" s="153"/>
      <c r="G25" s="154">
        <v>0</v>
      </c>
      <c r="H25" s="138"/>
      <c r="I25" s="138"/>
      <c r="J25" s="138"/>
    </row>
    <row r="26" spans="1:10" ht="15.75">
      <c r="A26" s="138"/>
      <c r="C26" s="153" t="s">
        <v>88</v>
      </c>
      <c r="D26" s="153"/>
      <c r="E26" s="154">
        <v>-19589</v>
      </c>
      <c r="F26" s="153"/>
      <c r="G26" s="154">
        <v>0</v>
      </c>
      <c r="H26" s="138"/>
      <c r="I26" s="138"/>
      <c r="J26" s="138"/>
    </row>
    <row r="27" spans="1:10" ht="15.75">
      <c r="A27" s="138"/>
      <c r="C27" s="153" t="s">
        <v>89</v>
      </c>
      <c r="D27" s="153"/>
      <c r="E27" s="156">
        <f>+E23+E24+E25+E26</f>
        <v>11409</v>
      </c>
      <c r="F27" s="153"/>
      <c r="G27" s="156">
        <f>+G23+G24+G25+G26</f>
        <v>-18820</v>
      </c>
      <c r="H27" s="138"/>
      <c r="I27" s="138"/>
      <c r="J27" s="138"/>
    </row>
    <row r="28" spans="1:10" ht="15.75">
      <c r="A28" s="138"/>
      <c r="C28" s="153"/>
      <c r="D28" s="153"/>
      <c r="E28" s="154"/>
      <c r="F28" s="153"/>
      <c r="G28" s="154"/>
      <c r="H28" s="138"/>
      <c r="I28" s="138"/>
      <c r="J28" s="138"/>
    </row>
    <row r="29" spans="1:10" ht="15.75">
      <c r="A29" s="138"/>
      <c r="B29" s="151" t="s">
        <v>90</v>
      </c>
      <c r="C29" s="153"/>
      <c r="D29" s="153"/>
      <c r="E29" s="154"/>
      <c r="F29" s="153"/>
      <c r="G29" s="154"/>
      <c r="H29" s="138"/>
      <c r="I29" s="138"/>
      <c r="J29" s="138"/>
    </row>
    <row r="30" spans="1:10" ht="15.75">
      <c r="A30" s="138"/>
      <c r="E30" s="152"/>
      <c r="G30" s="152"/>
      <c r="H30" s="138"/>
      <c r="I30" s="138"/>
      <c r="J30" s="138"/>
    </row>
    <row r="31" spans="1:10" ht="15.75">
      <c r="A31" s="138"/>
      <c r="C31" s="139" t="s">
        <v>91</v>
      </c>
      <c r="E31" s="152">
        <f>-33930</f>
        <v>-33930</v>
      </c>
      <c r="G31" s="152">
        <f>-30426-6677</f>
        <v>-37103</v>
      </c>
      <c r="H31" s="138"/>
      <c r="I31" s="138"/>
      <c r="J31" s="138"/>
    </row>
    <row r="32" spans="1:10" ht="15.75">
      <c r="A32" s="138"/>
      <c r="C32" s="139" t="s">
        <v>92</v>
      </c>
      <c r="E32" s="152">
        <v>7088</v>
      </c>
      <c r="G32" s="152">
        <v>0</v>
      </c>
      <c r="H32" s="138"/>
      <c r="I32" s="138"/>
      <c r="J32" s="138"/>
    </row>
    <row r="33" spans="1:10" ht="15.75">
      <c r="A33" s="138"/>
      <c r="C33" s="139" t="s">
        <v>93</v>
      </c>
      <c r="E33" s="152">
        <v>-34145</v>
      </c>
      <c r="G33" s="152">
        <v>3891</v>
      </c>
      <c r="H33" s="138"/>
      <c r="I33" s="138"/>
      <c r="J33" s="138"/>
    </row>
    <row r="34" spans="1:10" ht="15.75">
      <c r="A34" s="138"/>
      <c r="C34" s="153" t="s">
        <v>94</v>
      </c>
      <c r="E34" s="157">
        <f>+E31+E32+E33</f>
        <v>-60987</v>
      </c>
      <c r="G34" s="157">
        <f>+G31+G32+G33</f>
        <v>-33212</v>
      </c>
      <c r="H34" s="138"/>
      <c r="I34" s="138"/>
      <c r="J34" s="138"/>
    </row>
    <row r="35" spans="1:10" ht="15.75">
      <c r="A35" s="138"/>
      <c r="E35" s="158"/>
      <c r="G35" s="158"/>
      <c r="H35" s="138"/>
      <c r="I35" s="138"/>
      <c r="J35" s="138"/>
    </row>
    <row r="36" spans="1:10" ht="15.75">
      <c r="A36" s="138"/>
      <c r="B36" s="151" t="s">
        <v>95</v>
      </c>
      <c r="E36" s="152">
        <f>E19+E27+E34</f>
        <v>9271</v>
      </c>
      <c r="G36" s="152">
        <f>G19+G27+G34</f>
        <v>-42317</v>
      </c>
      <c r="H36" s="138"/>
      <c r="I36" s="138"/>
      <c r="J36" s="138"/>
    </row>
    <row r="37" spans="1:10" ht="15.75">
      <c r="A37" s="138"/>
      <c r="B37" s="151" t="s">
        <v>96</v>
      </c>
      <c r="E37" s="152">
        <v>65256</v>
      </c>
      <c r="G37" s="152">
        <v>89098</v>
      </c>
      <c r="H37" s="138"/>
      <c r="I37" s="138"/>
      <c r="J37" s="138"/>
    </row>
    <row r="38" spans="1:10" ht="16.5" thickBot="1">
      <c r="A38" s="138"/>
      <c r="B38" s="151" t="s">
        <v>135</v>
      </c>
      <c r="E38" s="159">
        <f>SUM(E36:E37)</f>
        <v>74527</v>
      </c>
      <c r="G38" s="159">
        <f>SUM(G36:G37)</f>
        <v>46781</v>
      </c>
      <c r="H38" s="138"/>
      <c r="I38" s="138"/>
      <c r="J38" s="138"/>
    </row>
    <row r="39" spans="1:10" ht="16.5" thickTop="1">
      <c r="A39" s="138"/>
      <c r="E39" s="152"/>
      <c r="G39" s="152"/>
      <c r="H39" s="138"/>
      <c r="I39" s="138"/>
      <c r="J39" s="138"/>
    </row>
    <row r="40" spans="1:10" ht="15.75">
      <c r="A40" s="138"/>
      <c r="B40" s="139" t="s">
        <v>97</v>
      </c>
      <c r="E40" s="152"/>
      <c r="G40" s="152"/>
      <c r="H40" s="138"/>
      <c r="I40" s="138"/>
      <c r="J40" s="138"/>
    </row>
    <row r="41" spans="1:10" ht="15.75">
      <c r="A41" s="138"/>
      <c r="C41" s="139" t="s">
        <v>98</v>
      </c>
      <c r="E41" s="152">
        <v>76684</v>
      </c>
      <c r="G41" s="152">
        <v>54942</v>
      </c>
      <c r="H41" s="138"/>
      <c r="I41" s="138"/>
      <c r="J41" s="138"/>
    </row>
    <row r="42" spans="1:10" ht="15.75">
      <c r="A42" s="138"/>
      <c r="C42" s="139" t="s">
        <v>99</v>
      </c>
      <c r="E42" s="152">
        <v>-2157</v>
      </c>
      <c r="G42" s="152">
        <v>-8161</v>
      </c>
      <c r="H42" s="138"/>
      <c r="I42" s="138"/>
      <c r="J42" s="138"/>
    </row>
    <row r="43" spans="1:10" ht="16.5" thickBot="1">
      <c r="A43" s="138"/>
      <c r="E43" s="159">
        <f>SUM(E41:E42)</f>
        <v>74527</v>
      </c>
      <c r="G43" s="159">
        <f>SUM(G41:G42)</f>
        <v>46781</v>
      </c>
      <c r="H43" s="127"/>
      <c r="I43" s="138"/>
      <c r="J43" s="138"/>
    </row>
    <row r="44" spans="1:10" ht="16.5" thickTop="1">
      <c r="A44" s="138"/>
      <c r="B44" s="138"/>
      <c r="C44" s="138"/>
      <c r="D44" s="138"/>
      <c r="E44" s="134"/>
      <c r="F44" s="145"/>
      <c r="G44" s="134"/>
      <c r="H44" s="145"/>
      <c r="I44" s="138"/>
      <c r="J44" s="138"/>
    </row>
    <row r="45" spans="1:10" ht="15.75">
      <c r="A45" s="138"/>
      <c r="B45" s="138"/>
      <c r="C45" s="138"/>
      <c r="D45" s="138"/>
      <c r="E45" s="134"/>
      <c r="F45" s="125"/>
      <c r="G45" s="146"/>
      <c r="H45" s="145"/>
      <c r="I45" s="138"/>
      <c r="J45" s="138"/>
    </row>
    <row r="46" spans="1:10" ht="15.75">
      <c r="A46" s="138"/>
      <c r="B46" s="138"/>
      <c r="C46" s="138"/>
      <c r="D46" s="138"/>
      <c r="E46" s="134"/>
      <c r="F46" s="125"/>
      <c r="G46" s="146"/>
      <c r="H46" s="146"/>
      <c r="I46" s="138"/>
      <c r="J46" s="138"/>
    </row>
    <row r="47" spans="1:10" ht="15.75">
      <c r="A47" s="138"/>
      <c r="B47" s="138"/>
      <c r="C47" s="138"/>
      <c r="D47" s="138"/>
      <c r="E47" s="134"/>
      <c r="F47" s="146"/>
      <c r="G47" s="146"/>
      <c r="H47" s="146"/>
      <c r="I47" s="138"/>
      <c r="J47" s="138"/>
    </row>
    <row r="48" spans="1:10" ht="15.75">
      <c r="A48" s="138"/>
      <c r="B48" s="138"/>
      <c r="C48" s="138"/>
      <c r="D48" s="138"/>
      <c r="E48" s="138"/>
      <c r="F48" s="146"/>
      <c r="G48" s="145"/>
      <c r="H48" s="146"/>
      <c r="I48" s="138"/>
      <c r="J48" s="138"/>
    </row>
    <row r="49" spans="1:10" ht="15.75">
      <c r="A49" s="138"/>
      <c r="B49" s="138"/>
      <c r="C49" s="138"/>
      <c r="D49" s="138"/>
      <c r="E49" s="138"/>
      <c r="F49" s="138"/>
      <c r="G49" s="138"/>
      <c r="H49" s="138"/>
      <c r="I49" s="138"/>
      <c r="J49" s="138"/>
    </row>
    <row r="50" spans="1:10" ht="15.75">
      <c r="A50" s="138"/>
      <c r="B50" s="138"/>
      <c r="C50" s="138"/>
      <c r="D50" s="138"/>
      <c r="E50" s="138"/>
      <c r="F50" s="138"/>
      <c r="G50" s="138"/>
      <c r="H50" s="138"/>
      <c r="I50" s="138"/>
      <c r="J50" s="138"/>
    </row>
    <row r="51" spans="1:10" ht="15.75">
      <c r="A51" s="138"/>
      <c r="B51" s="138"/>
      <c r="C51" s="138"/>
      <c r="D51" s="138"/>
      <c r="E51" s="138"/>
      <c r="F51" s="138"/>
      <c r="G51" s="138"/>
      <c r="H51" s="138"/>
      <c r="I51" s="138"/>
      <c r="J51" s="138"/>
    </row>
    <row r="52" spans="1:10" ht="15.75">
      <c r="A52" s="138"/>
      <c r="B52" s="138"/>
      <c r="C52" s="138"/>
      <c r="D52" s="138"/>
      <c r="E52" s="138"/>
      <c r="F52" s="138"/>
      <c r="G52" s="138"/>
      <c r="H52" s="138"/>
      <c r="I52" s="138"/>
      <c r="J52" s="138"/>
    </row>
    <row r="53" spans="1:10" ht="15.75">
      <c r="A53" s="138"/>
      <c r="B53" s="138"/>
      <c r="C53" s="138"/>
      <c r="D53" s="138"/>
      <c r="E53" s="138"/>
      <c r="F53" s="138"/>
      <c r="G53" s="138"/>
      <c r="H53" s="138"/>
      <c r="I53" s="138"/>
      <c r="J53" s="138"/>
    </row>
    <row r="54" spans="2:10" ht="15.75" customHeight="1">
      <c r="B54" s="223" t="s">
        <v>100</v>
      </c>
      <c r="C54" s="223"/>
      <c r="D54" s="223"/>
      <c r="E54" s="223"/>
      <c r="F54" s="223"/>
      <c r="G54" s="223"/>
      <c r="H54" s="223"/>
      <c r="I54" s="160"/>
      <c r="J54" s="147"/>
    </row>
    <row r="55" spans="1:10" ht="15.75">
      <c r="A55" s="161"/>
      <c r="B55" s="223"/>
      <c r="C55" s="223"/>
      <c r="D55" s="223"/>
      <c r="E55" s="223"/>
      <c r="F55" s="223"/>
      <c r="G55" s="223"/>
      <c r="H55" s="223"/>
      <c r="I55" s="160"/>
      <c r="J55" s="147"/>
    </row>
    <row r="56" spans="1:10" ht="15.75">
      <c r="A56" s="138"/>
      <c r="B56" s="138"/>
      <c r="C56" s="138"/>
      <c r="D56" s="138"/>
      <c r="E56" s="138"/>
      <c r="F56" s="138"/>
      <c r="G56" s="138"/>
      <c r="H56" s="138"/>
      <c r="I56" s="138"/>
      <c r="J56" s="138"/>
    </row>
    <row r="57" spans="1:8" ht="15.75">
      <c r="A57" s="138"/>
      <c r="B57" s="13"/>
      <c r="C57" s="13"/>
      <c r="D57" s="58"/>
      <c r="E57" s="58"/>
      <c r="F57" s="2"/>
      <c r="G57" s="13"/>
      <c r="H57" s="119" t="s">
        <v>132</v>
      </c>
    </row>
    <row r="58" spans="1:10" ht="6" customHeight="1">
      <c r="A58" s="149"/>
      <c r="B58" s="120"/>
      <c r="C58" s="120"/>
      <c r="D58" s="120"/>
      <c r="E58" s="120"/>
      <c r="F58" s="120"/>
      <c r="G58" s="120"/>
      <c r="H58" s="120"/>
      <c r="I58" s="212"/>
      <c r="J58" s="148"/>
    </row>
    <row r="59" spans="1:10" ht="7.5" customHeight="1">
      <c r="A59" s="138"/>
      <c r="B59" s="138"/>
      <c r="C59" s="138"/>
      <c r="D59" s="138"/>
      <c r="E59" s="138"/>
      <c r="F59" s="138"/>
      <c r="G59" s="138"/>
      <c r="H59" s="138"/>
      <c r="I59" s="138"/>
      <c r="J59" s="138"/>
    </row>
    <row r="60" spans="1:10" ht="15.75">
      <c r="A60" s="138"/>
      <c r="B60" s="138"/>
      <c r="C60" s="138"/>
      <c r="D60" s="138"/>
      <c r="E60" s="138"/>
      <c r="F60" s="138"/>
      <c r="G60" s="138"/>
      <c r="H60" s="138"/>
      <c r="I60" s="138"/>
      <c r="J60" s="138"/>
    </row>
    <row r="61" spans="1:10" ht="15.75">
      <c r="A61" s="138"/>
      <c r="B61" s="138"/>
      <c r="C61" s="138"/>
      <c r="D61" s="138"/>
      <c r="E61" s="138"/>
      <c r="F61" s="138"/>
      <c r="G61" s="138"/>
      <c r="H61" s="138"/>
      <c r="I61" s="138"/>
      <c r="J61" s="138"/>
    </row>
    <row r="62" spans="1:10" ht="15.75">
      <c r="A62" s="138"/>
      <c r="B62" s="138"/>
      <c r="C62" s="138"/>
      <c r="D62" s="138"/>
      <c r="E62" s="138"/>
      <c r="F62" s="138"/>
      <c r="G62" s="138"/>
      <c r="H62" s="138"/>
      <c r="I62" s="138"/>
      <c r="J62" s="138"/>
    </row>
    <row r="63" spans="1:10" ht="15.75">
      <c r="A63" s="138"/>
      <c r="B63" s="138"/>
      <c r="C63" s="138"/>
      <c r="D63" s="138"/>
      <c r="E63" s="138"/>
      <c r="F63" s="138"/>
      <c r="G63" s="138"/>
      <c r="H63" s="138"/>
      <c r="I63" s="138"/>
      <c r="J63" s="138"/>
    </row>
    <row r="64" spans="1:10" ht="15.75">
      <c r="A64" s="138"/>
      <c r="B64" s="138"/>
      <c r="C64" s="138"/>
      <c r="D64" s="138"/>
      <c r="E64" s="138"/>
      <c r="F64" s="138"/>
      <c r="G64" s="138"/>
      <c r="H64" s="138"/>
      <c r="I64" s="138"/>
      <c r="J64" s="138"/>
    </row>
    <row r="65" spans="1:10" ht="15.75">
      <c r="A65" s="138"/>
      <c r="B65" s="138"/>
      <c r="C65" s="138"/>
      <c r="D65" s="138"/>
      <c r="E65" s="138"/>
      <c r="F65" s="138"/>
      <c r="G65" s="138"/>
      <c r="H65" s="138"/>
      <c r="I65" s="138"/>
      <c r="J65" s="138"/>
    </row>
    <row r="66" spans="1:10" ht="15.75">
      <c r="A66" s="138"/>
      <c r="B66" s="138"/>
      <c r="C66" s="138"/>
      <c r="D66" s="138"/>
      <c r="E66" s="138"/>
      <c r="F66" s="138"/>
      <c r="G66" s="138"/>
      <c r="H66" s="138"/>
      <c r="I66" s="138"/>
      <c r="J66" s="138"/>
    </row>
    <row r="67" spans="1:10" ht="15.75">
      <c r="A67" s="138"/>
      <c r="B67" s="138"/>
      <c r="C67" s="138"/>
      <c r="D67" s="138"/>
      <c r="E67" s="138"/>
      <c r="F67" s="138"/>
      <c r="G67" s="138"/>
      <c r="H67" s="138"/>
      <c r="I67" s="138"/>
      <c r="J67" s="138"/>
    </row>
    <row r="68" spans="1:10" ht="15.75">
      <c r="A68" s="138"/>
      <c r="B68" s="138"/>
      <c r="C68" s="138"/>
      <c r="D68" s="138"/>
      <c r="E68" s="138"/>
      <c r="F68" s="138"/>
      <c r="G68" s="138"/>
      <c r="H68" s="138"/>
      <c r="I68" s="138"/>
      <c r="J68" s="138"/>
    </row>
    <row r="69" spans="1:10" ht="15.75">
      <c r="A69" s="138"/>
      <c r="B69" s="138"/>
      <c r="C69" s="138"/>
      <c r="D69" s="138"/>
      <c r="E69" s="138"/>
      <c r="F69" s="138"/>
      <c r="G69" s="138"/>
      <c r="H69" s="138"/>
      <c r="I69" s="138"/>
      <c r="J69" s="138"/>
    </row>
    <row r="70" spans="1:10" ht="15.75">
      <c r="A70" s="138"/>
      <c r="B70" s="138"/>
      <c r="C70" s="138"/>
      <c r="D70" s="138"/>
      <c r="E70" s="138"/>
      <c r="F70" s="138"/>
      <c r="G70" s="138"/>
      <c r="H70" s="138"/>
      <c r="I70" s="138"/>
      <c r="J70" s="138"/>
    </row>
    <row r="71" spans="1:10" ht="15.75">
      <c r="A71" s="138"/>
      <c r="B71" s="138"/>
      <c r="C71" s="138"/>
      <c r="D71" s="138"/>
      <c r="E71" s="138"/>
      <c r="F71" s="138"/>
      <c r="G71" s="138"/>
      <c r="H71" s="138"/>
      <c r="I71" s="138"/>
      <c r="J71" s="138"/>
    </row>
    <row r="72" spans="1:10" ht="15.75">
      <c r="A72" s="138"/>
      <c r="B72" s="138"/>
      <c r="C72" s="138"/>
      <c r="D72" s="138"/>
      <c r="E72" s="138"/>
      <c r="F72" s="138"/>
      <c r="G72" s="138"/>
      <c r="H72" s="138"/>
      <c r="I72" s="138"/>
      <c r="J72" s="138"/>
    </row>
    <row r="73" spans="1:10" ht="15.75">
      <c r="A73" s="138"/>
      <c r="B73" s="138"/>
      <c r="C73" s="138"/>
      <c r="D73" s="138"/>
      <c r="E73" s="138"/>
      <c r="F73" s="138"/>
      <c r="G73" s="138"/>
      <c r="H73" s="138"/>
      <c r="I73" s="138"/>
      <c r="J73" s="138"/>
    </row>
    <row r="74" spans="1:10" ht="15.75">
      <c r="A74" s="138"/>
      <c r="B74" s="138"/>
      <c r="C74" s="138"/>
      <c r="D74" s="138"/>
      <c r="E74" s="138"/>
      <c r="F74" s="138"/>
      <c r="G74" s="138"/>
      <c r="H74" s="138"/>
      <c r="I74" s="138"/>
      <c r="J74" s="138"/>
    </row>
    <row r="75" spans="1:10" ht="15.75">
      <c r="A75" s="138"/>
      <c r="B75" s="138"/>
      <c r="C75" s="138"/>
      <c r="D75" s="138"/>
      <c r="E75" s="138"/>
      <c r="F75" s="138"/>
      <c r="G75" s="138"/>
      <c r="H75" s="138"/>
      <c r="I75" s="138"/>
      <c r="J75" s="138"/>
    </row>
    <row r="76" spans="1:10" ht="15.75">
      <c r="A76" s="138"/>
      <c r="B76" s="138"/>
      <c r="C76" s="138"/>
      <c r="D76" s="138"/>
      <c r="E76" s="138"/>
      <c r="F76" s="138"/>
      <c r="G76" s="138"/>
      <c r="H76" s="138"/>
      <c r="I76" s="138"/>
      <c r="J76" s="138"/>
    </row>
    <row r="77" spans="1:10" ht="15.75">
      <c r="A77" s="138"/>
      <c r="B77" s="138"/>
      <c r="C77" s="138"/>
      <c r="D77" s="138"/>
      <c r="E77" s="138"/>
      <c r="F77" s="138"/>
      <c r="G77" s="138"/>
      <c r="H77" s="138"/>
      <c r="I77" s="138"/>
      <c r="J77" s="138"/>
    </row>
    <row r="78" spans="1:10" ht="15.75">
      <c r="A78" s="138"/>
      <c r="B78" s="138"/>
      <c r="C78" s="138"/>
      <c r="D78" s="138"/>
      <c r="E78" s="138"/>
      <c r="F78" s="138"/>
      <c r="G78" s="138"/>
      <c r="H78" s="138"/>
      <c r="I78" s="138"/>
      <c r="J78" s="138"/>
    </row>
    <row r="79" spans="1:10" ht="15.75">
      <c r="A79" s="138"/>
      <c r="B79" s="138"/>
      <c r="C79" s="138"/>
      <c r="D79" s="138"/>
      <c r="E79" s="138"/>
      <c r="F79" s="138"/>
      <c r="G79" s="138"/>
      <c r="H79" s="138"/>
      <c r="I79" s="138"/>
      <c r="J79" s="138"/>
    </row>
    <row r="80" spans="1:10" ht="15.75">
      <c r="A80" s="138"/>
      <c r="B80" s="138"/>
      <c r="C80" s="138"/>
      <c r="D80" s="138"/>
      <c r="E80" s="138"/>
      <c r="F80" s="138"/>
      <c r="G80" s="138"/>
      <c r="H80" s="138"/>
      <c r="I80" s="138"/>
      <c r="J80" s="138"/>
    </row>
    <row r="81" spans="1:10" ht="15.75">
      <c r="A81" s="138"/>
      <c r="B81" s="138"/>
      <c r="C81" s="138"/>
      <c r="D81" s="138"/>
      <c r="E81" s="138"/>
      <c r="F81" s="138"/>
      <c r="G81" s="138"/>
      <c r="H81" s="138"/>
      <c r="I81" s="138"/>
      <c r="J81" s="138"/>
    </row>
    <row r="82" spans="1:10" ht="15.75">
      <c r="A82" s="138"/>
      <c r="B82" s="138"/>
      <c r="C82" s="138"/>
      <c r="D82" s="138"/>
      <c r="E82" s="138"/>
      <c r="F82" s="138"/>
      <c r="G82" s="138"/>
      <c r="H82" s="138"/>
      <c r="I82" s="138"/>
      <c r="J82" s="138"/>
    </row>
    <row r="83" spans="1:10" ht="15.75">
      <c r="A83" s="138"/>
      <c r="B83" s="138"/>
      <c r="C83" s="138"/>
      <c r="D83" s="138"/>
      <c r="E83" s="138"/>
      <c r="F83" s="138"/>
      <c r="G83" s="138"/>
      <c r="H83" s="138"/>
      <c r="I83" s="138"/>
      <c r="J83" s="138"/>
    </row>
    <row r="84" spans="1:10" ht="15.75">
      <c r="A84" s="138"/>
      <c r="B84" s="138"/>
      <c r="C84" s="138"/>
      <c r="D84" s="138"/>
      <c r="E84" s="138"/>
      <c r="F84" s="138"/>
      <c r="G84" s="138"/>
      <c r="H84" s="138"/>
      <c r="I84" s="138"/>
      <c r="J84" s="138"/>
    </row>
    <row r="85" spans="1:10" ht="15.75">
      <c r="A85" s="138"/>
      <c r="B85" s="138"/>
      <c r="C85" s="138"/>
      <c r="D85" s="138"/>
      <c r="E85" s="138"/>
      <c r="F85" s="138"/>
      <c r="G85" s="138"/>
      <c r="H85" s="138"/>
      <c r="I85" s="138"/>
      <c r="J85" s="138"/>
    </row>
    <row r="86" spans="1:10" ht="15.75">
      <c r="A86" s="138"/>
      <c r="B86" s="138"/>
      <c r="C86" s="138"/>
      <c r="D86" s="138"/>
      <c r="E86" s="138"/>
      <c r="F86" s="138"/>
      <c r="G86" s="138"/>
      <c r="H86" s="138"/>
      <c r="I86" s="138"/>
      <c r="J86" s="138"/>
    </row>
    <row r="87" spans="1:10" ht="15.75">
      <c r="A87" s="138"/>
      <c r="B87" s="138"/>
      <c r="C87" s="138"/>
      <c r="D87" s="138"/>
      <c r="E87" s="138"/>
      <c r="F87" s="138"/>
      <c r="G87" s="138"/>
      <c r="H87" s="138"/>
      <c r="I87" s="138"/>
      <c r="J87" s="138"/>
    </row>
    <row r="88" spans="1:10" ht="15.75">
      <c r="A88" s="138"/>
      <c r="B88" s="138"/>
      <c r="C88" s="138"/>
      <c r="D88" s="138"/>
      <c r="E88" s="138"/>
      <c r="F88" s="138"/>
      <c r="G88" s="138"/>
      <c r="H88" s="138"/>
      <c r="I88" s="138"/>
      <c r="J88" s="138"/>
    </row>
    <row r="89" spans="1:10" ht="15.75">
      <c r="A89" s="138"/>
      <c r="B89" s="138"/>
      <c r="C89" s="138"/>
      <c r="D89" s="138"/>
      <c r="E89" s="138"/>
      <c r="F89" s="138"/>
      <c r="G89" s="138"/>
      <c r="H89" s="138"/>
      <c r="I89" s="138"/>
      <c r="J89" s="138"/>
    </row>
    <row r="90" spans="1:10" ht="15.75">
      <c r="A90" s="138"/>
      <c r="B90" s="138"/>
      <c r="C90" s="138"/>
      <c r="D90" s="138"/>
      <c r="E90" s="138"/>
      <c r="F90" s="138"/>
      <c r="G90" s="138"/>
      <c r="H90" s="138"/>
      <c r="I90" s="138"/>
      <c r="J90" s="138"/>
    </row>
    <row r="91" spans="1:10" ht="15.75">
      <c r="A91" s="138"/>
      <c r="B91" s="138"/>
      <c r="C91" s="138"/>
      <c r="D91" s="138"/>
      <c r="E91" s="138"/>
      <c r="F91" s="138"/>
      <c r="G91" s="138"/>
      <c r="H91" s="138"/>
      <c r="I91" s="138"/>
      <c r="J91" s="138"/>
    </row>
    <row r="92" spans="1:10" ht="15.75">
      <c r="A92" s="138"/>
      <c r="B92" s="138"/>
      <c r="C92" s="138"/>
      <c r="D92" s="138"/>
      <c r="E92" s="138"/>
      <c r="F92" s="138"/>
      <c r="G92" s="138"/>
      <c r="H92" s="138"/>
      <c r="I92" s="138"/>
      <c r="J92" s="138"/>
    </row>
    <row r="93" spans="1:10" ht="15.75">
      <c r="A93" s="138"/>
      <c r="B93" s="138"/>
      <c r="C93" s="138"/>
      <c r="D93" s="138"/>
      <c r="E93" s="138"/>
      <c r="F93" s="138"/>
      <c r="G93" s="138"/>
      <c r="H93" s="138"/>
      <c r="I93" s="138"/>
      <c r="J93" s="138"/>
    </row>
    <row r="94" spans="1:10" ht="15.75">
      <c r="A94" s="138"/>
      <c r="B94" s="138"/>
      <c r="C94" s="138"/>
      <c r="D94" s="138"/>
      <c r="E94" s="138"/>
      <c r="F94" s="138"/>
      <c r="G94" s="138"/>
      <c r="H94" s="138"/>
      <c r="I94" s="138"/>
      <c r="J94" s="138"/>
    </row>
    <row r="95" spans="1:10" ht="15.75">
      <c r="A95" s="138"/>
      <c r="B95" s="138"/>
      <c r="C95" s="138"/>
      <c r="D95" s="138"/>
      <c r="E95" s="138"/>
      <c r="F95" s="138"/>
      <c r="G95" s="138"/>
      <c r="H95" s="138"/>
      <c r="I95" s="138"/>
      <c r="J95" s="138"/>
    </row>
    <row r="96" spans="1:10" ht="15.75">
      <c r="A96" s="138"/>
      <c r="B96" s="138"/>
      <c r="C96" s="138"/>
      <c r="D96" s="138"/>
      <c r="E96" s="138"/>
      <c r="F96" s="138"/>
      <c r="G96" s="138"/>
      <c r="H96" s="138"/>
      <c r="I96" s="138"/>
      <c r="J96" s="138"/>
    </row>
    <row r="97" spans="1:10" ht="15.75">
      <c r="A97" s="138"/>
      <c r="B97" s="138"/>
      <c r="C97" s="138"/>
      <c r="D97" s="138"/>
      <c r="E97" s="138"/>
      <c r="F97" s="138"/>
      <c r="G97" s="138"/>
      <c r="H97" s="138"/>
      <c r="I97" s="138"/>
      <c r="J97" s="138"/>
    </row>
    <row r="98" spans="1:10" ht="15.75">
      <c r="A98" s="138"/>
      <c r="B98" s="138"/>
      <c r="C98" s="138"/>
      <c r="D98" s="138"/>
      <c r="E98" s="138"/>
      <c r="F98" s="138"/>
      <c r="G98" s="138"/>
      <c r="H98" s="138"/>
      <c r="I98" s="138"/>
      <c r="J98" s="138"/>
    </row>
    <row r="99" spans="1:10" ht="15.75">
      <c r="A99" s="138"/>
      <c r="B99" s="138"/>
      <c r="C99" s="138"/>
      <c r="D99" s="138"/>
      <c r="E99" s="138"/>
      <c r="F99" s="138"/>
      <c r="G99" s="138"/>
      <c r="H99" s="138"/>
      <c r="I99" s="138"/>
      <c r="J99" s="138"/>
    </row>
    <row r="100" spans="1:10" ht="15.75">
      <c r="A100" s="138"/>
      <c r="B100" s="138"/>
      <c r="C100" s="138"/>
      <c r="D100" s="138"/>
      <c r="E100" s="138"/>
      <c r="F100" s="138"/>
      <c r="G100" s="138"/>
      <c r="H100" s="138"/>
      <c r="I100" s="138"/>
      <c r="J100" s="138"/>
    </row>
    <row r="101" spans="1:10" ht="15.75">
      <c r="A101" s="138"/>
      <c r="B101" s="138"/>
      <c r="C101" s="138"/>
      <c r="D101" s="138"/>
      <c r="E101" s="138"/>
      <c r="F101" s="138"/>
      <c r="G101" s="138"/>
      <c r="H101" s="138"/>
      <c r="I101" s="138"/>
      <c r="J101" s="138"/>
    </row>
    <row r="102" spans="1:10" ht="15.75">
      <c r="A102" s="138"/>
      <c r="B102" s="138"/>
      <c r="C102" s="138"/>
      <c r="D102" s="138"/>
      <c r="E102" s="138"/>
      <c r="F102" s="138"/>
      <c r="G102" s="138"/>
      <c r="H102" s="138"/>
      <c r="I102" s="138"/>
      <c r="J102" s="138"/>
    </row>
    <row r="103" spans="1:10" ht="15.75">
      <c r="A103" s="138"/>
      <c r="B103" s="138"/>
      <c r="C103" s="138"/>
      <c r="D103" s="138"/>
      <c r="E103" s="138"/>
      <c r="F103" s="138"/>
      <c r="G103" s="138"/>
      <c r="H103" s="138"/>
      <c r="I103" s="138"/>
      <c r="J103" s="138"/>
    </row>
    <row r="104" spans="1:10" ht="15.75">
      <c r="A104" s="138"/>
      <c r="B104" s="138"/>
      <c r="C104" s="138"/>
      <c r="D104" s="138"/>
      <c r="E104" s="138"/>
      <c r="F104" s="138"/>
      <c r="G104" s="138"/>
      <c r="H104" s="138"/>
      <c r="I104" s="138"/>
      <c r="J104" s="138"/>
    </row>
    <row r="105" spans="1:10" ht="15.75">
      <c r="A105" s="138"/>
      <c r="B105" s="138"/>
      <c r="C105" s="138"/>
      <c r="D105" s="138"/>
      <c r="E105" s="138"/>
      <c r="F105" s="138"/>
      <c r="G105" s="138"/>
      <c r="H105" s="138"/>
      <c r="I105" s="138"/>
      <c r="J105" s="138"/>
    </row>
    <row r="106" spans="1:10" ht="15.75">
      <c r="A106" s="138"/>
      <c r="B106" s="138"/>
      <c r="C106" s="138"/>
      <c r="D106" s="138"/>
      <c r="E106" s="138"/>
      <c r="F106" s="138"/>
      <c r="G106" s="138"/>
      <c r="H106" s="138"/>
      <c r="I106" s="138"/>
      <c r="J106" s="138"/>
    </row>
    <row r="107" spans="1:10" ht="15.75">
      <c r="A107" s="138"/>
      <c r="B107" s="138"/>
      <c r="C107" s="138"/>
      <c r="D107" s="138"/>
      <c r="E107" s="138"/>
      <c r="F107" s="138"/>
      <c r="G107" s="138"/>
      <c r="H107" s="138"/>
      <c r="I107" s="138"/>
      <c r="J107" s="138"/>
    </row>
    <row r="108" spans="1:10" ht="15.75">
      <c r="A108" s="138"/>
      <c r="B108" s="138"/>
      <c r="C108" s="138"/>
      <c r="D108" s="138"/>
      <c r="E108" s="138"/>
      <c r="F108" s="138"/>
      <c r="G108" s="138"/>
      <c r="H108" s="138"/>
      <c r="I108" s="138"/>
      <c r="J108" s="138"/>
    </row>
    <row r="109" spans="1:10" ht="15.75">
      <c r="A109" s="138"/>
      <c r="B109" s="138"/>
      <c r="C109" s="138"/>
      <c r="D109" s="138"/>
      <c r="E109" s="138"/>
      <c r="F109" s="138"/>
      <c r="G109" s="138"/>
      <c r="H109" s="138"/>
      <c r="I109" s="138"/>
      <c r="J109" s="138"/>
    </row>
    <row r="110" spans="1:10" ht="15.75">
      <c r="A110" s="138"/>
      <c r="B110" s="138"/>
      <c r="C110" s="138"/>
      <c r="D110" s="138"/>
      <c r="E110" s="138"/>
      <c r="F110" s="138"/>
      <c r="G110" s="138"/>
      <c r="H110" s="138"/>
      <c r="I110" s="138"/>
      <c r="J110" s="138"/>
    </row>
    <row r="111" spans="1:10" ht="15.75">
      <c r="A111" s="138"/>
      <c r="B111" s="138"/>
      <c r="C111" s="138"/>
      <c r="D111" s="138"/>
      <c r="E111" s="138"/>
      <c r="F111" s="138"/>
      <c r="G111" s="138"/>
      <c r="H111" s="138"/>
      <c r="I111" s="138"/>
      <c r="J111" s="138"/>
    </row>
    <row r="112" spans="1:10" ht="15.75">
      <c r="A112" s="138"/>
      <c r="B112" s="138"/>
      <c r="C112" s="138"/>
      <c r="D112" s="138"/>
      <c r="E112" s="138"/>
      <c r="F112" s="138"/>
      <c r="G112" s="138"/>
      <c r="H112" s="138"/>
      <c r="I112" s="138"/>
      <c r="J112" s="138"/>
    </row>
    <row r="113" spans="1:10" ht="15.75">
      <c r="A113" s="138"/>
      <c r="B113" s="138"/>
      <c r="C113" s="138"/>
      <c r="D113" s="138"/>
      <c r="E113" s="138"/>
      <c r="F113" s="138"/>
      <c r="G113" s="138"/>
      <c r="H113" s="138"/>
      <c r="I113" s="138"/>
      <c r="J113" s="138"/>
    </row>
    <row r="114" spans="1:10" ht="15.75">
      <c r="A114" s="138"/>
      <c r="B114" s="138"/>
      <c r="C114" s="138"/>
      <c r="D114" s="138"/>
      <c r="E114" s="138"/>
      <c r="F114" s="138"/>
      <c r="G114" s="138"/>
      <c r="H114" s="138"/>
      <c r="I114" s="138"/>
      <c r="J114" s="138"/>
    </row>
    <row r="115" spans="1:10" ht="15.75">
      <c r="A115" s="138"/>
      <c r="B115" s="138"/>
      <c r="C115" s="138"/>
      <c r="D115" s="138"/>
      <c r="E115" s="138"/>
      <c r="F115" s="138"/>
      <c r="G115" s="138"/>
      <c r="H115" s="138"/>
      <c r="I115" s="138"/>
      <c r="J115" s="138"/>
    </row>
    <row r="116" spans="1:10" ht="15.75">
      <c r="A116" s="138"/>
      <c r="B116" s="138"/>
      <c r="C116" s="138"/>
      <c r="D116" s="138"/>
      <c r="E116" s="138"/>
      <c r="F116" s="138"/>
      <c r="G116" s="138"/>
      <c r="H116" s="138"/>
      <c r="I116" s="138"/>
      <c r="J116" s="138"/>
    </row>
    <row r="117" spans="1:10" ht="15.75">
      <c r="A117" s="138"/>
      <c r="B117" s="138"/>
      <c r="C117" s="138"/>
      <c r="D117" s="138"/>
      <c r="E117" s="138"/>
      <c r="F117" s="138"/>
      <c r="G117" s="138"/>
      <c r="H117" s="138"/>
      <c r="I117" s="138"/>
      <c r="J117" s="138"/>
    </row>
    <row r="118" spans="1:10" ht="15.75">
      <c r="A118" s="138"/>
      <c r="B118" s="138"/>
      <c r="C118" s="138"/>
      <c r="D118" s="138"/>
      <c r="E118" s="138"/>
      <c r="F118" s="138"/>
      <c r="G118" s="138"/>
      <c r="H118" s="138"/>
      <c r="I118" s="138"/>
      <c r="J118" s="138"/>
    </row>
    <row r="119" spans="1:10" ht="15.75">
      <c r="A119" s="138"/>
      <c r="B119" s="138"/>
      <c r="C119" s="138"/>
      <c r="D119" s="138"/>
      <c r="E119" s="138"/>
      <c r="F119" s="138"/>
      <c r="G119" s="138"/>
      <c r="H119" s="138"/>
      <c r="I119" s="138"/>
      <c r="J119" s="138"/>
    </row>
    <row r="120" spans="1:10" ht="15.75">
      <c r="A120" s="138"/>
      <c r="B120" s="138"/>
      <c r="C120" s="138"/>
      <c r="D120" s="138"/>
      <c r="E120" s="138"/>
      <c r="F120" s="138"/>
      <c r="G120" s="138"/>
      <c r="H120" s="138"/>
      <c r="I120" s="138"/>
      <c r="J120" s="138"/>
    </row>
    <row r="121" spans="1:10" ht="15.75">
      <c r="A121" s="138"/>
      <c r="B121" s="138"/>
      <c r="C121" s="138"/>
      <c r="D121" s="138"/>
      <c r="E121" s="138"/>
      <c r="F121" s="138"/>
      <c r="G121" s="138"/>
      <c r="H121" s="138"/>
      <c r="I121" s="138"/>
      <c r="J121" s="138"/>
    </row>
    <row r="122" spans="1:10" ht="15.75">
      <c r="A122" s="138"/>
      <c r="B122" s="138"/>
      <c r="C122" s="138"/>
      <c r="D122" s="138"/>
      <c r="E122" s="138"/>
      <c r="F122" s="138"/>
      <c r="G122" s="138"/>
      <c r="H122" s="138"/>
      <c r="I122" s="138"/>
      <c r="J122" s="138"/>
    </row>
    <row r="123" spans="1:10" ht="15.75">
      <c r="A123" s="138"/>
      <c r="B123" s="138"/>
      <c r="C123" s="138"/>
      <c r="D123" s="138"/>
      <c r="E123" s="138"/>
      <c r="F123" s="138"/>
      <c r="G123" s="138"/>
      <c r="H123" s="138"/>
      <c r="I123" s="138"/>
      <c r="J123" s="138"/>
    </row>
    <row r="124" spans="1:10" ht="15.75">
      <c r="A124" s="138"/>
      <c r="B124" s="138"/>
      <c r="C124" s="138"/>
      <c r="D124" s="138"/>
      <c r="E124" s="138"/>
      <c r="F124" s="138"/>
      <c r="G124" s="138"/>
      <c r="H124" s="138"/>
      <c r="I124" s="138"/>
      <c r="J124" s="138"/>
    </row>
    <row r="125" spans="1:10" ht="15.75">
      <c r="A125" s="138"/>
      <c r="B125" s="138"/>
      <c r="C125" s="138"/>
      <c r="D125" s="138"/>
      <c r="E125" s="138"/>
      <c r="F125" s="138"/>
      <c r="G125" s="138"/>
      <c r="H125" s="138"/>
      <c r="I125" s="138"/>
      <c r="J125" s="138"/>
    </row>
    <row r="126" spans="1:10" ht="15.75">
      <c r="A126" s="138"/>
      <c r="B126" s="138"/>
      <c r="C126" s="138"/>
      <c r="D126" s="138"/>
      <c r="E126" s="138"/>
      <c r="F126" s="138"/>
      <c r="G126" s="138"/>
      <c r="H126" s="138"/>
      <c r="I126" s="138"/>
      <c r="J126" s="138"/>
    </row>
    <row r="127" spans="1:10" ht="15.75">
      <c r="A127" s="138"/>
      <c r="B127" s="138"/>
      <c r="C127" s="138"/>
      <c r="D127" s="138"/>
      <c r="E127" s="138"/>
      <c r="F127" s="138"/>
      <c r="G127" s="138"/>
      <c r="H127" s="138"/>
      <c r="I127" s="138"/>
      <c r="J127" s="138"/>
    </row>
    <row r="128" spans="1:10" ht="15.75">
      <c r="A128" s="138"/>
      <c r="B128" s="138"/>
      <c r="C128" s="138"/>
      <c r="D128" s="138"/>
      <c r="E128" s="138"/>
      <c r="F128" s="138"/>
      <c r="G128" s="138"/>
      <c r="H128" s="138"/>
      <c r="I128" s="138"/>
      <c r="J128" s="138"/>
    </row>
    <row r="129" spans="1:10" ht="15.75">
      <c r="A129" s="138"/>
      <c r="B129" s="138"/>
      <c r="C129" s="138"/>
      <c r="D129" s="138"/>
      <c r="E129" s="138"/>
      <c r="F129" s="138"/>
      <c r="G129" s="138"/>
      <c r="H129" s="138"/>
      <c r="I129" s="138"/>
      <c r="J129" s="138"/>
    </row>
    <row r="130" spans="1:10" ht="15.75">
      <c r="A130" s="138"/>
      <c r="B130" s="138"/>
      <c r="C130" s="138"/>
      <c r="D130" s="138"/>
      <c r="E130" s="138"/>
      <c r="F130" s="138"/>
      <c r="G130" s="138"/>
      <c r="H130" s="138"/>
      <c r="I130" s="138"/>
      <c r="J130" s="138"/>
    </row>
    <row r="131" spans="1:10" ht="15.75">
      <c r="A131" s="138"/>
      <c r="B131" s="138"/>
      <c r="C131" s="138"/>
      <c r="D131" s="138"/>
      <c r="E131" s="138"/>
      <c r="F131" s="138"/>
      <c r="G131" s="138"/>
      <c r="H131" s="138"/>
      <c r="I131" s="138"/>
      <c r="J131" s="138"/>
    </row>
    <row r="132" spans="1:10" ht="15.75">
      <c r="A132" s="138"/>
      <c r="B132" s="138"/>
      <c r="C132" s="138"/>
      <c r="D132" s="138"/>
      <c r="E132" s="138"/>
      <c r="F132" s="138"/>
      <c r="G132" s="138"/>
      <c r="H132" s="138"/>
      <c r="I132" s="138"/>
      <c r="J132" s="138"/>
    </row>
    <row r="133" spans="1:10" ht="15.75">
      <c r="A133" s="138"/>
      <c r="B133" s="138"/>
      <c r="C133" s="138"/>
      <c r="D133" s="138"/>
      <c r="E133" s="138"/>
      <c r="F133" s="138"/>
      <c r="G133" s="138"/>
      <c r="H133" s="138"/>
      <c r="I133" s="138"/>
      <c r="J133" s="138"/>
    </row>
    <row r="134" spans="1:10" ht="15.75">
      <c r="A134" s="138"/>
      <c r="B134" s="138"/>
      <c r="C134" s="138"/>
      <c r="D134" s="138"/>
      <c r="E134" s="138"/>
      <c r="F134" s="138"/>
      <c r="G134" s="138"/>
      <c r="H134" s="138"/>
      <c r="I134" s="138"/>
      <c r="J134" s="138"/>
    </row>
    <row r="135" spans="1:10" ht="15.75">
      <c r="A135" s="138"/>
      <c r="B135" s="138"/>
      <c r="C135" s="138"/>
      <c r="D135" s="138"/>
      <c r="E135" s="138"/>
      <c r="F135" s="138"/>
      <c r="G135" s="138"/>
      <c r="H135" s="138"/>
      <c r="I135" s="138"/>
      <c r="J135" s="138"/>
    </row>
    <row r="136" spans="1:10" ht="15.75">
      <c r="A136" s="138"/>
      <c r="B136" s="138"/>
      <c r="C136" s="138"/>
      <c r="D136" s="138"/>
      <c r="E136" s="138"/>
      <c r="F136" s="138"/>
      <c r="G136" s="138"/>
      <c r="H136" s="138"/>
      <c r="I136" s="138"/>
      <c r="J136" s="138"/>
    </row>
    <row r="137" spans="1:10" ht="15.75">
      <c r="A137" s="138"/>
      <c r="B137" s="138"/>
      <c r="C137" s="138"/>
      <c r="D137" s="138"/>
      <c r="E137" s="138"/>
      <c r="F137" s="138"/>
      <c r="G137" s="138"/>
      <c r="H137" s="138"/>
      <c r="I137" s="138"/>
      <c r="J137" s="138"/>
    </row>
    <row r="138" spans="1:10" ht="15.75">
      <c r="A138" s="138"/>
      <c r="B138" s="138"/>
      <c r="C138" s="138"/>
      <c r="D138" s="138"/>
      <c r="E138" s="138"/>
      <c r="F138" s="138"/>
      <c r="G138" s="138"/>
      <c r="H138" s="138"/>
      <c r="I138" s="138"/>
      <c r="J138" s="138"/>
    </row>
    <row r="139" spans="1:10" ht="15.75">
      <c r="A139" s="138"/>
      <c r="B139" s="138"/>
      <c r="C139" s="138"/>
      <c r="D139" s="138"/>
      <c r="E139" s="138"/>
      <c r="F139" s="138"/>
      <c r="G139" s="138"/>
      <c r="H139" s="138"/>
      <c r="I139" s="138"/>
      <c r="J139" s="138"/>
    </row>
    <row r="140" spans="1:10" ht="15.75">
      <c r="A140" s="138"/>
      <c r="B140" s="138"/>
      <c r="C140" s="138"/>
      <c r="D140" s="138"/>
      <c r="E140" s="138"/>
      <c r="F140" s="138"/>
      <c r="G140" s="138"/>
      <c r="H140" s="138"/>
      <c r="I140" s="138"/>
      <c r="J140" s="138"/>
    </row>
    <row r="141" spans="1:10" ht="15.75">
      <c r="A141" s="138"/>
      <c r="B141" s="138"/>
      <c r="C141" s="138"/>
      <c r="D141" s="138"/>
      <c r="E141" s="138"/>
      <c r="F141" s="138"/>
      <c r="G141" s="138"/>
      <c r="H141" s="138"/>
      <c r="I141" s="138"/>
      <c r="J141" s="138"/>
    </row>
    <row r="142" spans="1:10" ht="15.75">
      <c r="A142" s="138"/>
      <c r="B142" s="138"/>
      <c r="C142" s="138"/>
      <c r="D142" s="138"/>
      <c r="E142" s="138"/>
      <c r="F142" s="138"/>
      <c r="G142" s="138"/>
      <c r="H142" s="138"/>
      <c r="I142" s="138"/>
      <c r="J142" s="138"/>
    </row>
    <row r="143" spans="1:10" ht="15.75">
      <c r="A143" s="138"/>
      <c r="B143" s="138"/>
      <c r="C143" s="138"/>
      <c r="D143" s="138"/>
      <c r="E143" s="138"/>
      <c r="F143" s="138"/>
      <c r="G143" s="138"/>
      <c r="H143" s="138"/>
      <c r="I143" s="138"/>
      <c r="J143" s="138"/>
    </row>
    <row r="144" spans="1:10" ht="15.75">
      <c r="A144" s="138"/>
      <c r="B144" s="138"/>
      <c r="C144" s="138"/>
      <c r="D144" s="138"/>
      <c r="E144" s="138"/>
      <c r="F144" s="138"/>
      <c r="G144" s="138"/>
      <c r="H144" s="138"/>
      <c r="I144" s="138"/>
      <c r="J144" s="138"/>
    </row>
    <row r="145" spans="1:10" ht="15.75">
      <c r="A145" s="138"/>
      <c r="B145" s="138"/>
      <c r="C145" s="138"/>
      <c r="D145" s="138"/>
      <c r="E145" s="138"/>
      <c r="F145" s="138"/>
      <c r="G145" s="138"/>
      <c r="H145" s="138"/>
      <c r="I145" s="138"/>
      <c r="J145" s="138"/>
    </row>
    <row r="146" spans="1:10" ht="15.75">
      <c r="A146" s="138"/>
      <c r="B146" s="138"/>
      <c r="C146" s="138"/>
      <c r="D146" s="138"/>
      <c r="E146" s="138"/>
      <c r="F146" s="138"/>
      <c r="G146" s="138"/>
      <c r="H146" s="138"/>
      <c r="I146" s="138"/>
      <c r="J146" s="138"/>
    </row>
    <row r="147" spans="1:10" ht="15.75">
      <c r="A147" s="138"/>
      <c r="B147" s="138"/>
      <c r="C147" s="138"/>
      <c r="D147" s="138"/>
      <c r="E147" s="138"/>
      <c r="F147" s="138"/>
      <c r="G147" s="138"/>
      <c r="H147" s="138"/>
      <c r="I147" s="138"/>
      <c r="J147" s="138"/>
    </row>
    <row r="148" spans="1:10" ht="15.75">
      <c r="A148" s="138"/>
      <c r="B148" s="138"/>
      <c r="C148" s="138"/>
      <c r="D148" s="138"/>
      <c r="E148" s="138"/>
      <c r="F148" s="138"/>
      <c r="G148" s="138"/>
      <c r="H148" s="138"/>
      <c r="I148" s="138"/>
      <c r="J148" s="138"/>
    </row>
    <row r="149" spans="1:10" ht="15.75">
      <c r="A149" s="138"/>
      <c r="B149" s="138"/>
      <c r="C149" s="138"/>
      <c r="D149" s="138"/>
      <c r="E149" s="138"/>
      <c r="F149" s="138"/>
      <c r="G149" s="138"/>
      <c r="H149" s="138"/>
      <c r="I149" s="138"/>
      <c r="J149" s="138"/>
    </row>
    <row r="150" spans="1:10" ht="15.75">
      <c r="A150" s="138"/>
      <c r="B150" s="138"/>
      <c r="C150" s="138"/>
      <c r="D150" s="138"/>
      <c r="E150" s="138"/>
      <c r="F150" s="138"/>
      <c r="G150" s="138"/>
      <c r="H150" s="138"/>
      <c r="I150" s="138"/>
      <c r="J150" s="138"/>
    </row>
    <row r="151" spans="1:10" ht="15.75">
      <c r="A151" s="138"/>
      <c r="B151" s="138"/>
      <c r="C151" s="138"/>
      <c r="D151" s="138"/>
      <c r="E151" s="138"/>
      <c r="F151" s="138"/>
      <c r="G151" s="138"/>
      <c r="H151" s="138"/>
      <c r="I151" s="138"/>
      <c r="J151" s="138"/>
    </row>
    <row r="152" spans="1:10" ht="15.75">
      <c r="A152" s="138"/>
      <c r="B152" s="138"/>
      <c r="C152" s="138"/>
      <c r="D152" s="138"/>
      <c r="E152" s="138"/>
      <c r="F152" s="138"/>
      <c r="G152" s="138"/>
      <c r="H152" s="138"/>
      <c r="I152" s="138"/>
      <c r="J152" s="138"/>
    </row>
    <row r="153" spans="1:10" ht="15.75">
      <c r="A153" s="138"/>
      <c r="B153" s="138"/>
      <c r="C153" s="138"/>
      <c r="D153" s="138"/>
      <c r="E153" s="138"/>
      <c r="F153" s="138"/>
      <c r="G153" s="138"/>
      <c r="H153" s="138"/>
      <c r="I153" s="138"/>
      <c r="J153" s="138"/>
    </row>
    <row r="154" spans="1:10" ht="15.75">
      <c r="A154" s="138"/>
      <c r="B154" s="138"/>
      <c r="C154" s="138"/>
      <c r="D154" s="138"/>
      <c r="E154" s="138"/>
      <c r="F154" s="138"/>
      <c r="G154" s="138"/>
      <c r="H154" s="138"/>
      <c r="I154" s="138"/>
      <c r="J154" s="138"/>
    </row>
    <row r="155" spans="1:10" ht="15.75">
      <c r="A155" s="138"/>
      <c r="B155" s="138"/>
      <c r="C155" s="138"/>
      <c r="D155" s="138"/>
      <c r="E155" s="138"/>
      <c r="F155" s="138"/>
      <c r="G155" s="138"/>
      <c r="H155" s="138"/>
      <c r="I155" s="138"/>
      <c r="J155" s="138"/>
    </row>
    <row r="156" spans="1:10" ht="15.75">
      <c r="A156" s="138"/>
      <c r="B156" s="138"/>
      <c r="C156" s="138"/>
      <c r="D156" s="138"/>
      <c r="E156" s="138"/>
      <c r="F156" s="138"/>
      <c r="G156" s="138"/>
      <c r="H156" s="138"/>
      <c r="I156" s="138"/>
      <c r="J156" s="138"/>
    </row>
    <row r="157" spans="1:10" ht="15.75">
      <c r="A157" s="138"/>
      <c r="B157" s="138"/>
      <c r="C157" s="138"/>
      <c r="D157" s="138"/>
      <c r="E157" s="138"/>
      <c r="F157" s="138"/>
      <c r="G157" s="138"/>
      <c r="H157" s="138"/>
      <c r="I157" s="138"/>
      <c r="J157" s="138"/>
    </row>
    <row r="158" spans="1:10" ht="15.75">
      <c r="A158" s="138"/>
      <c r="B158" s="138"/>
      <c r="C158" s="138"/>
      <c r="D158" s="138"/>
      <c r="E158" s="138"/>
      <c r="F158" s="138"/>
      <c r="G158" s="138"/>
      <c r="H158" s="138"/>
      <c r="I158" s="138"/>
      <c r="J158" s="138"/>
    </row>
    <row r="159" spans="1:10" ht="15.75">
      <c r="A159" s="138"/>
      <c r="B159" s="138"/>
      <c r="C159" s="138"/>
      <c r="D159" s="138"/>
      <c r="E159" s="138"/>
      <c r="F159" s="138"/>
      <c r="G159" s="138"/>
      <c r="H159" s="138"/>
      <c r="I159" s="138"/>
      <c r="J159" s="138"/>
    </row>
    <row r="160" spans="1:10" ht="15.75">
      <c r="A160" s="138"/>
      <c r="B160" s="138"/>
      <c r="C160" s="138"/>
      <c r="D160" s="138"/>
      <c r="E160" s="138"/>
      <c r="F160" s="138"/>
      <c r="G160" s="138"/>
      <c r="H160" s="138"/>
      <c r="I160" s="138"/>
      <c r="J160" s="138"/>
    </row>
    <row r="161" spans="1:10" ht="15.75">
      <c r="A161" s="138"/>
      <c r="B161" s="138"/>
      <c r="C161" s="138"/>
      <c r="D161" s="138"/>
      <c r="E161" s="138"/>
      <c r="F161" s="138"/>
      <c r="G161" s="138"/>
      <c r="H161" s="138"/>
      <c r="I161" s="138"/>
      <c r="J161" s="138"/>
    </row>
    <row r="162" spans="1:10" ht="15.75">
      <c r="A162" s="138"/>
      <c r="B162" s="138"/>
      <c r="C162" s="138"/>
      <c r="D162" s="138"/>
      <c r="E162" s="138"/>
      <c r="F162" s="138"/>
      <c r="G162" s="138"/>
      <c r="H162" s="138"/>
      <c r="I162" s="138"/>
      <c r="J162" s="138"/>
    </row>
    <row r="163" spans="1:10" ht="15.75">
      <c r="A163" s="138"/>
      <c r="B163" s="138"/>
      <c r="C163" s="138"/>
      <c r="D163" s="138"/>
      <c r="E163" s="138"/>
      <c r="F163" s="138"/>
      <c r="G163" s="138"/>
      <c r="H163" s="138"/>
      <c r="I163" s="138"/>
      <c r="J163" s="138"/>
    </row>
    <row r="164" spans="1:10" ht="15.75">
      <c r="A164" s="138"/>
      <c r="B164" s="138"/>
      <c r="C164" s="138"/>
      <c r="D164" s="138"/>
      <c r="E164" s="138"/>
      <c r="F164" s="138"/>
      <c r="G164" s="138"/>
      <c r="H164" s="138"/>
      <c r="I164" s="138"/>
      <c r="J164" s="138"/>
    </row>
    <row r="165" spans="1:10" ht="15.75">
      <c r="A165" s="138"/>
      <c r="B165" s="138"/>
      <c r="C165" s="138"/>
      <c r="D165" s="138"/>
      <c r="E165" s="138"/>
      <c r="F165" s="138"/>
      <c r="G165" s="138"/>
      <c r="H165" s="138"/>
      <c r="I165" s="138"/>
      <c r="J165" s="138"/>
    </row>
    <row r="166" spans="1:10" ht="15.75">
      <c r="A166" s="138"/>
      <c r="B166" s="138"/>
      <c r="C166" s="138"/>
      <c r="D166" s="138"/>
      <c r="E166" s="138"/>
      <c r="F166" s="138"/>
      <c r="G166" s="138"/>
      <c r="H166" s="138"/>
      <c r="I166" s="138"/>
      <c r="J166" s="138"/>
    </row>
    <row r="167" spans="1:10" ht="15.75">
      <c r="A167" s="138"/>
      <c r="B167" s="138"/>
      <c r="C167" s="138"/>
      <c r="D167" s="138"/>
      <c r="E167" s="138"/>
      <c r="F167" s="138"/>
      <c r="G167" s="138"/>
      <c r="H167" s="138"/>
      <c r="I167" s="138"/>
      <c r="J167" s="138"/>
    </row>
    <row r="168" spans="1:10" ht="15.75">
      <c r="A168" s="138"/>
      <c r="B168" s="138"/>
      <c r="C168" s="138"/>
      <c r="D168" s="138"/>
      <c r="E168" s="138"/>
      <c r="F168" s="138"/>
      <c r="G168" s="138"/>
      <c r="H168" s="138"/>
      <c r="I168" s="138"/>
      <c r="J168" s="138"/>
    </row>
    <row r="169" spans="1:10" ht="15.75">
      <c r="A169" s="138"/>
      <c r="B169" s="138"/>
      <c r="C169" s="138"/>
      <c r="D169" s="138"/>
      <c r="E169" s="138"/>
      <c r="F169" s="138"/>
      <c r="G169" s="138"/>
      <c r="H169" s="138"/>
      <c r="I169" s="138"/>
      <c r="J169" s="138"/>
    </row>
    <row r="170" spans="1:10" ht="15.75">
      <c r="A170" s="138"/>
      <c r="B170" s="138"/>
      <c r="C170" s="138"/>
      <c r="D170" s="138"/>
      <c r="E170" s="138"/>
      <c r="F170" s="138"/>
      <c r="G170" s="138"/>
      <c r="H170" s="138"/>
      <c r="I170" s="138"/>
      <c r="J170" s="138"/>
    </row>
    <row r="171" spans="1:10" ht="15.75">
      <c r="A171" s="138"/>
      <c r="B171" s="138"/>
      <c r="C171" s="138"/>
      <c r="D171" s="138"/>
      <c r="E171" s="138"/>
      <c r="F171" s="138"/>
      <c r="G171" s="138"/>
      <c r="H171" s="138"/>
      <c r="I171" s="138"/>
      <c r="J171" s="138"/>
    </row>
    <row r="172" spans="1:10" ht="15.75">
      <c r="A172" s="138"/>
      <c r="B172" s="138"/>
      <c r="C172" s="138"/>
      <c r="D172" s="138"/>
      <c r="E172" s="138"/>
      <c r="F172" s="138"/>
      <c r="G172" s="138"/>
      <c r="H172" s="138"/>
      <c r="I172" s="138"/>
      <c r="J172" s="138"/>
    </row>
    <row r="173" spans="1:10" ht="15.75">
      <c r="A173" s="138"/>
      <c r="B173" s="138"/>
      <c r="C173" s="138"/>
      <c r="D173" s="138"/>
      <c r="E173" s="138"/>
      <c r="F173" s="138"/>
      <c r="G173" s="138"/>
      <c r="H173" s="138"/>
      <c r="I173" s="138"/>
      <c r="J173" s="138"/>
    </row>
    <row r="174" spans="1:10" ht="15.75">
      <c r="A174" s="138"/>
      <c r="B174" s="138"/>
      <c r="C174" s="138"/>
      <c r="D174" s="138"/>
      <c r="E174" s="138"/>
      <c r="F174" s="138"/>
      <c r="G174" s="138"/>
      <c r="H174" s="138"/>
      <c r="I174" s="138"/>
      <c r="J174" s="138"/>
    </row>
    <row r="175" spans="1:10" ht="15.75">
      <c r="A175" s="138"/>
      <c r="B175" s="138"/>
      <c r="C175" s="138"/>
      <c r="D175" s="138"/>
      <c r="E175" s="138"/>
      <c r="F175" s="138"/>
      <c r="G175" s="138"/>
      <c r="H175" s="138"/>
      <c r="I175" s="138"/>
      <c r="J175" s="138"/>
    </row>
    <row r="176" spans="1:10" ht="15.75">
      <c r="A176" s="138"/>
      <c r="B176" s="138"/>
      <c r="C176" s="138"/>
      <c r="D176" s="138"/>
      <c r="E176" s="138"/>
      <c r="F176" s="138"/>
      <c r="G176" s="138"/>
      <c r="H176" s="138"/>
      <c r="I176" s="138"/>
      <c r="J176" s="138"/>
    </row>
    <row r="177" spans="1:10" ht="15.75">
      <c r="A177" s="138"/>
      <c r="B177" s="138"/>
      <c r="C177" s="138"/>
      <c r="D177" s="138"/>
      <c r="E177" s="138"/>
      <c r="F177" s="138"/>
      <c r="G177" s="138"/>
      <c r="H177" s="138"/>
      <c r="I177" s="138"/>
      <c r="J177" s="138"/>
    </row>
    <row r="178" spans="1:10" ht="15.75">
      <c r="A178" s="138"/>
      <c r="B178" s="138"/>
      <c r="C178" s="138"/>
      <c r="D178" s="138"/>
      <c r="E178" s="138"/>
      <c r="F178" s="138"/>
      <c r="G178" s="138"/>
      <c r="H178" s="138"/>
      <c r="I178" s="138"/>
      <c r="J178" s="138"/>
    </row>
    <row r="179" spans="1:10" ht="15.75">
      <c r="A179" s="138"/>
      <c r="B179" s="138"/>
      <c r="C179" s="138"/>
      <c r="D179" s="138"/>
      <c r="E179" s="138"/>
      <c r="F179" s="138"/>
      <c r="G179" s="138"/>
      <c r="H179" s="138"/>
      <c r="I179" s="138"/>
      <c r="J179" s="138"/>
    </row>
    <row r="180" spans="1:10" ht="15.75">
      <c r="A180" s="138"/>
      <c r="B180" s="138"/>
      <c r="C180" s="138"/>
      <c r="D180" s="138"/>
      <c r="E180" s="138"/>
      <c r="F180" s="138"/>
      <c r="G180" s="138"/>
      <c r="H180" s="138"/>
      <c r="I180" s="138"/>
      <c r="J180" s="138"/>
    </row>
    <row r="181" spans="1:10" ht="15.75">
      <c r="A181" s="138"/>
      <c r="B181" s="138"/>
      <c r="C181" s="138"/>
      <c r="D181" s="138"/>
      <c r="E181" s="138"/>
      <c r="F181" s="138"/>
      <c r="G181" s="138"/>
      <c r="H181" s="138"/>
      <c r="I181" s="138"/>
      <c r="J181" s="138"/>
    </row>
    <row r="182" spans="1:10" ht="15.75">
      <c r="A182" s="138"/>
      <c r="B182" s="138"/>
      <c r="C182" s="138"/>
      <c r="D182" s="138"/>
      <c r="E182" s="138"/>
      <c r="F182" s="138"/>
      <c r="G182" s="138"/>
      <c r="H182" s="138"/>
      <c r="I182" s="138"/>
      <c r="J182" s="138"/>
    </row>
    <row r="183" spans="1:10" ht="15.75">
      <c r="A183" s="138"/>
      <c r="B183" s="138"/>
      <c r="C183" s="138"/>
      <c r="D183" s="138"/>
      <c r="E183" s="138"/>
      <c r="F183" s="138"/>
      <c r="G183" s="138"/>
      <c r="H183" s="138"/>
      <c r="I183" s="138"/>
      <c r="J183" s="138"/>
    </row>
    <row r="184" spans="1:10" ht="15.75">
      <c r="A184" s="138"/>
      <c r="B184" s="138"/>
      <c r="C184" s="138"/>
      <c r="D184" s="138"/>
      <c r="E184" s="138"/>
      <c r="F184" s="138"/>
      <c r="G184" s="138"/>
      <c r="H184" s="138"/>
      <c r="I184" s="138"/>
      <c r="J184" s="138"/>
    </row>
    <row r="185" spans="1:10" ht="15.75">
      <c r="A185" s="138"/>
      <c r="B185" s="138"/>
      <c r="C185" s="138"/>
      <c r="D185" s="138"/>
      <c r="E185" s="138"/>
      <c r="F185" s="138"/>
      <c r="G185" s="138"/>
      <c r="H185" s="138"/>
      <c r="I185" s="138"/>
      <c r="J185" s="138"/>
    </row>
    <row r="186" spans="1:10" ht="15.75">
      <c r="A186" s="138"/>
      <c r="B186" s="138"/>
      <c r="C186" s="138"/>
      <c r="D186" s="138"/>
      <c r="E186" s="138"/>
      <c r="F186" s="138"/>
      <c r="G186" s="138"/>
      <c r="H186" s="138"/>
      <c r="I186" s="138"/>
      <c r="J186" s="138"/>
    </row>
    <row r="187" spans="1:10" ht="15.75">
      <c r="A187" s="138"/>
      <c r="B187" s="138"/>
      <c r="C187" s="138"/>
      <c r="D187" s="138"/>
      <c r="E187" s="138"/>
      <c r="F187" s="138"/>
      <c r="G187" s="138"/>
      <c r="H187" s="138"/>
      <c r="I187" s="138"/>
      <c r="J187" s="138"/>
    </row>
    <row r="188" spans="1:10" ht="15.75">
      <c r="A188" s="138"/>
      <c r="B188" s="138"/>
      <c r="C188" s="138"/>
      <c r="D188" s="138"/>
      <c r="E188" s="138"/>
      <c r="F188" s="138"/>
      <c r="G188" s="138"/>
      <c r="H188" s="138"/>
      <c r="I188" s="138"/>
      <c r="J188" s="138"/>
    </row>
    <row r="189" spans="1:10" ht="15.75">
      <c r="A189" s="138"/>
      <c r="B189" s="138"/>
      <c r="C189" s="138"/>
      <c r="D189" s="138"/>
      <c r="E189" s="138"/>
      <c r="F189" s="138"/>
      <c r="G189" s="138"/>
      <c r="H189" s="138"/>
      <c r="I189" s="138"/>
      <c r="J189" s="138"/>
    </row>
    <row r="190" spans="1:10" ht="15.75">
      <c r="A190" s="138"/>
      <c r="B190" s="138"/>
      <c r="C190" s="138"/>
      <c r="D190" s="138"/>
      <c r="E190" s="138"/>
      <c r="F190" s="138"/>
      <c r="G190" s="138"/>
      <c r="H190" s="138"/>
      <c r="I190" s="138"/>
      <c r="J190" s="138"/>
    </row>
    <row r="191" spans="1:10" ht="15.75">
      <c r="A191" s="138"/>
      <c r="B191" s="138"/>
      <c r="C191" s="138"/>
      <c r="D191" s="138"/>
      <c r="E191" s="138"/>
      <c r="F191" s="138"/>
      <c r="G191" s="138"/>
      <c r="H191" s="138"/>
      <c r="I191" s="138"/>
      <c r="J191" s="138"/>
    </row>
    <row r="192" spans="1:10" ht="15.75">
      <c r="A192" s="138"/>
      <c r="B192" s="138"/>
      <c r="C192" s="138"/>
      <c r="D192" s="138"/>
      <c r="E192" s="138"/>
      <c r="F192" s="138"/>
      <c r="G192" s="138"/>
      <c r="H192" s="138"/>
      <c r="I192" s="138"/>
      <c r="J192" s="138"/>
    </row>
    <row r="193" spans="1:10" ht="15.75">
      <c r="A193" s="138"/>
      <c r="B193" s="138"/>
      <c r="C193" s="138"/>
      <c r="D193" s="138"/>
      <c r="E193" s="138"/>
      <c r="F193" s="138"/>
      <c r="G193" s="138"/>
      <c r="H193" s="138"/>
      <c r="I193" s="138"/>
      <c r="J193" s="138"/>
    </row>
    <row r="194" spans="1:10" ht="15.75">
      <c r="A194" s="138"/>
      <c r="B194" s="138"/>
      <c r="C194" s="138"/>
      <c r="D194" s="138"/>
      <c r="E194" s="138"/>
      <c r="F194" s="138"/>
      <c r="G194" s="138"/>
      <c r="H194" s="138"/>
      <c r="I194" s="138"/>
      <c r="J194" s="138"/>
    </row>
    <row r="195" spans="1:10" ht="15.75">
      <c r="A195" s="138"/>
      <c r="B195" s="138"/>
      <c r="C195" s="138"/>
      <c r="D195" s="138"/>
      <c r="E195" s="138"/>
      <c r="F195" s="138"/>
      <c r="G195" s="138"/>
      <c r="H195" s="138"/>
      <c r="I195" s="138"/>
      <c r="J195" s="138"/>
    </row>
    <row r="196" spans="1:10" ht="15.75">
      <c r="A196" s="138"/>
      <c r="B196" s="138"/>
      <c r="C196" s="138"/>
      <c r="D196" s="138"/>
      <c r="E196" s="138"/>
      <c r="F196" s="138"/>
      <c r="G196" s="138"/>
      <c r="H196" s="138"/>
      <c r="I196" s="138"/>
      <c r="J196" s="138"/>
    </row>
    <row r="197" spans="1:10" ht="15.75">
      <c r="A197" s="138"/>
      <c r="B197" s="138"/>
      <c r="C197" s="138"/>
      <c r="D197" s="138"/>
      <c r="E197" s="138"/>
      <c r="F197" s="138"/>
      <c r="G197" s="138"/>
      <c r="H197" s="138"/>
      <c r="I197" s="138"/>
      <c r="J197" s="138"/>
    </row>
    <row r="198" spans="1:10" ht="15.75">
      <c r="A198" s="138"/>
      <c r="B198" s="138"/>
      <c r="C198" s="138"/>
      <c r="D198" s="138"/>
      <c r="E198" s="138"/>
      <c r="F198" s="138"/>
      <c r="G198" s="138"/>
      <c r="H198" s="138"/>
      <c r="I198" s="138"/>
      <c r="J198" s="138"/>
    </row>
    <row r="199" spans="1:10" ht="15.75">
      <c r="A199" s="138"/>
      <c r="B199" s="138"/>
      <c r="C199" s="138"/>
      <c r="D199" s="138"/>
      <c r="E199" s="138"/>
      <c r="F199" s="138"/>
      <c r="G199" s="138"/>
      <c r="H199" s="138"/>
      <c r="I199" s="138"/>
      <c r="J199" s="138"/>
    </row>
    <row r="200" spans="1:10" ht="15.75">
      <c r="A200" s="138"/>
      <c r="B200" s="138"/>
      <c r="C200" s="138"/>
      <c r="D200" s="138"/>
      <c r="E200" s="138"/>
      <c r="F200" s="138"/>
      <c r="G200" s="138"/>
      <c r="H200" s="138"/>
      <c r="I200" s="138"/>
      <c r="J200" s="138"/>
    </row>
    <row r="201" spans="1:10" ht="15.75">
      <c r="A201" s="138"/>
      <c r="B201" s="138"/>
      <c r="C201" s="138"/>
      <c r="D201" s="138"/>
      <c r="E201" s="138"/>
      <c r="F201" s="138"/>
      <c r="G201" s="138"/>
      <c r="H201" s="138"/>
      <c r="I201" s="138"/>
      <c r="J201" s="138"/>
    </row>
    <row r="202" spans="1:10" ht="15.75">
      <c r="A202" s="138"/>
      <c r="B202" s="138"/>
      <c r="C202" s="138"/>
      <c r="D202" s="138"/>
      <c r="E202" s="138"/>
      <c r="F202" s="138"/>
      <c r="G202" s="138"/>
      <c r="H202" s="138"/>
      <c r="I202" s="138"/>
      <c r="J202" s="138"/>
    </row>
    <row r="203" spans="1:10" ht="15.75">
      <c r="A203" s="138"/>
      <c r="B203" s="138"/>
      <c r="C203" s="138"/>
      <c r="D203" s="138"/>
      <c r="E203" s="138"/>
      <c r="F203" s="138"/>
      <c r="G203" s="138"/>
      <c r="H203" s="138"/>
      <c r="I203" s="138"/>
      <c r="J203" s="138"/>
    </row>
  </sheetData>
  <sheetProtection password="C47D" sheet="1" objects="1" scenarios="1" selectLockedCells="1" selectUnlockedCells="1"/>
  <mergeCells count="1">
    <mergeCell ref="B54:H55"/>
  </mergeCells>
  <printOptions horizontalCentered="1"/>
  <pageMargins left="0.2" right="0.21" top="0.81" bottom="0.38" header="0.33" footer="0.2"/>
  <pageSetup horizontalDpi="600" verticalDpi="600" orientation="portrait" paperSize="9" scale="85" r:id="rId1"/>
  <headerFooter alignWithMargins="0">
    <oddHeader>&amp;C&amp;"Garamond,Bold"&amp;14MBM RESOURCES BERHAD
(284496-V)</oddHeader>
  </headerFooter>
</worksheet>
</file>

<file path=xl/worksheets/sheet3.xml><?xml version="1.0" encoding="utf-8"?>
<worksheet xmlns="http://schemas.openxmlformats.org/spreadsheetml/2006/main" xmlns:r="http://schemas.openxmlformats.org/officeDocument/2006/relationships">
  <dimension ref="A1:N98"/>
  <sheetViews>
    <sheetView showGridLines="0" zoomScaleSheetLayoutView="90" workbookViewId="0" topLeftCell="A1">
      <selection activeCell="F73" sqref="F73"/>
    </sheetView>
  </sheetViews>
  <sheetFormatPr defaultColWidth="9.140625" defaultRowHeight="12.75"/>
  <cols>
    <col min="1" max="1" width="2.421875" style="139" customWidth="1"/>
    <col min="2" max="2" width="26.28125" style="139" customWidth="1"/>
    <col min="3" max="3" width="0.85546875" style="139" customWidth="1"/>
    <col min="4" max="4" width="14.28125" style="139" customWidth="1"/>
    <col min="5" max="5" width="0.85546875" style="139" customWidth="1"/>
    <col min="6" max="6" width="14.28125" style="139" customWidth="1"/>
    <col min="7" max="7" width="0.85546875" style="139" customWidth="1"/>
    <col min="8" max="8" width="14.28125" style="139" customWidth="1"/>
    <col min="9" max="9" width="0.85546875" style="139" customWidth="1"/>
    <col min="10" max="10" width="14.28125" style="139" customWidth="1"/>
    <col min="11" max="11" width="0.85546875" style="139" customWidth="1"/>
    <col min="12" max="12" width="14.28125" style="139" customWidth="1"/>
    <col min="13" max="13" width="0.85546875" style="139" customWidth="1"/>
    <col min="14" max="14" width="14.28125" style="139" customWidth="1"/>
    <col min="15" max="15" width="2.140625" style="139" customWidth="1"/>
    <col min="16" max="16384" width="9.140625" style="139" customWidth="1"/>
  </cols>
  <sheetData>
    <row r="1" spans="1:10" ht="15.75">
      <c r="A1" s="170"/>
      <c r="B1" s="163" t="s">
        <v>103</v>
      </c>
      <c r="C1" s="163"/>
      <c r="D1" s="163"/>
      <c r="E1" s="163"/>
      <c r="F1" s="163"/>
      <c r="G1" s="163"/>
      <c r="H1" s="163"/>
      <c r="I1" s="163"/>
      <c r="J1" s="163"/>
    </row>
    <row r="2" spans="1:10" ht="15.75">
      <c r="A2" s="170"/>
      <c r="B2" s="248" t="s">
        <v>117</v>
      </c>
      <c r="C2" s="248"/>
      <c r="D2" s="248"/>
      <c r="E2" s="248"/>
      <c r="F2" s="248"/>
      <c r="G2" s="248"/>
      <c r="H2" s="248"/>
      <c r="I2" s="248"/>
      <c r="J2" s="248"/>
    </row>
    <row r="3" spans="1:10" ht="15.75">
      <c r="A3" s="179"/>
      <c r="B3" s="170"/>
      <c r="C3" s="170"/>
      <c r="D3" s="170"/>
      <c r="E3" s="170"/>
      <c r="F3" s="170"/>
      <c r="G3" s="170"/>
      <c r="H3" s="170"/>
      <c r="I3" s="170"/>
      <c r="J3" s="170"/>
    </row>
    <row r="4" spans="1:10" ht="15.75">
      <c r="A4" s="179"/>
      <c r="B4" s="170"/>
      <c r="C4" s="170"/>
      <c r="D4" s="170"/>
      <c r="E4" s="170"/>
      <c r="F4" s="170"/>
      <c r="G4" s="170"/>
      <c r="H4" s="170"/>
      <c r="I4" s="170"/>
      <c r="J4" s="170"/>
    </row>
    <row r="5" spans="1:10" ht="15.75">
      <c r="A5" s="170"/>
      <c r="B5" s="170"/>
      <c r="C5" s="170"/>
      <c r="D5" s="170" t="s">
        <v>104</v>
      </c>
      <c r="E5" s="170"/>
      <c r="F5" s="170"/>
      <c r="G5" s="170"/>
      <c r="H5" s="170"/>
      <c r="I5" s="170"/>
      <c r="J5" s="170"/>
    </row>
    <row r="6" spans="1:14" ht="15.75" customHeight="1">
      <c r="A6" s="170"/>
      <c r="B6" s="164"/>
      <c r="C6" s="164"/>
      <c r="D6" s="249" t="s">
        <v>54</v>
      </c>
      <c r="E6" s="165"/>
      <c r="F6" s="250" t="s">
        <v>55</v>
      </c>
      <c r="G6" s="165"/>
      <c r="H6" s="249" t="s">
        <v>105</v>
      </c>
      <c r="I6" s="165"/>
      <c r="J6" s="165"/>
      <c r="L6" s="249" t="s">
        <v>106</v>
      </c>
      <c r="N6" s="249" t="s">
        <v>57</v>
      </c>
    </row>
    <row r="7" spans="1:14" ht="15.75">
      <c r="A7" s="170"/>
      <c r="B7" s="164"/>
      <c r="C7" s="164"/>
      <c r="D7" s="249"/>
      <c r="E7" s="165"/>
      <c r="F7" s="250"/>
      <c r="G7" s="165"/>
      <c r="H7" s="249"/>
      <c r="I7" s="165"/>
      <c r="J7" s="165" t="s">
        <v>107</v>
      </c>
      <c r="L7" s="249"/>
      <c r="N7" s="249"/>
    </row>
    <row r="8" spans="1:14" ht="15.75">
      <c r="A8" s="170"/>
      <c r="B8" s="164"/>
      <c r="C8" s="164"/>
      <c r="D8" s="249"/>
      <c r="E8" s="165"/>
      <c r="F8" s="250"/>
      <c r="G8" s="165"/>
      <c r="H8" s="249"/>
      <c r="I8" s="165"/>
      <c r="J8" s="165"/>
      <c r="L8" s="249"/>
      <c r="N8" s="249"/>
    </row>
    <row r="9" spans="1:14" ht="15.75">
      <c r="A9" s="170"/>
      <c r="B9" s="164"/>
      <c r="C9" s="164"/>
      <c r="D9" s="166"/>
      <c r="E9" s="167"/>
      <c r="F9" s="168"/>
      <c r="G9" s="167"/>
      <c r="H9" s="166"/>
      <c r="I9" s="167"/>
      <c r="J9" s="167"/>
      <c r="L9" s="167"/>
      <c r="N9" s="167"/>
    </row>
    <row r="10" spans="1:14" ht="15.75">
      <c r="A10" s="170"/>
      <c r="B10" s="164"/>
      <c r="C10" s="164"/>
      <c r="D10" s="167" t="s">
        <v>108</v>
      </c>
      <c r="E10" s="167"/>
      <c r="F10" s="167" t="s">
        <v>108</v>
      </c>
      <c r="G10" s="167"/>
      <c r="H10" s="167" t="s">
        <v>108</v>
      </c>
      <c r="I10" s="167"/>
      <c r="J10" s="167" t="s">
        <v>108</v>
      </c>
      <c r="L10" s="167" t="s">
        <v>108</v>
      </c>
      <c r="N10" s="167" t="s">
        <v>108</v>
      </c>
    </row>
    <row r="11" spans="1:10" ht="15.75">
      <c r="A11" s="170"/>
      <c r="B11" s="251" t="s">
        <v>118</v>
      </c>
      <c r="C11" s="164"/>
      <c r="D11" s="170"/>
      <c r="E11" s="170"/>
      <c r="F11" s="170"/>
      <c r="G11" s="170"/>
      <c r="H11" s="170"/>
      <c r="I11" s="170"/>
      <c r="J11" s="170"/>
    </row>
    <row r="12" spans="1:10" ht="15.75">
      <c r="A12" s="170"/>
      <c r="B12" s="251"/>
      <c r="C12" s="164"/>
      <c r="D12" s="170"/>
      <c r="E12" s="170"/>
      <c r="F12" s="170"/>
      <c r="G12" s="170"/>
      <c r="H12" s="170"/>
      <c r="I12" s="170"/>
      <c r="J12" s="170"/>
    </row>
    <row r="13" spans="1:14" ht="15.75">
      <c r="A13" s="170"/>
      <c r="B13" s="252" t="s">
        <v>109</v>
      </c>
      <c r="C13" s="164"/>
      <c r="D13" s="228">
        <v>234765</v>
      </c>
      <c r="E13" s="24"/>
      <c r="F13" s="228">
        <v>19848</v>
      </c>
      <c r="G13" s="24"/>
      <c r="H13" s="228">
        <v>290290</v>
      </c>
      <c r="I13" s="24"/>
      <c r="J13" s="228">
        <f>D13+F13+H13</f>
        <v>544903</v>
      </c>
      <c r="L13" s="228">
        <v>89738</v>
      </c>
      <c r="N13" s="228">
        <f>J13+L13</f>
        <v>634641</v>
      </c>
    </row>
    <row r="14" spans="1:14" ht="15.75">
      <c r="A14" s="170"/>
      <c r="B14" s="252"/>
      <c r="C14" s="164"/>
      <c r="D14" s="228"/>
      <c r="E14" s="24"/>
      <c r="F14" s="228"/>
      <c r="G14" s="24"/>
      <c r="H14" s="228"/>
      <c r="I14" s="24"/>
      <c r="J14" s="228"/>
      <c r="L14" s="228"/>
      <c r="N14" s="228"/>
    </row>
    <row r="15" spans="1:10" ht="6" customHeight="1">
      <c r="A15" s="170"/>
      <c r="B15" s="170"/>
      <c r="C15" s="164"/>
      <c r="D15" s="15"/>
      <c r="E15" s="15"/>
      <c r="F15" s="15"/>
      <c r="G15" s="15"/>
      <c r="H15" s="15"/>
      <c r="I15" s="15"/>
      <c r="J15" s="15"/>
    </row>
    <row r="16" spans="1:14" ht="15.75">
      <c r="A16" s="170"/>
      <c r="B16" s="253" t="s">
        <v>20</v>
      </c>
      <c r="C16" s="171"/>
      <c r="D16" s="236">
        <v>0</v>
      </c>
      <c r="E16" s="47"/>
      <c r="F16" s="236">
        <v>0</v>
      </c>
      <c r="G16" s="47"/>
      <c r="H16" s="236">
        <v>47874</v>
      </c>
      <c r="I16" s="47"/>
      <c r="J16" s="236">
        <f>D16+F16+H16</f>
        <v>47874</v>
      </c>
      <c r="K16" s="180"/>
      <c r="L16" s="236">
        <f>7372-152</f>
        <v>7220</v>
      </c>
      <c r="M16" s="180"/>
      <c r="N16" s="236">
        <f>+J16+L16</f>
        <v>55094</v>
      </c>
    </row>
    <row r="17" spans="1:14" ht="15.75">
      <c r="A17" s="170"/>
      <c r="B17" s="253"/>
      <c r="C17" s="171"/>
      <c r="D17" s="236"/>
      <c r="E17" s="47"/>
      <c r="F17" s="236"/>
      <c r="G17" s="47"/>
      <c r="H17" s="236"/>
      <c r="I17" s="47"/>
      <c r="J17" s="236"/>
      <c r="K17" s="180"/>
      <c r="L17" s="236"/>
      <c r="M17" s="180"/>
      <c r="N17" s="236"/>
    </row>
    <row r="18" spans="1:14" ht="6" customHeight="1">
      <c r="A18" s="170"/>
      <c r="B18" s="172"/>
      <c r="C18" s="164"/>
      <c r="D18" s="37"/>
      <c r="E18" s="15"/>
      <c r="F18" s="37"/>
      <c r="G18" s="15"/>
      <c r="H18" s="37"/>
      <c r="I18" s="15"/>
      <c r="J18" s="37"/>
      <c r="L18" s="16"/>
      <c r="N18" s="16"/>
    </row>
    <row r="19" spans="1:14" ht="16.5" customHeight="1">
      <c r="A19" s="170"/>
      <c r="B19" s="253" t="s">
        <v>134</v>
      </c>
      <c r="C19" s="164"/>
      <c r="D19" s="37"/>
      <c r="E19" s="15"/>
      <c r="F19" s="37"/>
      <c r="G19" s="15"/>
      <c r="H19" s="37"/>
      <c r="I19" s="15"/>
      <c r="J19" s="236">
        <f>D19+F19+H19</f>
        <v>0</v>
      </c>
      <c r="L19" s="236">
        <v>-474</v>
      </c>
      <c r="N19" s="236">
        <f>+J19+L19</f>
        <v>-474</v>
      </c>
    </row>
    <row r="20" spans="1:14" ht="16.5" customHeight="1">
      <c r="A20" s="170"/>
      <c r="B20" s="253"/>
      <c r="C20" s="164"/>
      <c r="D20" s="37"/>
      <c r="E20" s="15"/>
      <c r="F20" s="37"/>
      <c r="G20" s="15"/>
      <c r="H20" s="37"/>
      <c r="I20" s="15"/>
      <c r="J20" s="236"/>
      <c r="L20" s="236"/>
      <c r="N20" s="236"/>
    </row>
    <row r="21" spans="1:14" ht="6" customHeight="1">
      <c r="A21" s="170"/>
      <c r="B21" s="172"/>
      <c r="C21" s="164"/>
      <c r="D21" s="37"/>
      <c r="E21" s="15"/>
      <c r="F21" s="37"/>
      <c r="G21" s="15"/>
      <c r="H21" s="37"/>
      <c r="I21" s="15"/>
      <c r="J21" s="37"/>
      <c r="L21" s="16"/>
      <c r="N21" s="16"/>
    </row>
    <row r="22" spans="1:14" ht="16.5" customHeight="1">
      <c r="A22" s="170"/>
      <c r="B22" s="253" t="s">
        <v>110</v>
      </c>
      <c r="C22" s="171"/>
      <c r="D22" s="236">
        <v>0</v>
      </c>
      <c r="E22" s="47"/>
      <c r="F22" s="236">
        <v>0</v>
      </c>
      <c r="G22" s="47"/>
      <c r="H22" s="236">
        <v>-30426</v>
      </c>
      <c r="I22" s="47"/>
      <c r="J22" s="236">
        <f>D22+F22+H22</f>
        <v>-30426</v>
      </c>
      <c r="K22" s="180"/>
      <c r="L22" s="236">
        <v>0</v>
      </c>
      <c r="M22" s="180"/>
      <c r="N22" s="236">
        <f>J22+L22</f>
        <v>-30426</v>
      </c>
    </row>
    <row r="23" spans="1:14" ht="15.75">
      <c r="A23" s="170"/>
      <c r="B23" s="253"/>
      <c r="C23" s="171"/>
      <c r="D23" s="236"/>
      <c r="E23" s="47"/>
      <c r="F23" s="236"/>
      <c r="G23" s="47"/>
      <c r="H23" s="236"/>
      <c r="I23" s="47"/>
      <c r="J23" s="236"/>
      <c r="K23" s="180"/>
      <c r="L23" s="236"/>
      <c r="M23" s="180"/>
      <c r="N23" s="236"/>
    </row>
    <row r="24" spans="1:14" ht="6" customHeight="1">
      <c r="A24" s="170"/>
      <c r="B24" s="172"/>
      <c r="C24" s="164"/>
      <c r="D24" s="37"/>
      <c r="E24" s="15"/>
      <c r="F24" s="37"/>
      <c r="G24" s="15"/>
      <c r="H24" s="37"/>
      <c r="I24" s="15"/>
      <c r="J24" s="37"/>
      <c r="L24" s="16"/>
      <c r="N24" s="16"/>
    </row>
    <row r="25" spans="1:14" ht="16.5" customHeight="1">
      <c r="A25" s="170"/>
      <c r="B25" s="253" t="s">
        <v>115</v>
      </c>
      <c r="C25" s="164"/>
      <c r="D25" s="236">
        <v>0</v>
      </c>
      <c r="E25" s="15"/>
      <c r="F25" s="236">
        <v>0</v>
      </c>
      <c r="G25" s="15"/>
      <c r="H25" s="236">
        <v>0</v>
      </c>
      <c r="I25" s="15"/>
      <c r="J25" s="236">
        <f>D25+F25+H25</f>
        <v>0</v>
      </c>
      <c r="L25" s="236">
        <f>-5130-1547</f>
        <v>-6677</v>
      </c>
      <c r="N25" s="236">
        <f>J25+L25</f>
        <v>-6677</v>
      </c>
    </row>
    <row r="26" spans="1:14" ht="16.5" customHeight="1">
      <c r="A26" s="170"/>
      <c r="B26" s="253"/>
      <c r="C26" s="164"/>
      <c r="D26" s="236"/>
      <c r="E26" s="15"/>
      <c r="F26" s="236"/>
      <c r="G26" s="15"/>
      <c r="H26" s="236"/>
      <c r="I26" s="15"/>
      <c r="J26" s="236"/>
      <c r="L26" s="236"/>
      <c r="N26" s="236"/>
    </row>
    <row r="27" spans="1:14" ht="6" customHeight="1">
      <c r="A27" s="170"/>
      <c r="B27" s="172"/>
      <c r="C27" s="164"/>
      <c r="D27" s="37"/>
      <c r="E27" s="15"/>
      <c r="F27" s="37"/>
      <c r="G27" s="15"/>
      <c r="H27" s="37"/>
      <c r="I27" s="15"/>
      <c r="J27" s="37"/>
      <c r="L27" s="16"/>
      <c r="N27" s="16"/>
    </row>
    <row r="28" spans="1:14" ht="15.75">
      <c r="A28" s="170"/>
      <c r="B28" s="253" t="s">
        <v>136</v>
      </c>
      <c r="C28" s="171"/>
      <c r="D28" s="236">
        <v>0</v>
      </c>
      <c r="E28" s="47"/>
      <c r="F28" s="236">
        <v>0</v>
      </c>
      <c r="G28" s="47"/>
      <c r="H28" s="236">
        <v>0</v>
      </c>
      <c r="I28" s="47"/>
      <c r="J28" s="236">
        <f>D28+F28+H28</f>
        <v>0</v>
      </c>
      <c r="K28" s="180"/>
      <c r="L28" s="236">
        <v>0</v>
      </c>
      <c r="M28" s="180"/>
      <c r="N28" s="236">
        <v>0</v>
      </c>
    </row>
    <row r="29" spans="1:14" ht="15.75">
      <c r="A29" s="170"/>
      <c r="B29" s="253"/>
      <c r="C29" s="171"/>
      <c r="D29" s="236"/>
      <c r="E29" s="47"/>
      <c r="F29" s="236"/>
      <c r="G29" s="47"/>
      <c r="H29" s="236"/>
      <c r="I29" s="47"/>
      <c r="J29" s="236"/>
      <c r="K29" s="180"/>
      <c r="L29" s="236"/>
      <c r="M29" s="180"/>
      <c r="N29" s="236"/>
    </row>
    <row r="30" spans="1:14" ht="6" customHeight="1">
      <c r="A30" s="170"/>
      <c r="B30" s="172"/>
      <c r="C30" s="164"/>
      <c r="D30" s="37"/>
      <c r="E30" s="15"/>
      <c r="F30" s="37"/>
      <c r="G30" s="15"/>
      <c r="H30" s="37"/>
      <c r="I30" s="15"/>
      <c r="J30" s="37"/>
      <c r="L30" s="16"/>
      <c r="N30" s="16"/>
    </row>
    <row r="31" spans="1:14" ht="15.75">
      <c r="A31" s="170"/>
      <c r="B31" s="251" t="s">
        <v>119</v>
      </c>
      <c r="C31" s="164"/>
      <c r="D31" s="254">
        <f>SUM(D13:D30)</f>
        <v>234765</v>
      </c>
      <c r="E31" s="173"/>
      <c r="F31" s="254">
        <f>SUM(F13:F30)</f>
        <v>19848</v>
      </c>
      <c r="G31" s="173"/>
      <c r="H31" s="254">
        <f>SUM(H13:H30)</f>
        <v>307738</v>
      </c>
      <c r="I31" s="173"/>
      <c r="J31" s="254">
        <f>SUM(J13:J30)</f>
        <v>562351</v>
      </c>
      <c r="L31" s="254">
        <f>SUM(L13:L30)</f>
        <v>89807</v>
      </c>
      <c r="N31" s="254">
        <f>SUM(N13:N30)</f>
        <v>652158</v>
      </c>
    </row>
    <row r="32" spans="1:14" ht="16.5" thickBot="1">
      <c r="A32" s="170"/>
      <c r="B32" s="251"/>
      <c r="C32" s="164"/>
      <c r="D32" s="255"/>
      <c r="E32" s="174"/>
      <c r="F32" s="255"/>
      <c r="G32" s="174"/>
      <c r="H32" s="255"/>
      <c r="I32" s="174"/>
      <c r="J32" s="255"/>
      <c r="L32" s="255"/>
      <c r="N32" s="255"/>
    </row>
    <row r="33" spans="1:10" ht="16.5" thickTop="1">
      <c r="A33" s="170"/>
      <c r="B33" s="172"/>
      <c r="C33" s="164"/>
      <c r="D33" s="175"/>
      <c r="E33" s="18"/>
      <c r="F33" s="175"/>
      <c r="G33" s="18"/>
      <c r="H33" s="175"/>
      <c r="I33" s="18"/>
      <c r="J33" s="175"/>
    </row>
    <row r="34" spans="1:10" ht="15.75">
      <c r="A34" s="170"/>
      <c r="B34" s="176"/>
      <c r="C34" s="164"/>
      <c r="D34" s="175"/>
      <c r="E34" s="18"/>
      <c r="F34" s="175"/>
      <c r="G34" s="18"/>
      <c r="H34" s="175"/>
      <c r="I34" s="18"/>
      <c r="J34" s="175"/>
    </row>
    <row r="35" spans="1:10" ht="15.75">
      <c r="A35" s="170"/>
      <c r="B35" s="164"/>
      <c r="C35" s="164"/>
      <c r="D35" s="15"/>
      <c r="E35" s="15"/>
      <c r="F35" s="15"/>
      <c r="G35" s="15"/>
      <c r="H35" s="15"/>
      <c r="I35" s="15"/>
      <c r="J35" s="15"/>
    </row>
    <row r="36" spans="1:12" ht="15.75">
      <c r="A36" s="170"/>
      <c r="B36" s="251" t="s">
        <v>120</v>
      </c>
      <c r="C36" s="164"/>
      <c r="D36" s="15"/>
      <c r="E36" s="15"/>
      <c r="F36" s="15"/>
      <c r="G36" s="15"/>
      <c r="H36" s="15"/>
      <c r="I36" s="15"/>
      <c r="J36" s="15"/>
      <c r="L36" s="181"/>
    </row>
    <row r="37" spans="1:10" ht="15.75">
      <c r="A37" s="170"/>
      <c r="B37" s="251"/>
      <c r="C37" s="164"/>
      <c r="D37" s="15"/>
      <c r="E37" s="15"/>
      <c r="F37" s="15"/>
      <c r="G37" s="15"/>
      <c r="H37" s="15"/>
      <c r="I37" s="15"/>
      <c r="J37" s="15"/>
    </row>
    <row r="38" spans="1:10" ht="6" customHeight="1">
      <c r="A38" s="170"/>
      <c r="B38" s="169"/>
      <c r="C38" s="164"/>
      <c r="D38" s="15"/>
      <c r="E38" s="15"/>
      <c r="F38" s="15"/>
      <c r="G38" s="15"/>
      <c r="H38" s="15"/>
      <c r="I38" s="15"/>
      <c r="J38" s="15"/>
    </row>
    <row r="39" spans="1:14" ht="15.75">
      <c r="A39" s="170"/>
      <c r="B39" s="252" t="s">
        <v>111</v>
      </c>
      <c r="C39" s="164"/>
      <c r="D39" s="228">
        <v>234792</v>
      </c>
      <c r="E39" s="24"/>
      <c r="F39" s="228">
        <v>19887</v>
      </c>
      <c r="G39" s="24"/>
      <c r="H39" s="228">
        <v>333357</v>
      </c>
      <c r="I39" s="24"/>
      <c r="J39" s="228">
        <f>D39+F39+H39</f>
        <v>588036</v>
      </c>
      <c r="L39" s="228">
        <v>106418</v>
      </c>
      <c r="N39" s="228">
        <f>J39+L39</f>
        <v>694454</v>
      </c>
    </row>
    <row r="40" spans="1:14" ht="15.75">
      <c r="A40" s="170"/>
      <c r="B40" s="256"/>
      <c r="C40" s="164"/>
      <c r="D40" s="228"/>
      <c r="E40" s="24"/>
      <c r="F40" s="228"/>
      <c r="G40" s="24"/>
      <c r="H40" s="228"/>
      <c r="I40" s="24"/>
      <c r="J40" s="228"/>
      <c r="L40" s="228"/>
      <c r="N40" s="228"/>
    </row>
    <row r="41" spans="1:10" ht="6" customHeight="1">
      <c r="A41" s="170"/>
      <c r="B41" s="164"/>
      <c r="C41" s="164"/>
      <c r="D41" s="15"/>
      <c r="E41" s="15"/>
      <c r="F41" s="15"/>
      <c r="G41" s="15"/>
      <c r="H41" s="15"/>
      <c r="I41" s="15"/>
      <c r="J41" s="15"/>
    </row>
    <row r="42" spans="1:14" ht="15.75">
      <c r="A42" s="170"/>
      <c r="B42" s="252" t="s">
        <v>112</v>
      </c>
      <c r="C42" s="164"/>
      <c r="D42" s="236"/>
      <c r="E42" s="15"/>
      <c r="F42" s="236"/>
      <c r="G42" s="15"/>
      <c r="H42" s="236"/>
      <c r="I42" s="15"/>
      <c r="J42" s="236"/>
      <c r="L42" s="236"/>
      <c r="N42" s="228"/>
    </row>
    <row r="43" spans="1:14" ht="7.5" customHeight="1">
      <c r="A43" s="170"/>
      <c r="B43" s="252"/>
      <c r="C43" s="164"/>
      <c r="D43" s="236"/>
      <c r="E43" s="15"/>
      <c r="F43" s="236"/>
      <c r="G43" s="15"/>
      <c r="H43" s="236"/>
      <c r="I43" s="15"/>
      <c r="J43" s="236"/>
      <c r="L43" s="236"/>
      <c r="N43" s="228"/>
    </row>
    <row r="44" spans="1:14" ht="15.75">
      <c r="A44" s="170"/>
      <c r="B44" s="257" t="s">
        <v>113</v>
      </c>
      <c r="C44" s="164"/>
      <c r="D44" s="259">
        <v>0</v>
      </c>
      <c r="E44" s="17"/>
      <c r="F44" s="259">
        <v>0</v>
      </c>
      <c r="G44" s="17"/>
      <c r="H44" s="259">
        <v>10095</v>
      </c>
      <c r="I44" s="17"/>
      <c r="J44" s="259">
        <f>D44+F44+H44</f>
        <v>10095</v>
      </c>
      <c r="K44" s="182"/>
      <c r="L44" s="259">
        <v>0</v>
      </c>
      <c r="M44" s="182"/>
      <c r="N44" s="259">
        <f>J44+L44</f>
        <v>10095</v>
      </c>
    </row>
    <row r="45" spans="1:14" ht="15.75">
      <c r="A45" s="170"/>
      <c r="B45" s="258"/>
      <c r="C45" s="164"/>
      <c r="D45" s="260"/>
      <c r="E45" s="21"/>
      <c r="F45" s="260"/>
      <c r="G45" s="21"/>
      <c r="H45" s="260"/>
      <c r="I45" s="21"/>
      <c r="J45" s="260"/>
      <c r="K45" s="183"/>
      <c r="L45" s="260"/>
      <c r="M45" s="183"/>
      <c r="N45" s="260"/>
    </row>
    <row r="46" spans="1:10" ht="6" customHeight="1">
      <c r="A46" s="170"/>
      <c r="B46" s="172"/>
      <c r="C46" s="164"/>
      <c r="D46" s="37"/>
      <c r="E46" s="15"/>
      <c r="F46" s="37"/>
      <c r="G46" s="15"/>
      <c r="H46" s="37"/>
      <c r="I46" s="15"/>
      <c r="J46" s="37"/>
    </row>
    <row r="47" spans="1:14" ht="15.75">
      <c r="A47" s="170"/>
      <c r="B47" s="177" t="s">
        <v>114</v>
      </c>
      <c r="C47" s="164"/>
      <c r="D47" s="37">
        <f>SUM(D39:D45)</f>
        <v>234792</v>
      </c>
      <c r="E47" s="15"/>
      <c r="F47" s="37">
        <f>SUM(F39:F45)</f>
        <v>19887</v>
      </c>
      <c r="G47" s="15"/>
      <c r="H47" s="37">
        <f>SUM(H39:H45)</f>
        <v>343452</v>
      </c>
      <c r="I47" s="15"/>
      <c r="J47" s="37">
        <f>SUM(J39:J45)</f>
        <v>598131</v>
      </c>
      <c r="L47" s="37">
        <f>SUM(L39:L45)</f>
        <v>106418</v>
      </c>
      <c r="N47" s="37">
        <f>SUM(N39:N45)</f>
        <v>704549</v>
      </c>
    </row>
    <row r="48" spans="1:10" ht="6" customHeight="1">
      <c r="A48" s="170"/>
      <c r="B48" s="172"/>
      <c r="C48" s="164"/>
      <c r="D48" s="37"/>
      <c r="E48" s="15"/>
      <c r="F48" s="37"/>
      <c r="G48" s="15"/>
      <c r="H48" s="37"/>
      <c r="I48" s="15"/>
      <c r="J48" s="37"/>
    </row>
    <row r="49" spans="1:14" ht="15.75">
      <c r="A49" s="170"/>
      <c r="B49" s="253" t="s">
        <v>20</v>
      </c>
      <c r="C49" s="164"/>
      <c r="D49" s="236">
        <v>0</v>
      </c>
      <c r="E49" s="15"/>
      <c r="F49" s="236">
        <v>0</v>
      </c>
      <c r="G49" s="15"/>
      <c r="H49" s="236">
        <v>78755</v>
      </c>
      <c r="I49" s="15"/>
      <c r="J49" s="236">
        <f>D49+F49+H49</f>
        <v>78755</v>
      </c>
      <c r="L49" s="236">
        <v>12655</v>
      </c>
      <c r="N49" s="236">
        <f>J49+L49</f>
        <v>91410</v>
      </c>
    </row>
    <row r="50" spans="1:14" ht="15.75">
      <c r="A50" s="170"/>
      <c r="B50" s="253"/>
      <c r="C50" s="164"/>
      <c r="D50" s="236"/>
      <c r="E50" s="15"/>
      <c r="F50" s="236"/>
      <c r="G50" s="15"/>
      <c r="H50" s="236"/>
      <c r="I50" s="15"/>
      <c r="J50" s="236"/>
      <c r="L50" s="236"/>
      <c r="N50" s="236"/>
    </row>
    <row r="51" spans="1:14" ht="6" customHeight="1">
      <c r="A51" s="170"/>
      <c r="B51" s="210"/>
      <c r="C51" s="164"/>
      <c r="D51" s="37"/>
      <c r="E51" s="15"/>
      <c r="F51" s="37"/>
      <c r="G51" s="15"/>
      <c r="H51" s="37"/>
      <c r="I51" s="15"/>
      <c r="J51" s="37"/>
      <c r="L51" s="37"/>
      <c r="N51" s="37"/>
    </row>
    <row r="52" spans="1:14" ht="15.75">
      <c r="A52" s="170"/>
      <c r="B52" s="253" t="s">
        <v>137</v>
      </c>
      <c r="C52" s="164"/>
      <c r="D52" s="236">
        <v>0</v>
      </c>
      <c r="E52" s="15"/>
      <c r="F52" s="236">
        <v>0</v>
      </c>
      <c r="G52" s="15"/>
      <c r="H52" s="236">
        <v>0</v>
      </c>
      <c r="I52" s="15"/>
      <c r="J52" s="236">
        <f>D52+F52+H52</f>
        <v>0</v>
      </c>
      <c r="L52" s="236">
        <v>-15</v>
      </c>
      <c r="N52" s="236">
        <f>J52+L52</f>
        <v>-15</v>
      </c>
    </row>
    <row r="53" spans="1:14" ht="32.25" customHeight="1">
      <c r="A53" s="170"/>
      <c r="B53" s="253"/>
      <c r="C53" s="164"/>
      <c r="D53" s="236"/>
      <c r="E53" s="15"/>
      <c r="F53" s="236"/>
      <c r="G53" s="15"/>
      <c r="H53" s="236"/>
      <c r="I53" s="15"/>
      <c r="J53" s="236"/>
      <c r="L53" s="236"/>
      <c r="N53" s="236"/>
    </row>
    <row r="54" spans="1:14" ht="6" customHeight="1">
      <c r="A54" s="170"/>
      <c r="B54" s="172"/>
      <c r="C54" s="164"/>
      <c r="D54" s="37"/>
      <c r="E54" s="15"/>
      <c r="F54" s="37"/>
      <c r="G54" s="15"/>
      <c r="H54" s="37"/>
      <c r="I54" s="15"/>
      <c r="J54" s="37"/>
      <c r="N54" s="180"/>
    </row>
    <row r="55" spans="1:14" ht="15.75">
      <c r="A55" s="170"/>
      <c r="B55" s="253" t="s">
        <v>110</v>
      </c>
      <c r="C55" s="164"/>
      <c r="D55" s="236">
        <v>0</v>
      </c>
      <c r="E55" s="15"/>
      <c r="F55" s="236">
        <v>0</v>
      </c>
      <c r="G55" s="15"/>
      <c r="H55" s="236">
        <v>-30662</v>
      </c>
      <c r="I55" s="15"/>
      <c r="J55" s="236">
        <f>D55+F55+H55</f>
        <v>-30662</v>
      </c>
      <c r="L55" s="236">
        <v>0</v>
      </c>
      <c r="N55" s="236">
        <f>J55+L55</f>
        <v>-30662</v>
      </c>
    </row>
    <row r="56" spans="1:14" ht="15.75">
      <c r="A56" s="170"/>
      <c r="B56" s="253"/>
      <c r="C56" s="164"/>
      <c r="D56" s="236"/>
      <c r="E56" s="15"/>
      <c r="F56" s="236"/>
      <c r="G56" s="15"/>
      <c r="H56" s="236"/>
      <c r="I56" s="15"/>
      <c r="J56" s="236"/>
      <c r="L56" s="236"/>
      <c r="N56" s="236"/>
    </row>
    <row r="57" spans="1:14" ht="6" customHeight="1">
      <c r="A57" s="170"/>
      <c r="B57" s="172"/>
      <c r="C57" s="164"/>
      <c r="D57" s="37"/>
      <c r="E57" s="15"/>
      <c r="F57" s="37"/>
      <c r="G57" s="15"/>
      <c r="H57" s="37"/>
      <c r="I57" s="15"/>
      <c r="J57" s="37"/>
      <c r="N57" s="180"/>
    </row>
    <row r="58" spans="1:14" ht="15.75" customHeight="1">
      <c r="A58" s="170"/>
      <c r="B58" s="253" t="s">
        <v>115</v>
      </c>
      <c r="C58" s="164"/>
      <c r="D58" s="236">
        <v>0</v>
      </c>
      <c r="E58" s="15"/>
      <c r="F58" s="236">
        <v>0</v>
      </c>
      <c r="G58" s="15"/>
      <c r="H58" s="236">
        <v>0</v>
      </c>
      <c r="I58" s="15"/>
      <c r="J58" s="236">
        <f>D58+F58+H58</f>
        <v>0</v>
      </c>
      <c r="L58" s="236">
        <v>-3266</v>
      </c>
      <c r="N58" s="236">
        <f>J58+L58</f>
        <v>-3266</v>
      </c>
    </row>
    <row r="59" spans="1:14" ht="15.75" customHeight="1">
      <c r="A59" s="170"/>
      <c r="B59" s="253"/>
      <c r="C59" s="164"/>
      <c r="D59" s="236"/>
      <c r="E59" s="15"/>
      <c r="F59" s="236"/>
      <c r="G59" s="15"/>
      <c r="H59" s="236"/>
      <c r="I59" s="15"/>
      <c r="J59" s="236"/>
      <c r="L59" s="236"/>
      <c r="N59" s="236"/>
    </row>
    <row r="60" spans="1:14" ht="6" customHeight="1">
      <c r="A60" s="170"/>
      <c r="B60" s="172"/>
      <c r="C60" s="164"/>
      <c r="D60" s="37"/>
      <c r="E60" s="15"/>
      <c r="F60" s="37"/>
      <c r="G60" s="15"/>
      <c r="H60" s="37"/>
      <c r="I60" s="15"/>
      <c r="J60" s="37"/>
      <c r="N60" s="180"/>
    </row>
    <row r="61" spans="1:14" ht="15.75" customHeight="1">
      <c r="A61" s="170"/>
      <c r="B61" s="253" t="s">
        <v>136</v>
      </c>
      <c r="C61" s="164"/>
      <c r="D61" s="236">
        <v>2890</v>
      </c>
      <c r="E61" s="15"/>
      <c r="F61" s="236">
        <v>4197</v>
      </c>
      <c r="G61" s="15"/>
      <c r="H61" s="236">
        <v>0</v>
      </c>
      <c r="I61" s="15"/>
      <c r="J61" s="236">
        <f>D61+F61+H61</f>
        <v>7087</v>
      </c>
      <c r="L61" s="236">
        <v>0</v>
      </c>
      <c r="N61" s="236">
        <f>J61+L61</f>
        <v>7087</v>
      </c>
    </row>
    <row r="62" spans="1:14" ht="15.75" customHeight="1">
      <c r="A62" s="170"/>
      <c r="B62" s="253"/>
      <c r="C62" s="164"/>
      <c r="D62" s="236"/>
      <c r="E62" s="15"/>
      <c r="F62" s="236"/>
      <c r="G62" s="15"/>
      <c r="H62" s="236"/>
      <c r="I62" s="15"/>
      <c r="J62" s="236"/>
      <c r="L62" s="236"/>
      <c r="N62" s="236"/>
    </row>
    <row r="63" spans="1:10" ht="6" customHeight="1">
      <c r="A63" s="170"/>
      <c r="B63" s="168"/>
      <c r="C63" s="164"/>
      <c r="D63" s="175"/>
      <c r="E63" s="18"/>
      <c r="F63" s="175"/>
      <c r="G63" s="18"/>
      <c r="H63" s="175"/>
      <c r="I63" s="18"/>
      <c r="J63" s="175"/>
    </row>
    <row r="64" spans="1:14" ht="15.75">
      <c r="A64" s="170"/>
      <c r="B64" s="251" t="s">
        <v>121</v>
      </c>
      <c r="C64" s="164"/>
      <c r="D64" s="254">
        <f>SUM(D47:D63)</f>
        <v>237682</v>
      </c>
      <c r="E64" s="173"/>
      <c r="F64" s="254">
        <f>SUM(F47:F63)</f>
        <v>24084</v>
      </c>
      <c r="G64" s="173"/>
      <c r="H64" s="254">
        <f>SUM(H47:H63)</f>
        <v>391545</v>
      </c>
      <c r="I64" s="173"/>
      <c r="J64" s="254">
        <f>SUM(J47:J63)</f>
        <v>653311</v>
      </c>
      <c r="K64" s="184"/>
      <c r="L64" s="254">
        <f>SUM(L47:L63)</f>
        <v>115792</v>
      </c>
      <c r="M64" s="184"/>
      <c r="N64" s="254">
        <f>SUM(N47:N63)</f>
        <v>769103</v>
      </c>
    </row>
    <row r="65" spans="1:14" ht="16.5" thickBot="1">
      <c r="A65" s="170"/>
      <c r="B65" s="251"/>
      <c r="C65" s="164"/>
      <c r="D65" s="255"/>
      <c r="E65" s="174"/>
      <c r="F65" s="255"/>
      <c r="G65" s="174"/>
      <c r="H65" s="255"/>
      <c r="I65" s="174"/>
      <c r="J65" s="255"/>
      <c r="K65" s="185"/>
      <c r="L65" s="255"/>
      <c r="M65" s="185"/>
      <c r="N65" s="255"/>
    </row>
    <row r="66" spans="1:10" ht="16.5" thickTop="1">
      <c r="A66" s="170"/>
      <c r="B66" s="164"/>
      <c r="C66" s="164"/>
      <c r="D66" s="62"/>
      <c r="E66" s="62"/>
      <c r="F66" s="62"/>
      <c r="G66" s="62"/>
      <c r="H66" s="62"/>
      <c r="I66" s="62"/>
      <c r="J66" s="62"/>
    </row>
    <row r="67" spans="1:10" ht="15.75">
      <c r="A67" s="170"/>
      <c r="B67" s="170"/>
      <c r="C67" s="170"/>
      <c r="D67" s="2"/>
      <c r="E67" s="2"/>
      <c r="F67" s="2"/>
      <c r="G67" s="2"/>
      <c r="H67" s="2"/>
      <c r="I67" s="2"/>
      <c r="J67" s="2"/>
    </row>
    <row r="68" spans="1:10" ht="15.75">
      <c r="A68" s="170"/>
      <c r="B68" s="170"/>
      <c r="C68" s="170"/>
      <c r="D68" s="2"/>
      <c r="E68" s="2"/>
      <c r="F68" s="2"/>
      <c r="G68" s="2"/>
      <c r="H68" s="2"/>
      <c r="I68" s="2"/>
      <c r="J68" s="2"/>
    </row>
    <row r="69" spans="2:14" ht="15.75" customHeight="1">
      <c r="B69" s="223" t="s">
        <v>116</v>
      </c>
      <c r="C69" s="223"/>
      <c r="D69" s="223"/>
      <c r="E69" s="223"/>
      <c r="F69" s="223"/>
      <c r="G69" s="223"/>
      <c r="H69" s="223"/>
      <c r="I69" s="223"/>
      <c r="J69" s="223"/>
      <c r="K69" s="223"/>
      <c r="L69" s="223"/>
      <c r="M69" s="223"/>
      <c r="N69" s="223"/>
    </row>
    <row r="70" spans="1:14" ht="15.75">
      <c r="A70" s="161"/>
      <c r="B70" s="223"/>
      <c r="C70" s="223"/>
      <c r="D70" s="223"/>
      <c r="E70" s="223"/>
      <c r="F70" s="223"/>
      <c r="G70" s="223"/>
      <c r="H70" s="223"/>
      <c r="I70" s="223"/>
      <c r="J70" s="223"/>
      <c r="K70" s="223"/>
      <c r="L70" s="223"/>
      <c r="M70" s="223"/>
      <c r="N70" s="223"/>
    </row>
    <row r="71" spans="1:14" ht="15.75">
      <c r="A71" s="161"/>
      <c r="B71" s="161"/>
      <c r="C71" s="161"/>
      <c r="D71" s="161"/>
      <c r="E71" s="161"/>
      <c r="F71" s="161"/>
      <c r="G71" s="161"/>
      <c r="H71" s="161"/>
      <c r="I71" s="161"/>
      <c r="J71" s="161"/>
      <c r="K71" s="161"/>
      <c r="L71" s="161"/>
      <c r="M71" s="161"/>
      <c r="N71" s="161"/>
    </row>
    <row r="72" spans="1:14" ht="15.75">
      <c r="A72" s="161"/>
      <c r="B72" s="161"/>
      <c r="C72" s="161"/>
      <c r="D72" s="161"/>
      <c r="E72" s="161"/>
      <c r="F72" s="161"/>
      <c r="G72" s="161"/>
      <c r="H72" s="161"/>
      <c r="I72" s="161"/>
      <c r="J72" s="161"/>
      <c r="K72" s="161"/>
      <c r="L72" s="161"/>
      <c r="M72" s="161"/>
      <c r="N72" s="161"/>
    </row>
    <row r="73" spans="1:10" ht="15.75">
      <c r="A73" s="170"/>
      <c r="B73" s="186"/>
      <c r="C73" s="186"/>
      <c r="D73" s="186"/>
      <c r="E73" s="186"/>
      <c r="F73" s="186"/>
      <c r="G73" s="186"/>
      <c r="H73" s="186"/>
      <c r="I73" s="186"/>
      <c r="J73" s="186"/>
    </row>
    <row r="74" spans="1:14" ht="15.75">
      <c r="A74" s="13"/>
      <c r="B74" s="13"/>
      <c r="C74" s="58"/>
      <c r="D74" s="58"/>
      <c r="E74" s="58"/>
      <c r="F74" s="2"/>
      <c r="G74" s="2"/>
      <c r="H74" s="13"/>
      <c r="J74" s="187"/>
      <c r="K74" s="187"/>
      <c r="L74" s="187"/>
      <c r="M74" s="187"/>
      <c r="N74" s="119" t="s">
        <v>133</v>
      </c>
    </row>
    <row r="75" spans="1:14" ht="5.25" customHeight="1">
      <c r="A75" s="120"/>
      <c r="B75" s="120"/>
      <c r="C75" s="120"/>
      <c r="D75" s="120"/>
      <c r="E75" s="120"/>
      <c r="F75" s="120"/>
      <c r="G75" s="120"/>
      <c r="H75" s="120"/>
      <c r="I75" s="120"/>
      <c r="J75" s="150"/>
      <c r="K75" s="150"/>
      <c r="L75" s="150"/>
      <c r="M75" s="150"/>
      <c r="N75" s="188"/>
    </row>
    <row r="76" spans="1:10" ht="6" customHeight="1">
      <c r="A76" s="170"/>
      <c r="B76" s="186"/>
      <c r="C76" s="186"/>
      <c r="D76" s="186"/>
      <c r="E76" s="186"/>
      <c r="F76" s="186"/>
      <c r="G76" s="186"/>
      <c r="H76" s="186"/>
      <c r="I76" s="186"/>
      <c r="J76" s="186"/>
    </row>
    <row r="77" spans="1:10" ht="15.75">
      <c r="A77" s="170"/>
      <c r="B77" s="186"/>
      <c r="C77" s="186"/>
      <c r="D77" s="186"/>
      <c r="E77" s="186"/>
      <c r="F77" s="186"/>
      <c r="G77" s="186"/>
      <c r="H77" s="186"/>
      <c r="I77" s="186"/>
      <c r="J77" s="186"/>
    </row>
    <row r="78" spans="1:10" ht="15.75">
      <c r="A78" s="170"/>
      <c r="B78" s="186"/>
      <c r="C78" s="186"/>
      <c r="D78" s="186"/>
      <c r="E78" s="186"/>
      <c r="F78" s="186"/>
      <c r="G78" s="186"/>
      <c r="H78" s="186"/>
      <c r="I78" s="186"/>
      <c r="J78" s="186"/>
    </row>
    <row r="79" spans="1:10" ht="15.75">
      <c r="A79" s="170"/>
      <c r="B79" s="186"/>
      <c r="C79" s="186"/>
      <c r="D79" s="186"/>
      <c r="E79" s="186"/>
      <c r="F79" s="186"/>
      <c r="G79" s="186"/>
      <c r="H79" s="186"/>
      <c r="I79" s="186"/>
      <c r="J79" s="186"/>
    </row>
    <row r="80" spans="1:10" ht="15.75">
      <c r="A80" s="170"/>
      <c r="B80" s="186"/>
      <c r="C80" s="186"/>
      <c r="D80" s="186"/>
      <c r="E80" s="186"/>
      <c r="F80" s="186"/>
      <c r="G80" s="186"/>
      <c r="H80" s="186"/>
      <c r="I80" s="186"/>
      <c r="J80" s="186"/>
    </row>
    <row r="81" spans="1:10" ht="15.75">
      <c r="A81" s="170"/>
      <c r="B81" s="170"/>
      <c r="C81" s="170"/>
      <c r="D81" s="2"/>
      <c r="E81" s="2"/>
      <c r="F81" s="2"/>
      <c r="G81" s="2"/>
      <c r="H81" s="2"/>
      <c r="I81" s="2"/>
      <c r="J81" s="2"/>
    </row>
    <row r="82" spans="1:10" ht="15.75">
      <c r="A82" s="170"/>
      <c r="B82" s="170"/>
      <c r="C82" s="170"/>
      <c r="D82" s="2"/>
      <c r="E82" s="2"/>
      <c r="F82" s="2"/>
      <c r="G82" s="2"/>
      <c r="H82" s="2"/>
      <c r="I82" s="2"/>
      <c r="J82" s="2"/>
    </row>
    <row r="83" spans="1:10" ht="15.75">
      <c r="A83" s="170"/>
      <c r="B83" s="170"/>
      <c r="C83" s="170"/>
      <c r="D83" s="2"/>
      <c r="E83" s="2"/>
      <c r="F83" s="2"/>
      <c r="G83" s="2"/>
      <c r="H83" s="2"/>
      <c r="I83" s="2"/>
      <c r="J83" s="2"/>
    </row>
    <row r="84" spans="1:10" ht="15.75">
      <c r="A84" s="170"/>
      <c r="B84" s="170"/>
      <c r="C84" s="170"/>
      <c r="D84" s="2"/>
      <c r="E84" s="2"/>
      <c r="F84" s="2"/>
      <c r="G84" s="2"/>
      <c r="H84" s="2"/>
      <c r="I84" s="2"/>
      <c r="J84" s="2"/>
    </row>
    <row r="85" spans="1:10" ht="15.75">
      <c r="A85" s="170"/>
      <c r="B85" s="170"/>
      <c r="C85" s="170"/>
      <c r="D85" s="2"/>
      <c r="E85" s="2"/>
      <c r="F85" s="2"/>
      <c r="G85" s="2"/>
      <c r="H85" s="2"/>
      <c r="I85" s="2"/>
      <c r="J85" s="2"/>
    </row>
    <row r="86" spans="1:10" ht="15.75">
      <c r="A86" s="170"/>
      <c r="B86" s="170"/>
      <c r="C86" s="170"/>
      <c r="D86" s="2"/>
      <c r="E86" s="2"/>
      <c r="F86" s="2"/>
      <c r="G86" s="2"/>
      <c r="H86" s="2"/>
      <c r="I86" s="2"/>
      <c r="J86" s="2"/>
    </row>
    <row r="87" spans="1:10" ht="15.75">
      <c r="A87" s="170"/>
      <c r="B87" s="170"/>
      <c r="C87" s="170"/>
      <c r="D87" s="2"/>
      <c r="E87" s="2"/>
      <c r="F87" s="2"/>
      <c r="G87" s="2"/>
      <c r="H87" s="2"/>
      <c r="I87" s="2"/>
      <c r="J87" s="2"/>
    </row>
    <row r="88" spans="1:10" ht="15.75">
      <c r="A88" s="170"/>
      <c r="B88" s="170"/>
      <c r="C88" s="170"/>
      <c r="D88" s="2"/>
      <c r="E88" s="2"/>
      <c r="F88" s="2"/>
      <c r="G88" s="2"/>
      <c r="H88" s="2"/>
      <c r="I88" s="2"/>
      <c r="J88" s="2"/>
    </row>
    <row r="89" spans="1:10" ht="15.75">
      <c r="A89" s="170"/>
      <c r="B89" s="170"/>
      <c r="C89" s="170"/>
      <c r="D89" s="170"/>
      <c r="E89" s="170"/>
      <c r="F89" s="170"/>
      <c r="G89" s="170"/>
      <c r="H89" s="170"/>
      <c r="I89" s="170"/>
      <c r="J89" s="170"/>
    </row>
    <row r="90" spans="1:10" ht="15.75">
      <c r="A90" s="170"/>
      <c r="B90" s="170"/>
      <c r="C90" s="170"/>
      <c r="D90" s="2"/>
      <c r="E90" s="2"/>
      <c r="F90" s="2"/>
      <c r="G90" s="2"/>
      <c r="H90" s="2"/>
      <c r="I90" s="2"/>
      <c r="J90" s="2"/>
    </row>
    <row r="91" spans="1:10" ht="15.75">
      <c r="A91" s="170"/>
      <c r="B91" s="170"/>
      <c r="C91" s="170"/>
      <c r="D91" s="2"/>
      <c r="E91" s="2"/>
      <c r="F91" s="2"/>
      <c r="G91" s="2"/>
      <c r="H91" s="2"/>
      <c r="I91" s="2"/>
      <c r="J91" s="2"/>
    </row>
    <row r="92" spans="1:10" ht="15.75">
      <c r="A92" s="170"/>
      <c r="B92" s="170"/>
      <c r="C92" s="170"/>
      <c r="D92" s="2"/>
      <c r="E92" s="2"/>
      <c r="F92" s="2"/>
      <c r="G92" s="2"/>
      <c r="H92" s="2"/>
      <c r="I92" s="2"/>
      <c r="J92" s="2"/>
    </row>
    <row r="93" spans="1:10" ht="15.75">
      <c r="A93" s="170"/>
      <c r="B93" s="170"/>
      <c r="C93" s="170"/>
      <c r="D93" s="2"/>
      <c r="E93" s="2"/>
      <c r="F93" s="2"/>
      <c r="G93" s="2"/>
      <c r="H93" s="2"/>
      <c r="I93" s="2"/>
      <c r="J93" s="2"/>
    </row>
    <row r="94" spans="1:10" ht="15.75">
      <c r="A94" s="178"/>
      <c r="B94" s="170"/>
      <c r="C94" s="170"/>
      <c r="D94" s="170"/>
      <c r="E94" s="170"/>
      <c r="F94" s="170"/>
      <c r="G94" s="170"/>
      <c r="H94" s="170"/>
      <c r="I94" s="170"/>
      <c r="J94" s="170"/>
    </row>
    <row r="95" spans="1:10" ht="15.75">
      <c r="A95" s="178"/>
      <c r="B95" s="170"/>
      <c r="C95" s="170"/>
      <c r="D95" s="170"/>
      <c r="E95" s="170"/>
      <c r="F95" s="170"/>
      <c r="G95" s="170"/>
      <c r="H95" s="170"/>
      <c r="I95" s="170"/>
      <c r="J95" s="170"/>
    </row>
    <row r="96" spans="1:10" ht="15.75">
      <c r="A96" s="13"/>
      <c r="B96" s="13"/>
      <c r="C96" s="58"/>
      <c r="D96" s="58"/>
      <c r="E96" s="58"/>
      <c r="F96" s="2"/>
      <c r="G96" s="2"/>
      <c r="H96" s="261"/>
      <c r="I96" s="261"/>
      <c r="J96" s="261"/>
    </row>
    <row r="97" spans="1:10" ht="15.75">
      <c r="A97" s="2"/>
      <c r="B97" s="2"/>
      <c r="C97" s="2"/>
      <c r="D97" s="2"/>
      <c r="E97" s="2"/>
      <c r="F97" s="2"/>
      <c r="G97" s="2"/>
      <c r="H97" s="189"/>
      <c r="I97" s="189"/>
      <c r="J97" s="189"/>
    </row>
    <row r="98" spans="1:10" ht="15.75">
      <c r="A98" s="170"/>
      <c r="B98" s="170"/>
      <c r="C98" s="170"/>
      <c r="D98" s="170"/>
      <c r="E98" s="170"/>
      <c r="F98" s="170"/>
      <c r="G98" s="170"/>
      <c r="H98" s="170"/>
      <c r="I98" s="170"/>
      <c r="J98" s="170"/>
    </row>
  </sheetData>
  <sheetProtection password="C47D" sheet="1" objects="1" scenarios="1" selectLockedCells="1" selectUnlockedCells="1"/>
  <mergeCells count="119">
    <mergeCell ref="L19:L20"/>
    <mergeCell ref="B25:B26"/>
    <mergeCell ref="L25:L26"/>
    <mergeCell ref="N25:N26"/>
    <mergeCell ref="B19:B20"/>
    <mergeCell ref="J19:J20"/>
    <mergeCell ref="J25:J26"/>
    <mergeCell ref="D25:D26"/>
    <mergeCell ref="F25:F26"/>
    <mergeCell ref="H25:H26"/>
    <mergeCell ref="N19:N20"/>
    <mergeCell ref="J52:J53"/>
    <mergeCell ref="L52:L53"/>
    <mergeCell ref="N52:N53"/>
    <mergeCell ref="J49:J50"/>
    <mergeCell ref="L49:L50"/>
    <mergeCell ref="N49:N50"/>
    <mergeCell ref="J42:J43"/>
    <mergeCell ref="L42:L43"/>
    <mergeCell ref="N42:N43"/>
    <mergeCell ref="B52:B53"/>
    <mergeCell ref="D52:D53"/>
    <mergeCell ref="F52:F53"/>
    <mergeCell ref="H52:H53"/>
    <mergeCell ref="H96:J96"/>
    <mergeCell ref="B69:N70"/>
    <mergeCell ref="J64:J65"/>
    <mergeCell ref="L64:L65"/>
    <mergeCell ref="N64:N65"/>
    <mergeCell ref="B64:B65"/>
    <mergeCell ref="D64:D65"/>
    <mergeCell ref="F64:F65"/>
    <mergeCell ref="H64:H65"/>
    <mergeCell ref="J58:J59"/>
    <mergeCell ref="L58:L59"/>
    <mergeCell ref="N58:N59"/>
    <mergeCell ref="B61:B62"/>
    <mergeCell ref="D61:D62"/>
    <mergeCell ref="F61:F62"/>
    <mergeCell ref="H61:H62"/>
    <mergeCell ref="J61:J62"/>
    <mergeCell ref="L61:L62"/>
    <mergeCell ref="N61:N62"/>
    <mergeCell ref="B58:B59"/>
    <mergeCell ref="D58:D59"/>
    <mergeCell ref="F58:F59"/>
    <mergeCell ref="H58:H59"/>
    <mergeCell ref="B55:B56"/>
    <mergeCell ref="D55:D56"/>
    <mergeCell ref="F55:F56"/>
    <mergeCell ref="H55:H56"/>
    <mergeCell ref="B49:B50"/>
    <mergeCell ref="D49:D50"/>
    <mergeCell ref="F49:F50"/>
    <mergeCell ref="H49:H50"/>
    <mergeCell ref="J55:J56"/>
    <mergeCell ref="L55:L56"/>
    <mergeCell ref="N55:N56"/>
    <mergeCell ref="J44:J45"/>
    <mergeCell ref="L44:L45"/>
    <mergeCell ref="N44:N45"/>
    <mergeCell ref="B44:B45"/>
    <mergeCell ref="D44:D45"/>
    <mergeCell ref="F44:F45"/>
    <mergeCell ref="H39:H40"/>
    <mergeCell ref="B42:B43"/>
    <mergeCell ref="D42:D43"/>
    <mergeCell ref="F42:F43"/>
    <mergeCell ref="H42:H43"/>
    <mergeCell ref="H44:H45"/>
    <mergeCell ref="J39:J40"/>
    <mergeCell ref="L39:L40"/>
    <mergeCell ref="N39:N40"/>
    <mergeCell ref="B36:B37"/>
    <mergeCell ref="B39:B40"/>
    <mergeCell ref="D39:D40"/>
    <mergeCell ref="F39:F40"/>
    <mergeCell ref="J28:J29"/>
    <mergeCell ref="L28:L29"/>
    <mergeCell ref="N28:N29"/>
    <mergeCell ref="B31:B32"/>
    <mergeCell ref="D31:D32"/>
    <mergeCell ref="F31:F32"/>
    <mergeCell ref="H31:H32"/>
    <mergeCell ref="J31:J32"/>
    <mergeCell ref="L31:L32"/>
    <mergeCell ref="N31:N32"/>
    <mergeCell ref="B28:B29"/>
    <mergeCell ref="D28:D29"/>
    <mergeCell ref="F28:F29"/>
    <mergeCell ref="H28:H29"/>
    <mergeCell ref="J16:J17"/>
    <mergeCell ref="L16:L17"/>
    <mergeCell ref="N16:N17"/>
    <mergeCell ref="B22:B23"/>
    <mergeCell ref="D22:D23"/>
    <mergeCell ref="F22:F23"/>
    <mergeCell ref="H22:H23"/>
    <mergeCell ref="J22:J23"/>
    <mergeCell ref="L22:L23"/>
    <mergeCell ref="N22:N23"/>
    <mergeCell ref="B16:B17"/>
    <mergeCell ref="D16:D17"/>
    <mergeCell ref="F16:F17"/>
    <mergeCell ref="H16:H17"/>
    <mergeCell ref="L6:L8"/>
    <mergeCell ref="N6:N8"/>
    <mergeCell ref="B11:B12"/>
    <mergeCell ref="B13:B14"/>
    <mergeCell ref="D13:D14"/>
    <mergeCell ref="F13:F14"/>
    <mergeCell ref="H13:H14"/>
    <mergeCell ref="J13:J14"/>
    <mergeCell ref="L13:L14"/>
    <mergeCell ref="N13:N14"/>
    <mergeCell ref="B2:J2"/>
    <mergeCell ref="D6:D8"/>
    <mergeCell ref="F6:F8"/>
    <mergeCell ref="H6:H8"/>
  </mergeCells>
  <printOptions horizontalCentered="1"/>
  <pageMargins left="0.2" right="0.21" top="0.84" bottom="0.27" header="0.24" footer="0.2"/>
  <pageSetup horizontalDpi="600" verticalDpi="600" orientation="portrait" paperSize="9" scale="75" r:id="rId1"/>
  <headerFooter alignWithMargins="0">
    <oddHeader>&amp;C&amp;"Garamond,Bold"&amp;14MBM RESOURCES BERHAD
(294496-V)</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MBM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Kong</dc:creator>
  <cp:keywords/>
  <dc:description/>
  <cp:lastModifiedBy>AAJ</cp:lastModifiedBy>
  <cp:lastPrinted>2006-11-22T06:05:42Z</cp:lastPrinted>
  <dcterms:created xsi:type="dcterms:W3CDTF">2006-11-06T07:04:55Z</dcterms:created>
  <dcterms:modified xsi:type="dcterms:W3CDTF">2006-11-23T01:34:24Z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