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0"/>
  </bookViews>
  <sheets>
    <sheet name="BS" sheetId="1" r:id="rId1"/>
    <sheet name="PL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'BS'!$1:$8</definedName>
    <definedName name="_xlnm.Print_Titles" localSheetId="2">'ch-equity'!$1:$11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<sst xmlns="http://schemas.openxmlformats.org/spreadsheetml/2006/main" count="393" uniqueCount="330">
  <si>
    <t>ASAS  DUNIA  BERHAD</t>
  </si>
  <si>
    <t>(company no. 94528-T)</t>
  </si>
  <si>
    <t>Condensed Consolidated Income Statement</t>
  </si>
  <si>
    <t>Revenue</t>
  </si>
  <si>
    <t>Tax expense</t>
  </si>
  <si>
    <t xml:space="preserve">Basic earnings per </t>
  </si>
  <si>
    <t xml:space="preserve">     ordinary share(sen)</t>
  </si>
  <si>
    <t>(company no.94528-T)</t>
  </si>
  <si>
    <t>Property, plant &amp; equipment</t>
  </si>
  <si>
    <t>Investment properties</t>
  </si>
  <si>
    <t>Other investments</t>
  </si>
  <si>
    <t>Inventories</t>
  </si>
  <si>
    <t>Cash and bank balances</t>
  </si>
  <si>
    <t>Share capital</t>
  </si>
  <si>
    <t>Reserves</t>
  </si>
  <si>
    <t>Condensed Consolidated Cash Flow Statement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</si>
  <si>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</si>
  <si>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</si>
  <si>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</si>
  <si>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</si>
  <si>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</si>
  <si>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</si>
  <si>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</si>
  <si>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</si>
  <si>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</si>
  <si>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</si>
  <si>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</si>
  <si>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</si>
  <si>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</si>
  <si>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</si>
  <si>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</si>
  <si>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</si>
  <si>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</si>
  <si>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</si>
  <si>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</si>
  <si>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</si>
  <si>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</si>
  <si>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</si>
  <si>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</si>
  <si>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</si>
  <si>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</si>
  <si>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</si>
  <si>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</si>
  <si>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</si>
  <si>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</si>
  <si>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</si>
  <si>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</si>
  <si>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</si>
  <si>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</si>
  <si>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</si>
  <si>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</si>
  <si>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</si>
  <si>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</si>
  <si>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</si>
  <si>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</si>
  <si>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</si>
  <si>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</si>
  <si>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</si>
  <si>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</si>
  <si>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</si>
  <si>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</si>
  <si>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</si>
  <si>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</si>
  <si>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</si>
  <si>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</si>
  <si>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</si>
  <si>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</si>
  <si>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</si>
  <si>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</si>
  <si>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</si>
  <si>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</si>
  <si>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</si>
  <si>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</si>
  <si>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</si>
  <si>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</si>
  <si>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</si>
  <si>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</si>
  <si>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</si>
  <si>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</si>
  <si>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</si>
  <si>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</si>
  <si>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>There were no corporate proposals announced during the period under review.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</si>
  <si>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</si>
  <si>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</si>
  <si>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</si>
  <si>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</si>
  <si>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</si>
  <si>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</si>
  <si>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</si>
  <si>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</si>
  <si>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</si>
  <si>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</si>
  <si>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</si>
  <si>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</si>
  <si>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</si>
  <si>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</si>
  <si>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</si>
  <si>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</si>
  <si>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</si>
  <si>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</si>
  <si>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>Current</t>
  </si>
  <si>
    <t>Non current</t>
  </si>
  <si>
    <t xml:space="preserve">Borrowings </t>
  </si>
  <si>
    <t>A11</t>
  </si>
  <si>
    <t>continue/….</t>
  </si>
  <si>
    <t>Lease payable (secured)</t>
  </si>
  <si>
    <t>AL-Bai Bithaman Ajil term financing(unsecured)</t>
  </si>
  <si>
    <t>from the previous audited financial statements.</t>
  </si>
  <si>
    <t>As previously reported</t>
  </si>
  <si>
    <t>Note</t>
  </si>
  <si>
    <t>Profit for the period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</si>
  <si>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</si>
  <si>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</si>
  <si>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</si>
  <si>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</si>
  <si>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</si>
  <si>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</si>
  <si>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</si>
  <si>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</si>
  <si>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</si>
  <si>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</si>
  <si>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</si>
  <si>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</si>
  <si>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</si>
  <si>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-----------------------------Attributable to shareholders of the Company-------------------</t>
  </si>
  <si>
    <t>Net cash used in financing activities</t>
  </si>
  <si>
    <t>This interim financial report has been prepared in accordance with the applicable disclosure</t>
  </si>
  <si>
    <t>A12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</si>
  <si>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</si>
  <si>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</si>
  <si>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</si>
  <si>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</si>
  <si>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</si>
  <si>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</si>
  <si>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</si>
  <si>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Lease payable(secured)</t>
  </si>
  <si>
    <t>equity</t>
  </si>
  <si>
    <t>attached to the interim financial statements.</t>
  </si>
  <si>
    <t>The condensed consolidated income statement should be read in conjunction with the annual</t>
  </si>
  <si>
    <t>The condensed consolidated balance sheet should be read in conjunction with the annual financial report</t>
  </si>
  <si>
    <t>financial statements.</t>
  </si>
  <si>
    <t>The condensed consolidated cash flow statement should be read in conjunction with the annual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</si>
  <si>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</si>
  <si>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</si>
  <si>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At 1 January 2006</t>
  </si>
  <si>
    <t>provisions of the Listing Requirements of the Bursa Malaysia Securities Berhad, including</t>
  </si>
  <si>
    <t>issued by the Malaysian Accounting Standards Board (MASB) and should be read in conjunction</t>
  </si>
  <si>
    <t>(a) There were no transactions in quoted investments for the quarter under review and financial</t>
  </si>
  <si>
    <t>Off balance sheet financial instruments</t>
  </si>
  <si>
    <t>Basic earnings per share (sen)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</si>
  <si>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</si>
  <si>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</si>
  <si>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</si>
  <si>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</si>
  <si>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</si>
  <si>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</si>
  <si>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</si>
  <si>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</si>
  <si>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Basic earnings per share is calculated by dividing the profit after taxation for the period by</t>
  </si>
  <si>
    <t>purchasers have initiated legal suits against the Company to rescind the Sales and Purchase</t>
  </si>
  <si>
    <t>Agreements for retail units in a shopping complex and to seek refund of the progress payments</t>
  </si>
  <si>
    <t>paid amounting to RM2,601,649 together with the interest to be accrued. The Company is</t>
  </si>
  <si>
    <t>including late payment interest owing to the Company by these purchasers amounted to</t>
  </si>
  <si>
    <t>At 31 December 2006</t>
  </si>
  <si>
    <t>Administrative and other operating expenses</t>
  </si>
  <si>
    <t>for the year ended 31 December 2006 and the accompanying explanatory notes attached to the interim</t>
  </si>
  <si>
    <t>financial report for the year ended 31 December 2006 and the accompanying explanatory notes</t>
  </si>
  <si>
    <t>Effect of adopting FRS 140</t>
  </si>
  <si>
    <t>At 1 January 2006,restated</t>
  </si>
  <si>
    <t>At 1 January 2007</t>
  </si>
  <si>
    <t>the year ended 31 December 2006 and the accompanying explanatory notes attached to the interim financial statements.</t>
  </si>
  <si>
    <t>with the Group's financial statements for the year ended 31 December 2006.</t>
  </si>
  <si>
    <t>The accounting policies and methods of computation adopted by the Group in this interim</t>
  </si>
  <si>
    <t>There were no material events subsequent to the financial period under review.</t>
  </si>
  <si>
    <t>Continuing operations</t>
  </si>
  <si>
    <t>Intangible assets</t>
  </si>
  <si>
    <t>Curent tax assets</t>
  </si>
  <si>
    <t>Cash and cash equivalents</t>
  </si>
  <si>
    <t>Receivables,deposits and prepayments</t>
  </si>
  <si>
    <t xml:space="preserve">Provision </t>
  </si>
  <si>
    <t>Payables and accruals</t>
  </si>
  <si>
    <t>Operating profit before changes in working capital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</si>
  <si>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</si>
  <si>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</si>
  <si>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</si>
  <si>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</si>
  <si>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</si>
  <si>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</si>
  <si>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 xml:space="preserve">   Net cash used in investing activities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</si>
  <si>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</si>
  <si>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</si>
  <si>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</si>
  <si>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</si>
  <si>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Bank overdrafts</t>
  </si>
  <si>
    <t>financial report are consistent with the recent annual audited financial statements for the year</t>
  </si>
  <si>
    <t xml:space="preserve">   Proceeds from disposal of plant and equipment</t>
  </si>
  <si>
    <t>Operating profit</t>
  </si>
  <si>
    <t>Finance costs</t>
  </si>
  <si>
    <t>Property development costs</t>
  </si>
  <si>
    <t xml:space="preserve">Condensed Consolidated Balance Sheet </t>
  </si>
  <si>
    <t xml:space="preserve">   Repayment of Borrowings</t>
  </si>
  <si>
    <t>Land held for property development</t>
  </si>
  <si>
    <t>Deferred tax liabilities</t>
  </si>
  <si>
    <t>Total liabilities</t>
  </si>
  <si>
    <t>Profit before tax</t>
  </si>
  <si>
    <t xml:space="preserve">   Adjustments  for:</t>
  </si>
  <si>
    <t xml:space="preserve">   Profit before tax from continuing operations</t>
  </si>
  <si>
    <t>ended 31 December 2006 except for the adoption of FRS117, Leases and FRS 124, Related</t>
  </si>
  <si>
    <t>-under provision- prior year</t>
  </si>
  <si>
    <t>There were no changes in material litigation during the quarter under review, however certain</t>
  </si>
  <si>
    <t>disputing and contesting the claim. The case is pending and the outcome of the matter cannot</t>
  </si>
  <si>
    <t>-current period provision</t>
  </si>
  <si>
    <t>Party Disclosures for annual period begining 1 January 2007. There is no material impact arising</t>
  </si>
  <si>
    <t>from the adoption of FRS 117 and FRS 124 on this interim financial report.</t>
  </si>
  <si>
    <t>----------------------------Non Distributable--------------------------------------------</t>
  </si>
  <si>
    <t>Treasury</t>
  </si>
  <si>
    <t>shares</t>
  </si>
  <si>
    <t>Treasury shares acquired</t>
  </si>
  <si>
    <t xml:space="preserve">   Repurchase of treasury shares</t>
  </si>
  <si>
    <t>Repurchase of own shares</t>
  </si>
  <si>
    <t>Month</t>
  </si>
  <si>
    <t xml:space="preserve">Number of shares </t>
  </si>
  <si>
    <t>repurchased</t>
  </si>
  <si>
    <t>paid per share</t>
  </si>
  <si>
    <t>Aggregate</t>
  </si>
  <si>
    <t>price paid</t>
  </si>
  <si>
    <t>RM</t>
  </si>
  <si>
    <t>May'2007</t>
  </si>
  <si>
    <t>Consideration</t>
  </si>
  <si>
    <t>In thousand of shares</t>
  </si>
  <si>
    <t xml:space="preserve">  Weighted average number of ordinary</t>
  </si>
  <si>
    <t>Highest price</t>
  </si>
  <si>
    <t>Subsequent material events</t>
  </si>
  <si>
    <t>During the financial period, the Company repurchased its own shares on the Bursa Malaysia</t>
  </si>
  <si>
    <t xml:space="preserve">Treasury shares </t>
  </si>
  <si>
    <t xml:space="preserve">   Dividend received</t>
  </si>
  <si>
    <t xml:space="preserve">   Purchase of property,plant and equipment</t>
  </si>
  <si>
    <t xml:space="preserve">   Purchase of land held for property development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</si>
  <si>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</si>
  <si>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t>Securities Berhad and the details are as shown below:</t>
  </si>
  <si>
    <t xml:space="preserve">  Effect of treasury shares held</t>
  </si>
  <si>
    <t xml:space="preserve">   Proceeds from disposal of investment properties</t>
  </si>
  <si>
    <t xml:space="preserve">   Dividend paid to shareholders of the Company</t>
  </si>
  <si>
    <t>Net decrease in cash and cash equivalents</t>
  </si>
  <si>
    <t>Aug'2007</t>
  </si>
  <si>
    <t>Gain on disposal of investment</t>
  </si>
  <si>
    <t xml:space="preserve">   properties</t>
  </si>
  <si>
    <t>review were as follows:-</t>
  </si>
  <si>
    <t>FRS 107</t>
  </si>
  <si>
    <t>Cash Flow Statements</t>
  </si>
  <si>
    <t>Construction Contracts</t>
  </si>
  <si>
    <t>FRS 112</t>
  </si>
  <si>
    <t>FRS 111</t>
  </si>
  <si>
    <t>Income Taxes</t>
  </si>
  <si>
    <t>FRS 118</t>
  </si>
  <si>
    <t>FRS 119</t>
  </si>
  <si>
    <t>Employee Benefits</t>
  </si>
  <si>
    <t>FRS 120</t>
  </si>
  <si>
    <t>Investment in Foreign Operation</t>
  </si>
  <si>
    <t>FRS 126</t>
  </si>
  <si>
    <t>Accounting and Reporting by Retirement Benefit Plans</t>
  </si>
  <si>
    <t>FRS 134</t>
  </si>
  <si>
    <t>Interim Financial Reporting</t>
  </si>
  <si>
    <t>FRS 137</t>
  </si>
  <si>
    <t>Accounting for Government Grants and Disclosure of Government</t>
  </si>
  <si>
    <t>Assistance</t>
  </si>
  <si>
    <t>Net cash (used in)/ generated from operating activities</t>
  </si>
  <si>
    <t>The Effects of Changes in Foreign Exchange Rates-Net</t>
  </si>
  <si>
    <t>Provisions, Contingent Liabilities and Contingent Assets</t>
  </si>
  <si>
    <t xml:space="preserve">  Amendment to FRS 121</t>
  </si>
  <si>
    <t>In additions to the above, the following revised and/ or amendments to the FRSs which are</t>
  </si>
  <si>
    <t>effective for the financial period beginning on or after 1 July 2007.</t>
  </si>
  <si>
    <t>The adoption of the above standards do not have any material financial impact on the Group.</t>
  </si>
  <si>
    <t>A13</t>
  </si>
  <si>
    <t>Capital commitments outstanding not provided for in the interim financial report</t>
  </si>
  <si>
    <t>On 27 September 2007, the Company entered into a sales and purchase agreement to acquire</t>
  </si>
  <si>
    <t>several pieces of land for a total consideration of RM33.5million. The completion date of the sale</t>
  </si>
  <si>
    <t>and purchase agreeement is within 3 months from the approval of the Foreign Investment</t>
  </si>
  <si>
    <t>RM30.15million.</t>
  </si>
  <si>
    <t>Committee.The balance outstanding not provided for in the interim financial report amounted to</t>
  </si>
  <si>
    <t>A first and final dividend of  5% less 27% tax totalling RM6,972,368 in respect of the financial</t>
  </si>
  <si>
    <t>year ended 31 December 2006 was paid on 8th August 2007.</t>
  </si>
  <si>
    <t>At 31 December  2007</t>
  </si>
  <si>
    <t>at 31 December 2007-Unaudited</t>
  </si>
  <si>
    <t>for the year ended 31 December 2007 -Unaudited</t>
  </si>
  <si>
    <t>Three months ended 31 December</t>
  </si>
  <si>
    <t>For the year ended 31 December 2007-unaudited</t>
  </si>
  <si>
    <t>for the year ended  31 December 2007-unaudited</t>
  </si>
  <si>
    <t>Year ended 31 December</t>
  </si>
  <si>
    <t>Year ended</t>
  </si>
  <si>
    <t>31 December 2007</t>
  </si>
  <si>
    <t>31 December 2006</t>
  </si>
  <si>
    <t xml:space="preserve">   Proceeds from disposal of land held for development</t>
  </si>
  <si>
    <t xml:space="preserve">   Repayment of lease payables</t>
  </si>
  <si>
    <t>Cash and cash equivalents at 31 December</t>
  </si>
  <si>
    <t>Group's operations for the year ending 31 December 2008 are expected to be satisfactory.</t>
  </si>
  <si>
    <t>Cash (used in)/ generated from operating activities</t>
  </si>
  <si>
    <t>year ended 31 December 2007 when compared to the revenue of RM45.1 million and profit before</t>
  </si>
  <si>
    <t>31 December</t>
  </si>
  <si>
    <t>being disallowed for tax purposes.</t>
  </si>
  <si>
    <t>quarter.</t>
  </si>
  <si>
    <t xml:space="preserve">year to date. </t>
  </si>
  <si>
    <t>(b) The particulars of quoted investments as at the end of the financial year were as follows;-</t>
  </si>
  <si>
    <t>The gain/(loss) on disposal of unquoted investment/ properties for the financial year under</t>
  </si>
  <si>
    <t>Bank borrowings and debt securities of the Group as at the end of the year were as follows:</t>
  </si>
  <si>
    <t>be ascertained at this juncture. As at 22 February 2008, the outstanding progress billings</t>
  </si>
  <si>
    <t>year.</t>
  </si>
  <si>
    <t>Profit for the period/ year (RM' 000)</t>
  </si>
  <si>
    <t xml:space="preserve">    shares at 31 December </t>
  </si>
  <si>
    <t>with a resolution of the directors on 22 February 2008.</t>
  </si>
  <si>
    <t>number of ordinary shares in issue during the year.</t>
  </si>
  <si>
    <t>Purchase of bricks and hollow blocks from a related party amounted to RM565,230 for the</t>
  </si>
  <si>
    <t>RM2,425,808.</t>
  </si>
  <si>
    <t>The Group recorded a revenue of RM41.1 million and profit before tax of RM10.9 million for the</t>
  </si>
  <si>
    <t xml:space="preserve">The Group recorded a profit before tax of RM2.5 million as compared to RM3.1 million in the </t>
  </si>
  <si>
    <t>preceding quarter. This was due to decrease in sales of  completed properties in the current</t>
  </si>
  <si>
    <t>Profit for the year</t>
  </si>
  <si>
    <t>At 31 December 2007</t>
  </si>
  <si>
    <t xml:space="preserve">  Issued ordinary shares at 1 Oct/1 Jan</t>
  </si>
  <si>
    <t>amounted to RM100,788.</t>
  </si>
  <si>
    <t>year ended 31 December 2007.The amount due to the related party at 31 December 2007</t>
  </si>
  <si>
    <t>The disproportionate tax charge in relation to the current quarter is due to the certain expenses</t>
  </si>
  <si>
    <t>Lowest price</t>
  </si>
  <si>
    <t xml:space="preserve">bungalow in Taman Desa Awan. </t>
  </si>
  <si>
    <t>The directors do not recommend the payment of any dividend in respect of the current financial</t>
  </si>
  <si>
    <t>exclusion of revenue due to the landowner of  joint-venture project Taman Jawi Indah. The higher</t>
  </si>
  <si>
    <t>The revenue entitlement for the Group in Taman Jawi Indah was increased  from 70% to 85% in</t>
  </si>
  <si>
    <t>the current year, thus contributing to a higher profit margin.</t>
  </si>
  <si>
    <t>tax of RM8.1 million in the corresponding year. The decrease in revenue was mainly due to</t>
  </si>
  <si>
    <t>revenue for the financial year ended 31 December  2006 was due to the sale of a RM1.5 million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</si>
</sst>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_(* #,##0.0_);_(* \(#,##0.0\);_(* &quot;-&quot;??_);_(@_)"/>
    <numFmt numFmtId="177" formatCode="_(* #,##0_);_(* \(#,##0\);_(* &quot;-&quot;??_);_(@_)"/>
    <numFmt numFmtId="178" formatCode="#,##0;[Red]#,##0"/>
    <numFmt numFmtId="179" formatCode="#,##0.0_);\(#,##0.0\)"/>
    <numFmt numFmtId="180" formatCode="0.0"/>
    <numFmt numFmtId="181" formatCode="0.00_);\(0.00\)"/>
    <numFmt numFmtId="182" formatCode="0_);\(0\)"/>
    <numFmt numFmtId="183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7" fontId="0" fillId="0" borderId="0" xfId="15" applyNumberFormat="1" applyAlignment="1">
      <alignment horizontal="right"/>
    </xf>
    <xf numFmtId="177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77" fontId="0" fillId="0" borderId="2" xfId="15" applyNumberFormat="1" applyBorder="1" applyAlignment="1">
      <alignment/>
    </xf>
    <xf numFmtId="177" fontId="0" fillId="0" borderId="0" xfId="15" applyNumberForma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7" fontId="0" fillId="0" borderId="0" xfId="15" applyNumberFormat="1" applyAlignment="1">
      <alignment horizontal="left"/>
    </xf>
    <xf numFmtId="177" fontId="0" fillId="0" borderId="3" xfId="15" applyNumberFormat="1" applyBorder="1" applyAlignment="1">
      <alignment horizontal="left"/>
    </xf>
    <xf numFmtId="177" fontId="0" fillId="0" borderId="0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7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177" fontId="0" fillId="0" borderId="5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5" xfId="15" applyNumberFormat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77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7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1" fillId="0" borderId="0" xfId="0" applyNumberFormat="1" applyFont="1" applyAlignment="1" quotePrefix="1">
      <alignment horizontal="center"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177" fontId="0" fillId="0" borderId="0" xfId="15" applyNumberFormat="1" applyFont="1" applyAlignment="1" quotePrefix="1">
      <alignment horizontal="left"/>
    </xf>
    <xf numFmtId="177" fontId="0" fillId="0" borderId="0" xfId="15" applyNumberFormat="1" applyFont="1" applyBorder="1" applyAlignment="1" quotePrefix="1">
      <alignment horizontal="left"/>
    </xf>
    <xf numFmtId="177" fontId="0" fillId="0" borderId="2" xfId="15" applyNumberFormat="1" applyFont="1" applyBorder="1" applyAlignment="1" quotePrefix="1">
      <alignment horizontal="left"/>
    </xf>
    <xf numFmtId="177" fontId="0" fillId="0" borderId="3" xfId="15" applyNumberFormat="1" applyFont="1" applyBorder="1" applyAlignment="1" quotePrefix="1">
      <alignment horizontal="left"/>
    </xf>
    <xf numFmtId="177" fontId="0" fillId="0" borderId="0" xfId="15" applyNumberFormat="1" applyFont="1" applyAlignment="1" quotePrefix="1">
      <alignment horizontal="center"/>
    </xf>
    <xf numFmtId="177" fontId="0" fillId="0" borderId="0" xfId="15" applyNumberFormat="1" applyFont="1" applyBorder="1" applyAlignment="1">
      <alignment/>
    </xf>
    <xf numFmtId="177" fontId="0" fillId="0" borderId="5" xfId="15" applyNumberFormat="1" applyBorder="1" applyAlignment="1">
      <alignment horizontal="left"/>
    </xf>
    <xf numFmtId="177" fontId="0" fillId="0" borderId="1" xfId="15" applyNumberFormat="1" applyFill="1" applyBorder="1" applyAlignment="1">
      <alignment horizontal="right"/>
    </xf>
    <xf numFmtId="177" fontId="0" fillId="0" borderId="0" xfId="15" applyNumberFormat="1" applyFill="1" applyAlignment="1">
      <alignment horizontal="right"/>
    </xf>
    <xf numFmtId="177" fontId="0" fillId="0" borderId="0" xfId="15" applyNumberFormat="1" applyAlignment="1">
      <alignment horizontal="right"/>
    </xf>
    <xf numFmtId="177" fontId="0" fillId="0" borderId="6" xfId="15" applyNumberFormat="1" applyFill="1" applyBorder="1" applyAlignment="1">
      <alignment horizontal="right"/>
    </xf>
    <xf numFmtId="177" fontId="0" fillId="0" borderId="6" xfId="15" applyNumberFormat="1" applyBorder="1" applyAlignment="1">
      <alignment horizontal="right"/>
    </xf>
    <xf numFmtId="177" fontId="0" fillId="0" borderId="0" xfId="15" applyNumberFormat="1" applyFill="1" applyBorder="1" applyAlignment="1">
      <alignment horizontal="right"/>
    </xf>
    <xf numFmtId="177" fontId="0" fillId="0" borderId="0" xfId="15" applyNumberFormat="1" applyBorder="1" applyAlignment="1">
      <alignment horizontal="right"/>
    </xf>
    <xf numFmtId="177" fontId="0" fillId="0" borderId="5" xfId="15" applyNumberFormat="1" applyFill="1" applyBorder="1" applyAlignment="1">
      <alignment horizontal="right"/>
    </xf>
    <xf numFmtId="177" fontId="0" fillId="0" borderId="2" xfId="15" applyNumberFormat="1" applyFont="1" applyFill="1" applyBorder="1" applyAlignment="1">
      <alignment horizontal="right"/>
    </xf>
    <xf numFmtId="177" fontId="0" fillId="0" borderId="2" xfId="15" applyNumberFormat="1" applyBorder="1" applyAlignment="1">
      <alignment horizontal="right"/>
    </xf>
    <xf numFmtId="0" fontId="0" fillId="0" borderId="0" xfId="0" applyFont="1" applyAlignment="1">
      <alignment horizontal="center"/>
    </xf>
    <xf numFmtId="177" fontId="0" fillId="0" borderId="0" xfId="15" applyNumberFormat="1" applyFont="1" applyFill="1" applyAlignment="1">
      <alignment horizontal="right"/>
    </xf>
    <xf numFmtId="177" fontId="0" fillId="0" borderId="0" xfId="15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77" fontId="0" fillId="0" borderId="0" xfId="15" applyNumberFormat="1" applyFont="1" applyFill="1" applyBorder="1" applyAlignment="1">
      <alignment horizontal="right"/>
    </xf>
    <xf numFmtId="177" fontId="0" fillId="0" borderId="0" xfId="15" applyNumberFormat="1" applyFont="1" applyBorder="1" applyAlignment="1">
      <alignment horizontal="right"/>
    </xf>
    <xf numFmtId="177" fontId="0" fillId="0" borderId="0" xfId="15" applyNumberFormat="1" applyBorder="1" applyAlignment="1">
      <alignment horizontal="left"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7" fontId="0" fillId="0" borderId="0" xfId="15" applyNumberFormat="1" applyFont="1" applyFill="1" applyAlignment="1" quotePrefix="1">
      <alignment horizontal="center"/>
    </xf>
    <xf numFmtId="177" fontId="0" fillId="0" borderId="0" xfId="15" applyNumberFormat="1" applyFont="1" applyFill="1" applyBorder="1" applyAlignment="1" quotePrefix="1">
      <alignment horizontal="center"/>
    </xf>
    <xf numFmtId="177" fontId="1" fillId="0" borderId="2" xfId="15" applyNumberFormat="1" applyFont="1" applyFill="1" applyBorder="1" applyAlignment="1" quotePrefix="1">
      <alignment horizontal="center"/>
    </xf>
    <xf numFmtId="177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7" fontId="0" fillId="0" borderId="0" xfId="15" applyNumberFormat="1" applyFill="1" applyBorder="1" applyAlignment="1">
      <alignment/>
    </xf>
    <xf numFmtId="177" fontId="0" fillId="0" borderId="3" xfId="15" applyNumberFormat="1" applyFill="1" applyBorder="1" applyAlignment="1">
      <alignment/>
    </xf>
    <xf numFmtId="177" fontId="0" fillId="0" borderId="2" xfId="15" applyNumberFormat="1" applyBorder="1" applyAlignment="1">
      <alignment horizontal="right"/>
    </xf>
    <xf numFmtId="177" fontId="0" fillId="0" borderId="0" xfId="15" applyNumberFormat="1" applyFont="1" applyFill="1" applyAlignment="1" quotePrefix="1">
      <alignment horizontal="right"/>
    </xf>
    <xf numFmtId="0" fontId="0" fillId="0" borderId="0" xfId="0" applyAlignment="1" quotePrefix="1">
      <alignment/>
    </xf>
    <xf numFmtId="182" fontId="1" fillId="0" borderId="0" xfId="0" applyNumberFormat="1" applyFont="1" applyAlignment="1" quotePrefix="1">
      <alignment horizontal="center"/>
    </xf>
    <xf numFmtId="182" fontId="0" fillId="0" borderId="0" xfId="0" applyNumberFormat="1" applyFont="1" applyAlignment="1" quotePrefix="1">
      <alignment horizontal="left"/>
    </xf>
    <xf numFmtId="182" fontId="1" fillId="0" borderId="0" xfId="0" applyNumberFormat="1" applyFont="1" applyFill="1" applyAlignment="1" quotePrefix="1">
      <alignment horizontal="center"/>
    </xf>
    <xf numFmtId="182" fontId="1" fillId="0" borderId="0" xfId="0" applyNumberFormat="1" applyFont="1" applyBorder="1" applyAlignment="1" quotePrefix="1">
      <alignment horizontal="center"/>
    </xf>
    <xf numFmtId="177" fontId="0" fillId="0" borderId="0" xfId="15" applyNumberFormat="1" applyFont="1" applyAlignment="1" quotePrefix="1">
      <alignment horizontal="right"/>
    </xf>
    <xf numFmtId="177" fontId="1" fillId="0" borderId="0" xfId="15" applyNumberFormat="1" applyFont="1" applyAlignment="1" quotePrefix="1">
      <alignment horizontal="center"/>
    </xf>
    <xf numFmtId="177" fontId="1" fillId="0" borderId="0" xfId="15" applyNumberFormat="1" applyFont="1" applyBorder="1" applyAlignment="1" quotePrefix="1">
      <alignment horizontal="center"/>
    </xf>
    <xf numFmtId="177" fontId="0" fillId="0" borderId="7" xfId="15" applyNumberFormat="1" applyFont="1" applyBorder="1" applyAlignment="1" quotePrefix="1">
      <alignment horizontal="left"/>
    </xf>
    <xf numFmtId="177" fontId="0" fillId="0" borderId="8" xfId="15" applyNumberFormat="1" applyFont="1" applyBorder="1" applyAlignment="1" quotePrefix="1">
      <alignment horizontal="left"/>
    </xf>
    <xf numFmtId="177" fontId="0" fillId="0" borderId="9" xfId="15" applyNumberFormat="1" applyFont="1" applyBorder="1" applyAlignment="1" quotePrefix="1">
      <alignment horizontal="left"/>
    </xf>
    <xf numFmtId="177" fontId="0" fillId="0" borderId="7" xfId="15" applyNumberFormat="1" applyFont="1" applyFill="1" applyBorder="1" applyAlignment="1" quotePrefix="1">
      <alignment horizontal="center"/>
    </xf>
    <xf numFmtId="177" fontId="0" fillId="0" borderId="8" xfId="15" applyNumberFormat="1" applyFont="1" applyFill="1" applyBorder="1" applyAlignment="1" quotePrefix="1">
      <alignment horizontal="center"/>
    </xf>
    <xf numFmtId="177" fontId="0" fillId="0" borderId="9" xfId="15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left"/>
    </xf>
    <xf numFmtId="177" fontId="0" fillId="0" borderId="2" xfId="15" applyNumberFormat="1" applyFill="1" applyBorder="1" applyAlignment="1">
      <alignment horizontal="right"/>
    </xf>
    <xf numFmtId="177" fontId="0" fillId="0" borderId="0" xfId="15" applyNumberFormat="1" applyFont="1" applyFill="1" applyBorder="1" applyAlignment="1">
      <alignment horizontal="right"/>
    </xf>
    <xf numFmtId="177" fontId="1" fillId="0" borderId="2" xfId="15" applyNumberFormat="1" applyFont="1" applyBorder="1" applyAlignment="1" quotePrefix="1">
      <alignment horizontal="center"/>
    </xf>
    <xf numFmtId="177" fontId="0" fillId="0" borderId="2" xfId="15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/>
    </xf>
    <xf numFmtId="17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83" fontId="0" fillId="0" borderId="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16" fontId="1" fillId="0" borderId="0" xfId="0" applyNumberFormat="1" applyFont="1" applyFill="1" applyAlignment="1" quotePrefix="1">
      <alignment horizontal="centerContinuous"/>
    </xf>
    <xf numFmtId="177" fontId="0" fillId="0" borderId="2" xfId="15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2" xfId="0" applyNumberFormat="1" applyFill="1" applyBorder="1" applyAlignment="1">
      <alignment/>
    </xf>
    <xf numFmtId="43" fontId="0" fillId="0" borderId="5" xfId="15" applyNumberFormat="1" applyFill="1" applyBorder="1" applyAlignment="1">
      <alignment/>
    </xf>
    <xf numFmtId="177" fontId="0" fillId="0" borderId="5" xfId="15" applyNumberFormat="1" applyFill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7" fontId="0" fillId="0" borderId="2" xfId="15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177" fontId="0" fillId="0" borderId="0" xfId="15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3" fontId="0" fillId="0" borderId="5" xfId="15" applyFill="1" applyBorder="1" applyAlignment="1">
      <alignment horizontal="right"/>
    </xf>
    <xf numFmtId="177" fontId="0" fillId="0" borderId="2" xfId="15" applyNumberFormat="1" applyFill="1" applyBorder="1" applyAlignment="1">
      <alignment horizontal="center"/>
    </xf>
    <xf numFmtId="177" fontId="0" fillId="0" borderId="0" xfId="15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75" customWidth="1"/>
    <col min="4" max="4" width="20.7109375" style="0" customWidth="1"/>
  </cols>
  <sheetData>
    <row r="1" spans="1:2" ht="12.75">
      <c r="A1" s="11" t="s">
        <v>0</v>
      </c>
      <c r="B1" s="80"/>
    </row>
    <row r="2" spans="1:2" ht="12.75">
      <c r="A2" s="31" t="s">
        <v>7</v>
      </c>
      <c r="B2" s="81"/>
    </row>
    <row r="4" spans="1:2" ht="12.75">
      <c r="A4" s="9" t="s">
        <v>199</v>
      </c>
      <c r="B4" s="82"/>
    </row>
    <row r="5" spans="1:2" ht="12.75">
      <c r="A5" s="73" t="s">
        <v>283</v>
      </c>
      <c r="B5" s="83"/>
    </row>
    <row r="6" ht="12.75">
      <c r="D6" s="61"/>
    </row>
    <row r="7" spans="1:4" ht="12.75">
      <c r="A7" s="74" t="s">
        <v>114</v>
      </c>
      <c r="B7" s="55" t="s">
        <v>109</v>
      </c>
      <c r="C7" s="61" t="s">
        <v>282</v>
      </c>
      <c r="D7" s="12" t="s">
        <v>163</v>
      </c>
    </row>
    <row r="8" spans="3:4" ht="12.75">
      <c r="C8" s="61"/>
      <c r="D8" s="61"/>
    </row>
    <row r="9" spans="1:4" ht="13.5" thickBot="1">
      <c r="A9" s="15"/>
      <c r="B9" s="19"/>
      <c r="C9" s="98"/>
      <c r="D9" s="15"/>
    </row>
    <row r="10" spans="1:3" ht="12.75">
      <c r="A10" s="66" t="s">
        <v>115</v>
      </c>
      <c r="C10" s="99"/>
    </row>
    <row r="11" spans="1:4" ht="15" customHeight="1">
      <c r="A11" t="s">
        <v>8</v>
      </c>
      <c r="C11" s="99">
        <v>7959</v>
      </c>
      <c r="D11" s="100">
        <v>8322</v>
      </c>
    </row>
    <row r="12" spans="1:4" ht="15" customHeight="1">
      <c r="A12" s="10" t="s">
        <v>175</v>
      </c>
      <c r="C12" s="99">
        <v>1441</v>
      </c>
      <c r="D12" s="100">
        <v>1441</v>
      </c>
    </row>
    <row r="13" spans="1:4" ht="15" customHeight="1">
      <c r="A13" t="s">
        <v>201</v>
      </c>
      <c r="C13" s="99">
        <v>181308</v>
      </c>
      <c r="D13" s="100">
        <v>179872</v>
      </c>
    </row>
    <row r="14" spans="1:4" s="26" customFormat="1" ht="15" customHeight="1">
      <c r="A14" s="26" t="s">
        <v>9</v>
      </c>
      <c r="B14" s="108"/>
      <c r="C14" s="109">
        <v>8486</v>
      </c>
      <c r="D14" s="110">
        <v>8645</v>
      </c>
    </row>
    <row r="15" spans="1:4" ht="15" customHeight="1">
      <c r="A15" s="10" t="s">
        <v>10</v>
      </c>
      <c r="B15" s="1" t="s">
        <v>72</v>
      </c>
      <c r="C15" s="99">
        <v>1149</v>
      </c>
      <c r="D15" s="100">
        <v>1149</v>
      </c>
    </row>
    <row r="16" spans="1:4" ht="15" customHeight="1">
      <c r="A16" s="10"/>
      <c r="C16" s="99"/>
      <c r="D16" s="100"/>
    </row>
    <row r="17" spans="1:4" ht="15" customHeight="1">
      <c r="A17" s="39" t="s">
        <v>152</v>
      </c>
      <c r="B17" s="5"/>
      <c r="C17" s="101">
        <f>SUM(C11:C16)</f>
        <v>200343</v>
      </c>
      <c r="D17" s="102">
        <f>SUM(D11:D16)</f>
        <v>199429</v>
      </c>
    </row>
    <row r="18" spans="1:4" ht="15" customHeight="1">
      <c r="A18" s="30"/>
      <c r="C18" s="99"/>
      <c r="D18" s="100"/>
    </row>
    <row r="19" spans="1:5" ht="15" customHeight="1">
      <c r="A19" s="30" t="s">
        <v>198</v>
      </c>
      <c r="B19" s="5"/>
      <c r="C19" s="103">
        <v>91894</v>
      </c>
      <c r="D19" s="104">
        <v>83534</v>
      </c>
      <c r="E19" s="8"/>
    </row>
    <row r="20" spans="1:5" ht="15" customHeight="1">
      <c r="A20" s="30" t="s">
        <v>178</v>
      </c>
      <c r="B20" s="5"/>
      <c r="C20" s="103">
        <v>24632</v>
      </c>
      <c r="D20" s="104">
        <v>21513</v>
      </c>
      <c r="E20" s="8"/>
    </row>
    <row r="21" spans="1:5" ht="15" customHeight="1">
      <c r="A21" s="30" t="s">
        <v>11</v>
      </c>
      <c r="B21" s="5"/>
      <c r="C21" s="103">
        <v>58669</v>
      </c>
      <c r="D21" s="104">
        <v>63783</v>
      </c>
      <c r="E21" s="8"/>
    </row>
    <row r="22" spans="1:5" ht="15" customHeight="1">
      <c r="A22" s="30" t="s">
        <v>176</v>
      </c>
      <c r="B22" s="5"/>
      <c r="C22" s="103">
        <v>1118</v>
      </c>
      <c r="D22" s="104">
        <v>2200</v>
      </c>
      <c r="E22" s="8"/>
    </row>
    <row r="23" spans="1:5" ht="15" customHeight="1">
      <c r="A23" s="30" t="s">
        <v>177</v>
      </c>
      <c r="B23" s="5"/>
      <c r="C23" s="103">
        <v>976</v>
      </c>
      <c r="D23" s="104">
        <v>1221</v>
      </c>
      <c r="E23" s="8"/>
    </row>
    <row r="24" spans="1:5" ht="15" customHeight="1">
      <c r="A24" s="30"/>
      <c r="B24" s="5"/>
      <c r="C24" s="103"/>
      <c r="D24" s="104"/>
      <c r="E24" s="8"/>
    </row>
    <row r="25" spans="1:5" ht="12.75">
      <c r="A25" s="78" t="s">
        <v>116</v>
      </c>
      <c r="B25" s="5"/>
      <c r="C25" s="101">
        <f>SUM(C19:C23)</f>
        <v>177289</v>
      </c>
      <c r="D25" s="102">
        <f>SUM(D19:D23)</f>
        <v>172251</v>
      </c>
      <c r="E25" s="8"/>
    </row>
    <row r="26" spans="1:5" ht="12.75">
      <c r="A26" s="8"/>
      <c r="B26" s="5"/>
      <c r="C26" s="103"/>
      <c r="D26" s="104"/>
      <c r="E26" s="8"/>
    </row>
    <row r="27" spans="1:5" ht="13.5" thickBot="1">
      <c r="A27" s="78" t="s">
        <v>117</v>
      </c>
      <c r="B27" s="5"/>
      <c r="C27" s="105">
        <f>+C17+C25</f>
        <v>377632</v>
      </c>
      <c r="D27" s="105">
        <f>+D17+D25</f>
        <v>371680</v>
      </c>
      <c r="E27" s="8"/>
    </row>
    <row r="28" spans="1:5" ht="13.5" thickTop="1">
      <c r="A28" s="8"/>
      <c r="B28" s="5"/>
      <c r="C28" s="103"/>
      <c r="D28" s="104"/>
      <c r="E28" s="8"/>
    </row>
    <row r="29" spans="1:5" ht="12.75">
      <c r="A29" s="8"/>
      <c r="B29" s="5"/>
      <c r="C29" s="103"/>
      <c r="D29" s="104"/>
      <c r="E29" s="8"/>
    </row>
    <row r="30" spans="1:4" ht="12.75">
      <c r="A30" s="70" t="s">
        <v>118</v>
      </c>
      <c r="B30" s="5"/>
      <c r="C30" s="103"/>
      <c r="D30" s="104"/>
    </row>
    <row r="31" spans="1:4" ht="12.75">
      <c r="A31" s="8" t="s">
        <v>13</v>
      </c>
      <c r="B31" s="5"/>
      <c r="C31" s="103">
        <v>191596</v>
      </c>
      <c r="D31" s="104">
        <v>191596</v>
      </c>
    </row>
    <row r="32" spans="1:4" ht="12.75">
      <c r="A32" s="147" t="s">
        <v>234</v>
      </c>
      <c r="B32" s="5"/>
      <c r="C32" s="103">
        <v>-782</v>
      </c>
      <c r="D32" s="104">
        <v>0</v>
      </c>
    </row>
    <row r="33" spans="1:4" ht="12.75">
      <c r="A33" s="8" t="s">
        <v>14</v>
      </c>
      <c r="B33" s="5"/>
      <c r="C33" s="144">
        <v>143060</v>
      </c>
      <c r="D33" s="104">
        <v>142316</v>
      </c>
    </row>
    <row r="34" spans="1:4" ht="12.75">
      <c r="A34" s="8"/>
      <c r="B34" s="5"/>
      <c r="C34" s="106"/>
      <c r="D34" s="107"/>
    </row>
    <row r="35" spans="1:4" ht="12.75">
      <c r="A35" s="71" t="s">
        <v>119</v>
      </c>
      <c r="B35" s="5"/>
      <c r="C35" s="101">
        <f>SUM(C31:C33)</f>
        <v>333874</v>
      </c>
      <c r="D35" s="101">
        <f>SUM(D31:D33)</f>
        <v>333912</v>
      </c>
    </row>
    <row r="36" spans="1:4" ht="12.75">
      <c r="A36" s="71"/>
      <c r="B36" s="5"/>
      <c r="C36" s="103"/>
      <c r="D36" s="104"/>
    </row>
    <row r="37" spans="1:4" ht="12.75">
      <c r="A37" s="71" t="s">
        <v>120</v>
      </c>
      <c r="B37" s="5"/>
      <c r="C37" s="103"/>
      <c r="D37" s="104"/>
    </row>
    <row r="38" spans="1:4" ht="12.75">
      <c r="A38" s="8" t="s">
        <v>92</v>
      </c>
      <c r="B38" s="5" t="s">
        <v>83</v>
      </c>
      <c r="C38" s="103">
        <v>2286</v>
      </c>
      <c r="D38" s="104">
        <v>2867</v>
      </c>
    </row>
    <row r="39" spans="1:4" s="26" customFormat="1" ht="12.75">
      <c r="A39" s="68" t="s">
        <v>202</v>
      </c>
      <c r="B39" s="111"/>
      <c r="C39" s="112">
        <v>59</v>
      </c>
      <c r="D39" s="113">
        <v>59</v>
      </c>
    </row>
    <row r="40" spans="1:4" s="26" customFormat="1" ht="12.75">
      <c r="A40" s="68"/>
      <c r="B40" s="111"/>
      <c r="C40" s="112"/>
      <c r="D40" s="113"/>
    </row>
    <row r="41" spans="1:4" ht="12.75">
      <c r="A41" s="71" t="s">
        <v>121</v>
      </c>
      <c r="B41" s="5"/>
      <c r="C41" s="101">
        <f>SUM(C38:C39)</f>
        <v>2345</v>
      </c>
      <c r="D41" s="101">
        <f>SUM(D38:D39)</f>
        <v>2926</v>
      </c>
    </row>
    <row r="42" spans="1:4" ht="12.75">
      <c r="A42" s="8"/>
      <c r="B42" s="5"/>
      <c r="C42" s="103"/>
      <c r="D42" s="104"/>
    </row>
    <row r="43" spans="1:5" ht="12.75">
      <c r="A43" s="30" t="s">
        <v>179</v>
      </c>
      <c r="B43" s="5"/>
      <c r="C43" s="103">
        <v>27</v>
      </c>
      <c r="D43" s="104">
        <v>27</v>
      </c>
      <c r="E43" s="8"/>
    </row>
    <row r="44" spans="1:5" ht="12.75">
      <c r="A44" s="30" t="s">
        <v>102</v>
      </c>
      <c r="B44" s="5" t="s">
        <v>83</v>
      </c>
      <c r="C44" s="103">
        <v>24122</v>
      </c>
      <c r="D44" s="104">
        <v>6990</v>
      </c>
      <c r="E44" s="8"/>
    </row>
    <row r="45" spans="1:5" ht="12.75">
      <c r="A45" s="30" t="s">
        <v>180</v>
      </c>
      <c r="B45" s="5"/>
      <c r="C45" s="103">
        <v>17264</v>
      </c>
      <c r="D45" s="104">
        <v>27825</v>
      </c>
      <c r="E45" s="8"/>
    </row>
    <row r="46" spans="1:5" ht="12.75">
      <c r="A46" s="30"/>
      <c r="B46" s="5"/>
      <c r="C46" s="103"/>
      <c r="D46" s="104"/>
      <c r="E46" s="8"/>
    </row>
    <row r="47" spans="1:5" ht="12.75">
      <c r="A47" s="39" t="s">
        <v>122</v>
      </c>
      <c r="B47" s="5"/>
      <c r="C47" s="101">
        <f>SUM(C43:C46)</f>
        <v>41413</v>
      </c>
      <c r="D47" s="101">
        <f>SUM(D43:D45)</f>
        <v>34842</v>
      </c>
      <c r="E47" s="8"/>
    </row>
    <row r="48" spans="1:5" ht="12.75">
      <c r="A48" s="8"/>
      <c r="B48" s="5"/>
      <c r="C48" s="103"/>
      <c r="D48" s="104"/>
      <c r="E48" s="8"/>
    </row>
    <row r="49" spans="1:5" ht="12.75">
      <c r="A49" s="78" t="s">
        <v>203</v>
      </c>
      <c r="B49" s="5"/>
      <c r="C49" s="143">
        <f>+C41+C47</f>
        <v>43758</v>
      </c>
      <c r="D49" s="143">
        <f>+D41+D47</f>
        <v>37768</v>
      </c>
      <c r="E49" s="8"/>
    </row>
    <row r="50" spans="1:5" ht="12.75">
      <c r="A50" s="8"/>
      <c r="B50" s="5"/>
      <c r="C50" s="103"/>
      <c r="D50" s="104"/>
      <c r="E50" s="8"/>
    </row>
    <row r="51" spans="1:5" ht="13.5" thickBot="1">
      <c r="A51" s="78" t="s">
        <v>123</v>
      </c>
      <c r="B51" s="5"/>
      <c r="C51" s="105">
        <f>+C35+C49</f>
        <v>377632</v>
      </c>
      <c r="D51" s="105">
        <f>+D35+D49</f>
        <v>371680</v>
      </c>
      <c r="E51" s="8"/>
    </row>
    <row r="52" spans="1:5" ht="13.5" thickTop="1">
      <c r="A52" s="8"/>
      <c r="B52" s="5"/>
      <c r="C52" s="103"/>
      <c r="D52" s="104"/>
      <c r="E52" s="8"/>
    </row>
    <row r="53" spans="1:4" ht="12.75">
      <c r="A53" s="66" t="s">
        <v>156</v>
      </c>
      <c r="B53" s="55"/>
      <c r="C53" s="79">
        <f>+C35/(C31-782)</f>
        <v>1.7497353443667656</v>
      </c>
      <c r="D53" s="79">
        <f>+D35/D31</f>
        <v>1.7427921250965572</v>
      </c>
    </row>
    <row r="54" spans="3:4" ht="12.75">
      <c r="C54" s="76"/>
      <c r="D54" s="67"/>
    </row>
    <row r="55" ht="12.75">
      <c r="C55" s="99"/>
    </row>
    <row r="56" spans="1:5" ht="12.75">
      <c r="A56" s="6" t="s">
        <v>139</v>
      </c>
      <c r="B56" s="12"/>
      <c r="C56" s="77"/>
      <c r="D56" s="6"/>
      <c r="E56" s="6"/>
    </row>
    <row r="57" spans="1:5" ht="12.75">
      <c r="A57" s="6" t="s">
        <v>165</v>
      </c>
      <c r="B57" s="12"/>
      <c r="C57" s="77"/>
      <c r="D57" s="6"/>
      <c r="E57" s="6"/>
    </row>
    <row r="58" spans="1:5" ht="12.75">
      <c r="A58" s="6" t="s">
        <v>140</v>
      </c>
      <c r="B58" s="12"/>
      <c r="C58" s="77"/>
      <c r="D58" s="6"/>
      <c r="E58" s="6"/>
    </row>
    <row r="59" ht="12.75">
      <c r="C59" s="99"/>
    </row>
    <row r="60" ht="12.75">
      <c r="C60" s="99"/>
    </row>
    <row r="61" ht="12.75">
      <c r="C61" s="99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B19">
      <selection activeCell="C38" sqref="C38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11" t="s">
        <v>0</v>
      </c>
      <c r="B1" s="80"/>
    </row>
    <row r="2" spans="1:2" ht="12.75">
      <c r="A2" s="31" t="s">
        <v>1</v>
      </c>
      <c r="B2" s="81"/>
    </row>
    <row r="4" spans="1:2" ht="12.75">
      <c r="A4" s="4" t="s">
        <v>2</v>
      </c>
      <c r="B4" s="82"/>
    </row>
    <row r="5" spans="1:2" ht="12.75">
      <c r="A5" s="9" t="s">
        <v>284</v>
      </c>
      <c r="B5" s="83"/>
    </row>
    <row r="6" ht="12.75">
      <c r="D6" s="1"/>
    </row>
    <row r="7" spans="3:8" ht="12.75">
      <c r="C7" s="16" t="s">
        <v>285</v>
      </c>
      <c r="D7" s="17"/>
      <c r="F7" s="16" t="s">
        <v>288</v>
      </c>
      <c r="G7" s="17"/>
      <c r="H7" s="3"/>
    </row>
    <row r="8" spans="1:8" ht="12.75">
      <c r="A8" s="74" t="s">
        <v>114</v>
      </c>
      <c r="B8" s="55" t="s">
        <v>109</v>
      </c>
      <c r="C8" s="12">
        <v>2007</v>
      </c>
      <c r="D8" s="12">
        <v>2006</v>
      </c>
      <c r="F8" s="12">
        <v>2007</v>
      </c>
      <c r="G8" s="12">
        <v>2006</v>
      </c>
      <c r="H8" s="1"/>
    </row>
    <row r="9" spans="3:8" ht="12.75">
      <c r="C9" s="18"/>
      <c r="D9" s="18"/>
      <c r="F9" s="18"/>
      <c r="G9" s="18"/>
      <c r="H9" s="2"/>
    </row>
    <row r="10" spans="1:8" ht="13.5" thickBot="1">
      <c r="A10" s="15"/>
      <c r="B10" s="19"/>
      <c r="C10" s="19"/>
      <c r="D10" s="19"/>
      <c r="E10" s="15"/>
      <c r="F10" s="19"/>
      <c r="G10" s="15"/>
      <c r="H10" s="1"/>
    </row>
    <row r="12" ht="12.75">
      <c r="A12" s="66" t="s">
        <v>174</v>
      </c>
    </row>
    <row r="14" spans="1:7" ht="15" customHeight="1">
      <c r="A14" s="70" t="s">
        <v>3</v>
      </c>
      <c r="B14" s="5" t="s">
        <v>44</v>
      </c>
      <c r="C14" s="96">
        <v>9270</v>
      </c>
      <c r="D14" s="43">
        <v>10539</v>
      </c>
      <c r="E14" s="43"/>
      <c r="F14" s="43">
        <v>41107</v>
      </c>
      <c r="G14" s="43">
        <v>45138</v>
      </c>
    </row>
    <row r="15" spans="1:7" ht="12.75">
      <c r="A15" t="s">
        <v>131</v>
      </c>
      <c r="C15" s="20">
        <v>-4873</v>
      </c>
      <c r="D15" s="20">
        <v>-7185</v>
      </c>
      <c r="E15" s="20"/>
      <c r="F15" s="20">
        <v>-22251</v>
      </c>
      <c r="G15" s="20">
        <v>-29721</v>
      </c>
    </row>
    <row r="16" spans="1:7" ht="12.75">
      <c r="A16" t="s">
        <v>132</v>
      </c>
      <c r="C16" s="43">
        <f>SUM(C14:C15)</f>
        <v>4397</v>
      </c>
      <c r="D16" s="43">
        <f>SUM(D14:D15)</f>
        <v>3354</v>
      </c>
      <c r="E16" s="43"/>
      <c r="F16" s="43">
        <f>SUM(F14:F15)</f>
        <v>18856</v>
      </c>
      <c r="G16" s="43">
        <f>SUM(G14:G15)</f>
        <v>15417</v>
      </c>
    </row>
    <row r="17" spans="1:7" ht="15" customHeight="1">
      <c r="A17" s="70"/>
      <c r="B17" s="5"/>
      <c r="C17" s="96"/>
      <c r="D17" s="43"/>
      <c r="E17" s="43"/>
      <c r="F17" s="43"/>
      <c r="G17" s="43"/>
    </row>
    <row r="18" spans="1:7" ht="15" customHeight="1">
      <c r="A18" s="68" t="s">
        <v>134</v>
      </c>
      <c r="B18" s="5"/>
      <c r="C18" s="43">
        <v>424</v>
      </c>
      <c r="D18" s="43">
        <v>77</v>
      </c>
      <c r="E18" s="43"/>
      <c r="F18" s="43">
        <v>994</v>
      </c>
      <c r="G18" s="43">
        <v>507</v>
      </c>
    </row>
    <row r="19" spans="1:7" ht="15" customHeight="1">
      <c r="A19" s="68" t="s">
        <v>133</v>
      </c>
      <c r="B19" s="5"/>
      <c r="C19" s="43">
        <v>-75</v>
      </c>
      <c r="D19" s="43">
        <v>-174</v>
      </c>
      <c r="E19" s="43"/>
      <c r="F19" s="43">
        <v>-606</v>
      </c>
      <c r="G19" s="43">
        <v>-581</v>
      </c>
    </row>
    <row r="20" spans="1:7" ht="15" customHeight="1">
      <c r="A20" s="86" t="s">
        <v>164</v>
      </c>
      <c r="B20" s="5"/>
      <c r="C20" s="43">
        <v>-1758</v>
      </c>
      <c r="D20" s="43">
        <v>-1690</v>
      </c>
      <c r="E20" s="43"/>
      <c r="F20" s="43">
        <v>-7259</v>
      </c>
      <c r="G20" s="43">
        <v>-6970</v>
      </c>
    </row>
    <row r="21" spans="1:7" ht="15" customHeight="1">
      <c r="A21" s="8"/>
      <c r="B21" s="5"/>
      <c r="C21" s="20"/>
      <c r="D21" s="20"/>
      <c r="E21" s="20"/>
      <c r="F21" s="20"/>
      <c r="G21" s="20"/>
    </row>
    <row r="22" spans="1:7" ht="15" customHeight="1">
      <c r="A22" s="66" t="s">
        <v>196</v>
      </c>
      <c r="C22" s="21">
        <f>SUM(C16:C21)</f>
        <v>2988</v>
      </c>
      <c r="D22" s="21">
        <f>SUM(D16:D21)</f>
        <v>1567</v>
      </c>
      <c r="E22" s="21"/>
      <c r="F22" s="21">
        <f>SUM(F16:F21)</f>
        <v>11985</v>
      </c>
      <c r="G22" s="21">
        <f>SUM(G16:G21)</f>
        <v>8373</v>
      </c>
    </row>
    <row r="23" spans="3:7" ht="15" customHeight="1">
      <c r="C23" s="21"/>
      <c r="D23" s="21"/>
      <c r="E23" s="21"/>
      <c r="F23" s="21"/>
      <c r="G23" s="21"/>
    </row>
    <row r="24" spans="1:7" ht="15" customHeight="1">
      <c r="A24" t="s">
        <v>197</v>
      </c>
      <c r="C24" s="21">
        <v>-471</v>
      </c>
      <c r="D24" s="21">
        <v>-37</v>
      </c>
      <c r="E24" s="21"/>
      <c r="F24" s="21">
        <v>-1086</v>
      </c>
      <c r="G24" s="21">
        <v>-225</v>
      </c>
    </row>
    <row r="25" spans="3:7" ht="15" customHeight="1">
      <c r="C25" s="20"/>
      <c r="D25" s="20"/>
      <c r="E25" s="20"/>
      <c r="F25" s="20"/>
      <c r="G25" s="20"/>
    </row>
    <row r="26" spans="1:7" ht="15" customHeight="1">
      <c r="A26" s="66" t="s">
        <v>204</v>
      </c>
      <c r="C26" s="21">
        <f>SUM(C22:C25)</f>
        <v>2517</v>
      </c>
      <c r="D26" s="21">
        <f>SUM(D22:D25)</f>
        <v>1530</v>
      </c>
      <c r="E26" s="21"/>
      <c r="F26" s="21">
        <f>SUM(F22:F25)</f>
        <v>10899</v>
      </c>
      <c r="G26" s="21">
        <f>SUM(G22:G25)</f>
        <v>8148</v>
      </c>
    </row>
    <row r="27" spans="1:7" ht="15" customHeight="1">
      <c r="A27" s="8" t="s">
        <v>4</v>
      </c>
      <c r="B27" s="5" t="s">
        <v>67</v>
      </c>
      <c r="C27" s="20">
        <v>-790</v>
      </c>
      <c r="D27" s="20">
        <v>-417</v>
      </c>
      <c r="E27" s="20"/>
      <c r="F27" s="20">
        <v>-3183</v>
      </c>
      <c r="G27" s="20">
        <v>-2234</v>
      </c>
    </row>
    <row r="28" spans="1:6" ht="15" customHeight="1">
      <c r="A28" s="8"/>
      <c r="B28" s="5"/>
      <c r="C28" s="21"/>
      <c r="E28" s="21"/>
      <c r="F28" s="21"/>
    </row>
    <row r="29" spans="1:7" ht="13.5" thickBot="1">
      <c r="A29" s="66" t="s">
        <v>110</v>
      </c>
      <c r="C29" s="69">
        <f>SUM(C26:C27)</f>
        <v>1727</v>
      </c>
      <c r="D29" s="69">
        <f>SUM(D26:D27)</f>
        <v>1113</v>
      </c>
      <c r="E29" s="69"/>
      <c r="F29" s="69">
        <f>SUM(F26:F27)</f>
        <v>7716</v>
      </c>
      <c r="G29" s="69">
        <f>SUM(G26:G27)</f>
        <v>5914</v>
      </c>
    </row>
    <row r="30" spans="1:7" ht="13.5" thickTop="1">
      <c r="A30" s="66"/>
      <c r="C30" s="43"/>
      <c r="D30" s="43"/>
      <c r="E30" s="43"/>
      <c r="F30" s="43"/>
      <c r="G30" s="43"/>
    </row>
    <row r="31" spans="1:7" ht="12.75">
      <c r="A31" s="66" t="s">
        <v>113</v>
      </c>
      <c r="C31" s="43"/>
      <c r="D31" s="43"/>
      <c r="E31" s="43"/>
      <c r="F31" s="43"/>
      <c r="G31" s="43"/>
    </row>
    <row r="32" spans="1:7" ht="12.75">
      <c r="A32" s="26" t="s">
        <v>111</v>
      </c>
      <c r="C32" s="43"/>
      <c r="D32" s="43"/>
      <c r="E32" s="43"/>
      <c r="F32" s="43"/>
      <c r="G32" s="43"/>
    </row>
    <row r="33" spans="1:7" ht="13.5" thickBot="1">
      <c r="A33" s="26" t="s">
        <v>112</v>
      </c>
      <c r="C33" s="69">
        <f>+C29</f>
        <v>1727</v>
      </c>
      <c r="D33" s="69">
        <f>+D29</f>
        <v>1113</v>
      </c>
      <c r="E33" s="69"/>
      <c r="F33" s="69">
        <f>+F29</f>
        <v>7716</v>
      </c>
      <c r="G33" s="69">
        <f>+G29</f>
        <v>5914</v>
      </c>
    </row>
    <row r="34" spans="1:7" ht="13.5" thickTop="1">
      <c r="A34" s="8"/>
      <c r="B34" s="5"/>
      <c r="C34" s="43"/>
      <c r="D34" s="43"/>
      <c r="E34" s="43"/>
      <c r="F34" s="43"/>
      <c r="G34" s="43"/>
    </row>
    <row r="35" spans="1:7" ht="12.75">
      <c r="A35" s="71" t="s">
        <v>91</v>
      </c>
      <c r="C35" s="21"/>
      <c r="D35" s="21"/>
      <c r="E35" s="21"/>
      <c r="F35" s="21"/>
      <c r="G35" s="21"/>
    </row>
    <row r="36" spans="1:7" ht="12.75">
      <c r="A36" t="s">
        <v>5</v>
      </c>
      <c r="C36" s="21"/>
      <c r="D36" s="21"/>
      <c r="E36" s="21"/>
      <c r="F36" s="21"/>
      <c r="G36" s="21"/>
    </row>
    <row r="37" spans="1:7" ht="13.5" thickBot="1">
      <c r="A37" s="8" t="s">
        <v>6</v>
      </c>
      <c r="B37" s="5" t="s">
        <v>90</v>
      </c>
      <c r="C37" s="165">
        <f>+C29/190918776*1000*100</f>
        <v>0.9045731573305288</v>
      </c>
      <c r="D37" s="165">
        <f>+D29/191595776*1000*100</f>
        <v>0.580910510260936</v>
      </c>
      <c r="E37" s="166"/>
      <c r="F37" s="165">
        <f>+F29/191312776*1000*100</f>
        <v>4.033185948856861</v>
      </c>
      <c r="G37" s="72">
        <f>+G29/191595776*1000*100</f>
        <v>3.0867068802184865</v>
      </c>
    </row>
    <row r="38" spans="1:7" ht="12" customHeight="1" thickTop="1">
      <c r="A38" s="8"/>
      <c r="B38" s="5"/>
      <c r="C38" s="21"/>
      <c r="D38" s="21"/>
      <c r="E38" s="21"/>
      <c r="F38" s="21"/>
      <c r="G38" s="21"/>
    </row>
    <row r="41" spans="1:8" ht="12.75">
      <c r="A41" s="6" t="s">
        <v>138</v>
      </c>
      <c r="B41" s="12"/>
      <c r="C41" s="6"/>
      <c r="D41" s="6"/>
      <c r="E41" s="6"/>
      <c r="F41" s="6"/>
      <c r="G41" s="6"/>
      <c r="H41" s="6"/>
    </row>
    <row r="42" spans="1:8" ht="12.75">
      <c r="A42" s="6" t="s">
        <v>166</v>
      </c>
      <c r="B42" s="12"/>
      <c r="C42" s="6"/>
      <c r="D42" s="6"/>
      <c r="E42" s="6"/>
      <c r="F42" s="6"/>
      <c r="G42" s="6"/>
      <c r="H42" s="6"/>
    </row>
    <row r="43" ht="12.75">
      <c r="A43" s="66" t="s">
        <v>137</v>
      </c>
    </row>
  </sheetData>
  <printOptions/>
  <pageMargins left="0.75" right="0.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B15">
      <selection activeCell="I33" sqref="I33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11" t="s">
        <v>0</v>
      </c>
      <c r="B1" s="11"/>
    </row>
    <row r="2" spans="1:2" ht="12.75">
      <c r="A2" s="31" t="s">
        <v>7</v>
      </c>
      <c r="B2" s="31"/>
    </row>
    <row r="4" spans="1:2" ht="12.75">
      <c r="A4" s="7" t="s">
        <v>16</v>
      </c>
      <c r="B4" s="7"/>
    </row>
    <row r="5" spans="1:2" ht="12.75">
      <c r="A5" s="7" t="s">
        <v>286</v>
      </c>
      <c r="B5" s="7"/>
    </row>
    <row r="7" spans="3:8" ht="12.75">
      <c r="C7" s="84" t="s">
        <v>214</v>
      </c>
      <c r="E7" s="25"/>
      <c r="F7" s="25"/>
      <c r="G7" s="25"/>
      <c r="H7" s="6" t="s">
        <v>17</v>
      </c>
    </row>
    <row r="8" spans="3:9" ht="12.75">
      <c r="C8" s="167" t="s">
        <v>124</v>
      </c>
      <c r="D8" s="168"/>
      <c r="E8" s="168"/>
      <c r="F8" s="168"/>
      <c r="G8" s="168"/>
      <c r="H8" s="168"/>
      <c r="I8" s="168"/>
    </row>
    <row r="9" spans="1:9" ht="12.75">
      <c r="A9" s="74" t="s">
        <v>114</v>
      </c>
      <c r="B9" s="55" t="s">
        <v>109</v>
      </c>
      <c r="C9" s="12" t="s">
        <v>18</v>
      </c>
      <c r="D9" s="12" t="s">
        <v>19</v>
      </c>
      <c r="E9" s="12" t="s">
        <v>20</v>
      </c>
      <c r="F9" s="12" t="s">
        <v>21</v>
      </c>
      <c r="G9" s="12" t="s">
        <v>215</v>
      </c>
      <c r="H9" s="12" t="s">
        <v>22</v>
      </c>
      <c r="I9" s="12" t="s">
        <v>23</v>
      </c>
    </row>
    <row r="10" spans="3:9" ht="12.75">
      <c r="C10" s="22" t="s">
        <v>24</v>
      </c>
      <c r="D10" s="22" t="s">
        <v>25</v>
      </c>
      <c r="E10" s="22" t="s">
        <v>26</v>
      </c>
      <c r="F10" s="22" t="s">
        <v>26</v>
      </c>
      <c r="G10" s="22" t="s">
        <v>216</v>
      </c>
      <c r="H10" s="23" t="s">
        <v>27</v>
      </c>
      <c r="I10" s="12" t="s">
        <v>136</v>
      </c>
    </row>
    <row r="11" spans="1:9" ht="13.5" thickBot="1">
      <c r="A11" s="15"/>
      <c r="B11" s="15"/>
      <c r="C11" s="24"/>
      <c r="D11" s="24"/>
      <c r="E11" s="24"/>
      <c r="F11" s="24"/>
      <c r="G11" s="24"/>
      <c r="H11" s="24"/>
      <c r="I11" s="24"/>
    </row>
    <row r="12" spans="3:9" ht="12.75">
      <c r="C12" s="23"/>
      <c r="D12" s="23"/>
      <c r="E12" s="23"/>
      <c r="F12" s="23"/>
      <c r="G12" s="23"/>
      <c r="H12" s="23"/>
      <c r="I12" s="23"/>
    </row>
    <row r="13" spans="1:9" ht="12.75">
      <c r="A13" s="66" t="s">
        <v>144</v>
      </c>
      <c r="B13" s="26"/>
      <c r="C13" s="85"/>
      <c r="D13" s="43"/>
      <c r="E13" s="43"/>
      <c r="F13" s="43"/>
      <c r="G13" s="43"/>
      <c r="H13" s="43"/>
      <c r="I13" s="43"/>
    </row>
    <row r="14" spans="1:9" ht="15" customHeight="1">
      <c r="A14" s="26" t="s">
        <v>108</v>
      </c>
      <c r="B14" s="26"/>
      <c r="C14" s="14">
        <v>191596</v>
      </c>
      <c r="D14" s="14">
        <v>15960</v>
      </c>
      <c r="E14" s="14">
        <v>1534</v>
      </c>
      <c r="F14" s="14">
        <v>500</v>
      </c>
      <c r="G14" s="14">
        <v>0</v>
      </c>
      <c r="H14" s="14">
        <v>124476</v>
      </c>
      <c r="I14" s="14">
        <f>SUM(C14:H14)</f>
        <v>334066</v>
      </c>
    </row>
    <row r="15" spans="1:9" s="8" customFormat="1" ht="15" customHeight="1">
      <c r="A15" s="68" t="s">
        <v>167</v>
      </c>
      <c r="B15" s="68"/>
      <c r="C15" s="126">
        <v>0</v>
      </c>
      <c r="D15" s="126">
        <v>0</v>
      </c>
      <c r="E15" s="126">
        <v>-716</v>
      </c>
      <c r="F15" s="126"/>
      <c r="G15" s="126"/>
      <c r="H15" s="126">
        <v>-371</v>
      </c>
      <c r="I15" s="126">
        <f>SUM(C15:H15)</f>
        <v>-1087</v>
      </c>
    </row>
    <row r="16" spans="1:9" s="8" customFormat="1" ht="15" customHeight="1">
      <c r="A16" s="71" t="s">
        <v>168</v>
      </c>
      <c r="B16" s="68"/>
      <c r="C16" s="14">
        <f aca="true" t="shared" si="0" ref="C16:I16">SUM(C14:C15)</f>
        <v>191596</v>
      </c>
      <c r="D16" s="14">
        <f t="shared" si="0"/>
        <v>15960</v>
      </c>
      <c r="E16" s="14">
        <f t="shared" si="0"/>
        <v>818</v>
      </c>
      <c r="F16" s="14">
        <f t="shared" si="0"/>
        <v>500</v>
      </c>
      <c r="G16" s="14">
        <v>0</v>
      </c>
      <c r="H16" s="14">
        <f t="shared" si="0"/>
        <v>124105</v>
      </c>
      <c r="I16" s="14">
        <f t="shared" si="0"/>
        <v>332979</v>
      </c>
    </row>
    <row r="17" spans="1:9" s="8" customFormat="1" ht="15" customHeight="1">
      <c r="A17" s="68"/>
      <c r="B17" s="68"/>
      <c r="C17" s="14"/>
      <c r="D17" s="14"/>
      <c r="E17" s="14"/>
      <c r="F17" s="14"/>
      <c r="G17" s="14"/>
      <c r="H17" s="14"/>
      <c r="I17" s="14"/>
    </row>
    <row r="18" spans="1:9" ht="15" customHeight="1">
      <c r="A18" t="s">
        <v>316</v>
      </c>
      <c r="C18" s="14">
        <v>0</v>
      </c>
      <c r="D18" s="14">
        <v>0</v>
      </c>
      <c r="E18" s="14">
        <v>0</v>
      </c>
      <c r="F18" s="14">
        <v>0</v>
      </c>
      <c r="G18" s="14"/>
      <c r="H18" s="14">
        <v>5914</v>
      </c>
      <c r="I18" s="14">
        <f>SUM(C18:H18)</f>
        <v>5914</v>
      </c>
    </row>
    <row r="19" spans="3:9" ht="15" customHeight="1">
      <c r="C19" s="14"/>
      <c r="D19" s="14"/>
      <c r="E19" s="14"/>
      <c r="F19" s="14"/>
      <c r="G19" s="14"/>
      <c r="H19" s="14"/>
      <c r="I19" s="14"/>
    </row>
    <row r="20" spans="1:9" ht="15" customHeight="1">
      <c r="A20" t="s">
        <v>89</v>
      </c>
      <c r="C20" s="14"/>
      <c r="D20" s="14"/>
      <c r="E20" s="14"/>
      <c r="F20" s="14"/>
      <c r="G20" s="14"/>
      <c r="H20" s="14">
        <v>-4981</v>
      </c>
      <c r="I20" s="14">
        <f>SUM(C20:H20)</f>
        <v>-4981</v>
      </c>
    </row>
    <row r="21" spans="3:9" ht="15" customHeight="1">
      <c r="C21" s="14"/>
      <c r="D21" s="14"/>
      <c r="E21" s="14"/>
      <c r="F21" s="14"/>
      <c r="G21" s="14"/>
      <c r="H21" s="14"/>
      <c r="I21" s="14"/>
    </row>
    <row r="22" spans="1:9" ht="15" customHeight="1" thickBot="1">
      <c r="A22" s="142" t="s">
        <v>163</v>
      </c>
      <c r="B22" s="10"/>
      <c r="C22" s="58">
        <f aca="true" t="shared" si="1" ref="C22:I22">SUM(C16:C21)</f>
        <v>191596</v>
      </c>
      <c r="D22" s="58">
        <f t="shared" si="1"/>
        <v>15960</v>
      </c>
      <c r="E22" s="58">
        <f t="shared" si="1"/>
        <v>818</v>
      </c>
      <c r="F22" s="58">
        <f t="shared" si="1"/>
        <v>500</v>
      </c>
      <c r="G22" s="58">
        <v>0</v>
      </c>
      <c r="H22" s="58">
        <f t="shared" si="1"/>
        <v>125038</v>
      </c>
      <c r="I22" s="58">
        <f t="shared" si="1"/>
        <v>333912</v>
      </c>
    </row>
    <row r="23" spans="3:9" ht="15" customHeight="1">
      <c r="C23" s="13"/>
      <c r="D23" s="13"/>
      <c r="E23" s="13"/>
      <c r="F23" s="13"/>
      <c r="G23" s="13"/>
      <c r="H23" s="13"/>
      <c r="I23" s="13"/>
    </row>
    <row r="24" spans="1:9" ht="12.75">
      <c r="A24" s="26"/>
      <c r="B24" s="26"/>
      <c r="C24" s="85"/>
      <c r="D24" s="43"/>
      <c r="E24" s="43"/>
      <c r="F24" s="43"/>
      <c r="G24" s="43"/>
      <c r="H24" s="43"/>
      <c r="I24" s="43"/>
    </row>
    <row r="25" spans="1:9" ht="15" customHeight="1">
      <c r="A25" s="66" t="s">
        <v>169</v>
      </c>
      <c r="B25" s="26"/>
      <c r="C25" s="14">
        <v>191596</v>
      </c>
      <c r="D25" s="14">
        <v>15960</v>
      </c>
      <c r="E25" s="14">
        <v>818</v>
      </c>
      <c r="F25" s="14">
        <v>500</v>
      </c>
      <c r="G25" s="14">
        <v>0</v>
      </c>
      <c r="H25" s="14">
        <v>125038</v>
      </c>
      <c r="I25" s="14">
        <f>SUM(C25:H25)</f>
        <v>333912</v>
      </c>
    </row>
    <row r="26" spans="1:9" s="8" customFormat="1" ht="15" customHeight="1">
      <c r="A26" s="68"/>
      <c r="B26" s="68"/>
      <c r="C26" s="14"/>
      <c r="D26" s="14"/>
      <c r="E26" s="14"/>
      <c r="F26" s="14"/>
      <c r="G26" s="14"/>
      <c r="H26" s="14"/>
      <c r="I26" s="14"/>
    </row>
    <row r="27" spans="1:10" ht="15" customHeight="1">
      <c r="A27" t="s">
        <v>316</v>
      </c>
      <c r="C27" s="14">
        <v>0</v>
      </c>
      <c r="D27" s="14">
        <v>0</v>
      </c>
      <c r="E27" s="14">
        <v>0</v>
      </c>
      <c r="F27" s="14">
        <v>0</v>
      </c>
      <c r="G27" s="14"/>
      <c r="H27" s="14">
        <v>7716</v>
      </c>
      <c r="I27" s="14">
        <f>SUM(C27:H27)</f>
        <v>7716</v>
      </c>
      <c r="J27" s="8"/>
    </row>
    <row r="28" spans="3:10" ht="15" customHeight="1">
      <c r="C28" s="14"/>
      <c r="D28" s="14"/>
      <c r="E28" s="14"/>
      <c r="F28" s="14"/>
      <c r="G28" s="14"/>
      <c r="H28" s="14"/>
      <c r="I28" s="14"/>
      <c r="J28" s="8"/>
    </row>
    <row r="29" spans="1:10" ht="15" customHeight="1">
      <c r="A29" t="s">
        <v>217</v>
      </c>
      <c r="B29" t="s">
        <v>42</v>
      </c>
      <c r="C29" s="14"/>
      <c r="D29" s="14"/>
      <c r="E29" s="14"/>
      <c r="F29" s="14"/>
      <c r="G29" s="14">
        <v>-782</v>
      </c>
      <c r="H29" s="14">
        <v>0</v>
      </c>
      <c r="I29" s="14">
        <f>SUM(C29:H29)</f>
        <v>-782</v>
      </c>
      <c r="J29" s="8"/>
    </row>
    <row r="30" spans="3:10" ht="15" customHeight="1">
      <c r="C30" s="14"/>
      <c r="D30" s="14"/>
      <c r="E30" s="14"/>
      <c r="F30" s="14"/>
      <c r="G30" s="14"/>
      <c r="H30" s="14"/>
      <c r="I30" s="14"/>
      <c r="J30" s="8"/>
    </row>
    <row r="31" spans="1:10" ht="15" customHeight="1">
      <c r="A31" t="s">
        <v>89</v>
      </c>
      <c r="B31" t="s">
        <v>88</v>
      </c>
      <c r="C31" s="14"/>
      <c r="D31" s="14"/>
      <c r="E31" s="14"/>
      <c r="F31" s="14"/>
      <c r="G31" s="14"/>
      <c r="H31" s="14">
        <v>-6972</v>
      </c>
      <c r="I31" s="14">
        <f>SUM(C31:H31)</f>
        <v>-6972</v>
      </c>
      <c r="J31" s="8"/>
    </row>
    <row r="32" spans="1:9" ht="15" customHeight="1">
      <c r="A32" s="87"/>
      <c r="C32" s="14">
        <f>SUM(C26:C27)</f>
        <v>0</v>
      </c>
      <c r="D32" s="14"/>
      <c r="E32" s="14"/>
      <c r="F32" s="14"/>
      <c r="G32" s="14"/>
      <c r="H32" s="14"/>
      <c r="I32" s="14"/>
    </row>
    <row r="33" spans="1:9" ht="15" customHeight="1" thickBot="1">
      <c r="A33" s="142" t="s">
        <v>317</v>
      </c>
      <c r="B33" s="10"/>
      <c r="C33" s="58">
        <f aca="true" t="shared" si="2" ref="C33:I33">SUM(C25:C32)</f>
        <v>191596</v>
      </c>
      <c r="D33" s="58">
        <f t="shared" si="2"/>
        <v>15960</v>
      </c>
      <c r="E33" s="58">
        <f t="shared" si="2"/>
        <v>818</v>
      </c>
      <c r="F33" s="58">
        <f t="shared" si="2"/>
        <v>500</v>
      </c>
      <c r="G33" s="58">
        <f t="shared" si="2"/>
        <v>-782</v>
      </c>
      <c r="H33" s="58">
        <f t="shared" si="2"/>
        <v>125782</v>
      </c>
      <c r="I33" s="58">
        <f t="shared" si="2"/>
        <v>333874</v>
      </c>
    </row>
    <row r="34" spans="3:9" ht="15" customHeight="1">
      <c r="C34" s="13"/>
      <c r="D34" s="13"/>
      <c r="E34" s="13"/>
      <c r="F34" s="13"/>
      <c r="G34" s="13"/>
      <c r="H34" s="13"/>
      <c r="I34" s="13"/>
    </row>
    <row r="35" spans="3:9" ht="15" customHeight="1">
      <c r="C35" s="13"/>
      <c r="D35" s="13"/>
      <c r="E35" s="13"/>
      <c r="F35" s="13"/>
      <c r="G35" s="13"/>
      <c r="H35" s="13"/>
      <c r="I35" s="13"/>
    </row>
    <row r="36" spans="3:9" ht="15" customHeight="1">
      <c r="C36" s="13"/>
      <c r="D36" s="13"/>
      <c r="E36" s="13"/>
      <c r="F36" s="13"/>
      <c r="G36" s="13"/>
      <c r="H36" s="13"/>
      <c r="I36" s="13"/>
    </row>
    <row r="37" spans="3:9" ht="12.75">
      <c r="C37" s="13"/>
      <c r="D37" s="13"/>
      <c r="E37" s="13"/>
      <c r="F37" s="13"/>
      <c r="G37" s="13"/>
      <c r="H37" s="13"/>
      <c r="I37" s="13"/>
    </row>
    <row r="38" spans="3:9" ht="12.75">
      <c r="C38" s="27"/>
      <c r="D38" s="27"/>
      <c r="E38" s="27"/>
      <c r="F38" s="27"/>
      <c r="G38" s="27"/>
      <c r="H38" s="27"/>
      <c r="I38" s="27"/>
    </row>
    <row r="39" spans="1:2" ht="12.75">
      <c r="A39" s="6" t="s">
        <v>142</v>
      </c>
      <c r="B39" s="6"/>
    </row>
    <row r="40" spans="1:2" ht="12.75">
      <c r="A40" s="32" t="s">
        <v>170</v>
      </c>
      <c r="B40" s="32"/>
    </row>
    <row r="41" ht="12.75">
      <c r="A41" s="66"/>
    </row>
  </sheetData>
  <mergeCells count="1">
    <mergeCell ref="C8:I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45">
      <selection activeCell="B45" sqref="B45"/>
    </sheetView>
  </sheetViews>
  <sheetFormatPr defaultColWidth="9.140625" defaultRowHeight="12.75"/>
  <cols>
    <col min="1" max="1" width="50.7109375" style="0" customWidth="1"/>
    <col min="2" max="2" width="20.57421875" style="56" bestFit="1" customWidth="1"/>
    <col min="3" max="3" width="3.140625" style="0" customWidth="1"/>
    <col min="4" max="4" width="20.57421875" style="60" bestFit="1" customWidth="1"/>
    <col min="5" max="5" width="9.140625" style="60" customWidth="1"/>
  </cols>
  <sheetData>
    <row r="1" ht="12.75">
      <c r="A1" s="11" t="s">
        <v>0</v>
      </c>
    </row>
    <row r="2" ht="12.75">
      <c r="A2" s="31" t="s">
        <v>7</v>
      </c>
    </row>
    <row r="4" ht="12.75">
      <c r="A4" s="9" t="s">
        <v>15</v>
      </c>
    </row>
    <row r="5" ht="12.75">
      <c r="A5" s="9" t="s">
        <v>287</v>
      </c>
    </row>
    <row r="6" spans="1:4" ht="12.75">
      <c r="A6" s="9"/>
      <c r="B6" s="55"/>
      <c r="D6" s="115"/>
    </row>
    <row r="7" spans="1:4" ht="12.75">
      <c r="A7" s="74" t="s">
        <v>114</v>
      </c>
      <c r="B7" s="55" t="s">
        <v>289</v>
      </c>
      <c r="D7" s="55" t="s">
        <v>289</v>
      </c>
    </row>
    <row r="8" spans="2:4" ht="12.75">
      <c r="B8" s="88" t="s">
        <v>290</v>
      </c>
      <c r="C8" s="54"/>
      <c r="D8" s="116" t="s">
        <v>291</v>
      </c>
    </row>
    <row r="9" spans="1:4" ht="13.5" thickBot="1">
      <c r="A9" s="15"/>
      <c r="B9" s="89"/>
      <c r="C9" s="90"/>
      <c r="D9" s="117"/>
    </row>
    <row r="10" spans="2:4" ht="12.75">
      <c r="B10" s="57"/>
      <c r="C10" s="54"/>
      <c r="D10" s="118"/>
    </row>
    <row r="11" spans="1:4" ht="12.75">
      <c r="A11" s="66" t="s">
        <v>182</v>
      </c>
      <c r="B11" s="57"/>
      <c r="C11" s="54"/>
      <c r="D11" s="118"/>
    </row>
    <row r="12" spans="2:4" ht="12.75">
      <c r="B12" s="57"/>
      <c r="C12" s="54"/>
      <c r="D12" s="118"/>
    </row>
    <row r="13" spans="1:4" ht="12.75">
      <c r="A13" t="s">
        <v>206</v>
      </c>
      <c r="B13" s="133">
        <v>10899</v>
      </c>
      <c r="C13" s="134"/>
      <c r="D13" s="127">
        <v>8148</v>
      </c>
    </row>
    <row r="14" spans="2:4" ht="12.75">
      <c r="B14" s="91"/>
      <c r="C14" s="134"/>
      <c r="D14" s="119"/>
    </row>
    <row r="15" spans="1:4" ht="12.75">
      <c r="A15" t="s">
        <v>205</v>
      </c>
      <c r="B15" s="91"/>
      <c r="C15" s="134"/>
      <c r="D15" s="122"/>
    </row>
    <row r="16" spans="1:4" ht="12.75">
      <c r="A16" t="s">
        <v>190</v>
      </c>
      <c r="B16" s="91">
        <v>570</v>
      </c>
      <c r="C16" s="134"/>
      <c r="D16" s="119">
        <v>744</v>
      </c>
    </row>
    <row r="17" spans="1:4" ht="12.75">
      <c r="A17" t="s">
        <v>191</v>
      </c>
      <c r="B17" s="92">
        <v>892</v>
      </c>
      <c r="C17" s="135"/>
      <c r="D17" s="120">
        <v>-3</v>
      </c>
    </row>
    <row r="18" spans="1:4" ht="12.75">
      <c r="A18" s="128"/>
      <c r="B18" s="93"/>
      <c r="C18" s="135"/>
      <c r="D18" s="121"/>
    </row>
    <row r="19" spans="1:4" ht="12.75">
      <c r="A19" s="66" t="s">
        <v>181</v>
      </c>
      <c r="B19" s="91">
        <f>SUM(B13:B17)</f>
        <v>12361</v>
      </c>
      <c r="C19" s="134"/>
      <c r="D19" s="91">
        <f>SUM(D13:D17)</f>
        <v>8889</v>
      </c>
    </row>
    <row r="20" spans="1:4" ht="12.75">
      <c r="A20" s="128"/>
      <c r="B20" s="91"/>
      <c r="C20" s="134"/>
      <c r="D20" s="122"/>
    </row>
    <row r="21" spans="1:4" ht="12.75">
      <c r="A21" t="s">
        <v>184</v>
      </c>
      <c r="B21" s="91">
        <v>-16925</v>
      </c>
      <c r="C21" s="134"/>
      <c r="D21" s="119">
        <v>2791</v>
      </c>
    </row>
    <row r="22" spans="1:4" ht="12.75">
      <c r="A22" s="128"/>
      <c r="B22" s="93"/>
      <c r="C22" s="135"/>
      <c r="D22" s="121"/>
    </row>
    <row r="23" spans="1:4" ht="12.75">
      <c r="A23" s="66" t="s">
        <v>296</v>
      </c>
      <c r="B23" s="95">
        <f>SUM(B19:B22)</f>
        <v>-4564</v>
      </c>
      <c r="C23" s="134"/>
      <c r="D23" s="95">
        <f>SUM(D19:D22)</f>
        <v>11680</v>
      </c>
    </row>
    <row r="24" spans="2:4" ht="12.75">
      <c r="B24" s="91"/>
      <c r="C24" s="134"/>
      <c r="D24" s="119"/>
    </row>
    <row r="25" spans="1:4" ht="12.75">
      <c r="A25" t="s">
        <v>185</v>
      </c>
      <c r="B25" s="91">
        <v>-1086</v>
      </c>
      <c r="C25" s="134"/>
      <c r="D25" s="119">
        <v>-225</v>
      </c>
    </row>
    <row r="26" spans="1:4" ht="12.75">
      <c r="A26" t="s">
        <v>186</v>
      </c>
      <c r="B26" s="91">
        <v>-2094</v>
      </c>
      <c r="C26" s="134"/>
      <c r="D26" s="119">
        <v>-2084</v>
      </c>
    </row>
    <row r="27" spans="2:4" ht="12.75">
      <c r="B27" s="93"/>
      <c r="C27" s="145"/>
      <c r="D27" s="146"/>
    </row>
    <row r="28" spans="1:4" ht="12.75">
      <c r="A28" s="66" t="s">
        <v>266</v>
      </c>
      <c r="B28" s="91">
        <f>SUM(B23:B26)</f>
        <v>-7744</v>
      </c>
      <c r="C28" s="134"/>
      <c r="D28" s="91">
        <f>SUM(D23:D26)</f>
        <v>9371</v>
      </c>
    </row>
    <row r="29" spans="2:4" ht="12.75">
      <c r="B29" s="91"/>
      <c r="C29" s="134"/>
      <c r="D29" s="119"/>
    </row>
    <row r="30" spans="1:4" ht="12.75">
      <c r="A30" s="66" t="s">
        <v>183</v>
      </c>
      <c r="B30" s="91"/>
      <c r="C30" s="134"/>
      <c r="D30" s="119"/>
    </row>
    <row r="31" spans="2:4" ht="12.75">
      <c r="B31" s="91"/>
      <c r="C31" s="134"/>
      <c r="D31" s="119"/>
    </row>
    <row r="32" spans="1:4" ht="12.75">
      <c r="A32" t="s">
        <v>235</v>
      </c>
      <c r="B32" s="136">
        <v>17</v>
      </c>
      <c r="C32" s="134"/>
      <c r="D32" s="139">
        <v>13</v>
      </c>
    </row>
    <row r="33" spans="1:4" ht="12.75">
      <c r="A33" t="s">
        <v>187</v>
      </c>
      <c r="B33" s="137">
        <v>25</v>
      </c>
      <c r="C33" s="134"/>
      <c r="D33" s="140">
        <v>100</v>
      </c>
    </row>
    <row r="34" spans="1:4" ht="12.75">
      <c r="A34" t="s">
        <v>236</v>
      </c>
      <c r="B34" s="137">
        <v>-150</v>
      </c>
      <c r="C34" s="134"/>
      <c r="D34" s="140">
        <v>-415</v>
      </c>
    </row>
    <row r="35" spans="1:4" ht="12.75">
      <c r="A35" t="s">
        <v>237</v>
      </c>
      <c r="B35" s="137">
        <v>-1436</v>
      </c>
      <c r="C35" s="134"/>
      <c r="D35" s="140">
        <v>-17475</v>
      </c>
    </row>
    <row r="36" spans="1:4" ht="12.75">
      <c r="A36" t="s">
        <v>241</v>
      </c>
      <c r="B36" s="137">
        <v>220</v>
      </c>
      <c r="C36" s="134"/>
      <c r="D36" s="140">
        <v>0</v>
      </c>
    </row>
    <row r="37" spans="1:4" ht="12.75">
      <c r="A37" t="s">
        <v>292</v>
      </c>
      <c r="B37" s="137">
        <v>0</v>
      </c>
      <c r="C37" s="134"/>
      <c r="D37" s="140">
        <v>127</v>
      </c>
    </row>
    <row r="38" spans="1:4" ht="12.75">
      <c r="A38" t="s">
        <v>195</v>
      </c>
      <c r="B38" s="138">
        <v>27</v>
      </c>
      <c r="C38" s="134"/>
      <c r="D38" s="141">
        <v>55</v>
      </c>
    </row>
    <row r="39" spans="2:4" ht="12.75">
      <c r="B39" s="92"/>
      <c r="C39" s="134"/>
      <c r="D39" s="120"/>
    </row>
    <row r="40" spans="1:4" ht="12.75">
      <c r="A40" s="66" t="s">
        <v>188</v>
      </c>
      <c r="B40" s="91">
        <f>SUM(B32:B38)</f>
        <v>-1297</v>
      </c>
      <c r="C40" s="134"/>
      <c r="D40" s="91">
        <f>SUM(D32:D38)</f>
        <v>-17595</v>
      </c>
    </row>
    <row r="41" spans="2:4" ht="12.75">
      <c r="B41" s="91"/>
      <c r="C41" s="134"/>
      <c r="D41" s="119"/>
    </row>
    <row r="42" spans="1:4" ht="12.75">
      <c r="A42" s="66" t="s">
        <v>189</v>
      </c>
      <c r="B42" s="91"/>
      <c r="C42" s="134"/>
      <c r="D42" s="119"/>
    </row>
    <row r="43" spans="2:4" ht="12.75">
      <c r="B43" s="91"/>
      <c r="C43" s="134"/>
      <c r="D43" s="119"/>
    </row>
    <row r="44" spans="1:4" ht="12.75">
      <c r="A44" t="s">
        <v>218</v>
      </c>
      <c r="B44" s="136">
        <v>-782</v>
      </c>
      <c r="C44" s="134"/>
      <c r="D44" s="139">
        <v>0</v>
      </c>
    </row>
    <row r="45" spans="1:4" ht="12.75">
      <c r="A45" t="s">
        <v>242</v>
      </c>
      <c r="B45" s="137">
        <v>-6972</v>
      </c>
      <c r="C45" s="134"/>
      <c r="D45" s="140">
        <v>-4981</v>
      </c>
    </row>
    <row r="46" spans="1:4" ht="12.75">
      <c r="A46" t="s">
        <v>200</v>
      </c>
      <c r="B46" s="137">
        <v>-572</v>
      </c>
      <c r="C46" s="134"/>
      <c r="D46" s="140">
        <v>-572</v>
      </c>
    </row>
    <row r="47" spans="1:4" ht="12.75">
      <c r="A47" t="s">
        <v>293</v>
      </c>
      <c r="B47" s="138">
        <v>-65</v>
      </c>
      <c r="C47" s="134"/>
      <c r="D47" s="141">
        <v>-113</v>
      </c>
    </row>
    <row r="48" spans="2:4" ht="12.75">
      <c r="B48" s="92"/>
      <c r="C48" s="134"/>
      <c r="D48" s="120"/>
    </row>
    <row r="49" spans="1:4" ht="12.75">
      <c r="A49" s="66" t="s">
        <v>125</v>
      </c>
      <c r="B49" s="92">
        <f>SUM(B44:B47)</f>
        <v>-8391</v>
      </c>
      <c r="C49" s="135"/>
      <c r="D49" s="92">
        <f>SUM(D44:D47)</f>
        <v>-5666</v>
      </c>
    </row>
    <row r="50" spans="2:4" ht="12.75">
      <c r="B50" s="93"/>
      <c r="C50" s="135"/>
      <c r="D50" s="121"/>
    </row>
    <row r="51" spans="1:4" ht="12.75">
      <c r="A51" t="s">
        <v>243</v>
      </c>
      <c r="B51" s="91">
        <f>+B28+B40+B49</f>
        <v>-17432</v>
      </c>
      <c r="C51" s="134"/>
      <c r="D51" s="91">
        <f>+D28+D40+D49</f>
        <v>-13890</v>
      </c>
    </row>
    <row r="52" spans="2:4" ht="12.75">
      <c r="B52" s="91"/>
      <c r="C52" s="134"/>
      <c r="D52" s="122"/>
    </row>
    <row r="53" spans="1:4" ht="12.75">
      <c r="A53" t="s">
        <v>153</v>
      </c>
      <c r="B53" s="91">
        <v>-5131</v>
      </c>
      <c r="C53" s="134"/>
      <c r="D53" s="119">
        <v>8759</v>
      </c>
    </row>
    <row r="54" spans="2:4" ht="12.75">
      <c r="B54" s="91"/>
      <c r="C54" s="134"/>
      <c r="D54" s="122"/>
    </row>
    <row r="55" spans="1:4" ht="13.5" thickBot="1">
      <c r="A55" t="s">
        <v>294</v>
      </c>
      <c r="B55" s="94">
        <f>SUM(B51:B54)</f>
        <v>-22563</v>
      </c>
      <c r="C55" s="92"/>
      <c r="D55" s="94">
        <f>SUM(D51:D54)</f>
        <v>-5131</v>
      </c>
    </row>
    <row r="56" spans="2:4" ht="13.5" thickTop="1">
      <c r="B56" s="130"/>
      <c r="C56" s="129"/>
      <c r="D56" s="131"/>
    </row>
    <row r="57" spans="1:4" ht="12.75">
      <c r="A57" t="s">
        <v>192</v>
      </c>
      <c r="B57" s="130"/>
      <c r="C57" s="129"/>
      <c r="D57" s="131"/>
    </row>
    <row r="58" spans="2:4" ht="12.75">
      <c r="B58" s="130"/>
      <c r="C58" s="129"/>
      <c r="D58" s="131"/>
    </row>
    <row r="59" spans="1:4" ht="12.75">
      <c r="A59" t="s">
        <v>12</v>
      </c>
      <c r="B59" s="91">
        <v>976</v>
      </c>
      <c r="C59" s="129"/>
      <c r="D59" s="119">
        <v>1221</v>
      </c>
    </row>
    <row r="60" spans="1:4" ht="12.75">
      <c r="A60" t="s">
        <v>193</v>
      </c>
      <c r="B60" s="91">
        <v>-23539</v>
      </c>
      <c r="C60" s="129"/>
      <c r="D60" s="119">
        <v>-6352</v>
      </c>
    </row>
    <row r="61" spans="2:4" ht="13.5" thickBot="1">
      <c r="B61" s="94">
        <f>SUM(B59:B60)</f>
        <v>-22563</v>
      </c>
      <c r="C61" s="132"/>
      <c r="D61" s="94">
        <f>SUM(D59:D60)</f>
        <v>-5131</v>
      </c>
    </row>
    <row r="62" spans="2:4" ht="13.5" thickTop="1">
      <c r="B62" s="130"/>
      <c r="C62" s="129"/>
      <c r="D62" s="131"/>
    </row>
    <row r="63" ht="12.75">
      <c r="A63" s="6" t="s">
        <v>141</v>
      </c>
    </row>
    <row r="64" spans="1:3" ht="12.75">
      <c r="A64" s="6" t="s">
        <v>166</v>
      </c>
      <c r="C64" s="6"/>
    </row>
    <row r="65" spans="1:3" ht="12.75">
      <c r="A65" s="6" t="s">
        <v>137</v>
      </c>
      <c r="C65" s="6"/>
    </row>
  </sheetData>
  <printOptions/>
  <pageMargins left="0.75" right="0.75" top="1" bottom="1" header="0.5" footer="0.5"/>
  <pageSetup horizontalDpi="180" verticalDpi="18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84">
      <selection activeCell="B88" sqref="B88"/>
    </sheetView>
  </sheetViews>
  <sheetFormatPr defaultColWidth="9.140625" defaultRowHeight="12.75"/>
  <cols>
    <col min="1" max="1" width="4.28125" style="8" customWidth="1"/>
    <col min="2" max="2" width="10.140625" style="5" customWidth="1"/>
    <col min="3" max="3" width="16.140625" style="8" customWidth="1"/>
    <col min="4" max="4" width="13.57421875" style="8" customWidth="1"/>
    <col min="5" max="5" width="13.140625" style="8" customWidth="1"/>
    <col min="6" max="6" width="14.28125" style="8" customWidth="1"/>
    <col min="7" max="7" width="13.8515625" style="8" customWidth="1"/>
    <col min="8" max="8" width="14.7109375" style="8" customWidth="1"/>
    <col min="9" max="16384" width="9.140625" style="8" customWidth="1"/>
  </cols>
  <sheetData>
    <row r="1" ht="12.75">
      <c r="A1" s="33" t="s">
        <v>28</v>
      </c>
    </row>
    <row r="2" ht="12.75">
      <c r="A2" s="33" t="s">
        <v>1</v>
      </c>
    </row>
    <row r="4" spans="1:2" ht="12.75">
      <c r="A4" s="6" t="s">
        <v>29</v>
      </c>
      <c r="B4" s="28"/>
    </row>
    <row r="5" spans="1:7" ht="13.5" thickBot="1">
      <c r="A5" s="53"/>
      <c r="B5" s="19"/>
      <c r="C5" s="15"/>
      <c r="D5" s="15"/>
      <c r="E5" s="15"/>
      <c r="F5" s="15"/>
      <c r="G5" s="15"/>
    </row>
    <row r="6" ht="12.75">
      <c r="A6" s="28"/>
    </row>
    <row r="7" spans="1:3" ht="12.75">
      <c r="A7" s="49" t="s">
        <v>30</v>
      </c>
      <c r="B7" s="49" t="s">
        <v>31</v>
      </c>
      <c r="C7" s="29"/>
    </row>
    <row r="8" s="35" customFormat="1" ht="12.75"/>
    <row r="9" spans="2:3" s="35" customFormat="1" ht="12.75">
      <c r="B9" s="35" t="s">
        <v>126</v>
      </c>
      <c r="C9" s="36"/>
    </row>
    <row r="10" s="35" customFormat="1" ht="12.75">
      <c r="B10" s="35" t="s">
        <v>145</v>
      </c>
    </row>
    <row r="11" s="35" customFormat="1" ht="12.75">
      <c r="B11" s="35" t="s">
        <v>238</v>
      </c>
    </row>
    <row r="12" s="35" customFormat="1" ht="12.75">
      <c r="B12" s="35" t="s">
        <v>146</v>
      </c>
    </row>
    <row r="13" s="35" customFormat="1" ht="12.75">
      <c r="B13" s="35" t="s">
        <v>171</v>
      </c>
    </row>
    <row r="14" s="35" customFormat="1" ht="12.75"/>
    <row r="15" s="35" customFormat="1" ht="12.75">
      <c r="B15" s="35" t="s">
        <v>172</v>
      </c>
    </row>
    <row r="16" s="35" customFormat="1" ht="12.75">
      <c r="B16" s="35" t="s">
        <v>194</v>
      </c>
    </row>
    <row r="17" s="35" customFormat="1" ht="12.75">
      <c r="B17" s="35" t="s">
        <v>207</v>
      </c>
    </row>
    <row r="18" s="35" customFormat="1" ht="12.75">
      <c r="B18" s="35" t="s">
        <v>212</v>
      </c>
    </row>
    <row r="19" s="35" customFormat="1" ht="12.75">
      <c r="B19" s="35" t="s">
        <v>213</v>
      </c>
    </row>
    <row r="20" s="35" customFormat="1" ht="15">
      <c r="B20" s="151"/>
    </row>
    <row r="21" s="35" customFormat="1" ht="12.75">
      <c r="B21" s="35" t="s">
        <v>270</v>
      </c>
    </row>
    <row r="22" s="35" customFormat="1" ht="12.75">
      <c r="B22" s="35" t="s">
        <v>271</v>
      </c>
    </row>
    <row r="23" s="35" customFormat="1" ht="12.75"/>
    <row r="24" spans="2:4" s="35" customFormat="1" ht="12.75">
      <c r="B24" s="35" t="s">
        <v>248</v>
      </c>
      <c r="D24" s="35" t="s">
        <v>249</v>
      </c>
    </row>
    <row r="25" spans="2:4" s="35" customFormat="1" ht="12.75">
      <c r="B25" s="35" t="s">
        <v>252</v>
      </c>
      <c r="D25" s="35" t="s">
        <v>250</v>
      </c>
    </row>
    <row r="26" spans="2:4" s="35" customFormat="1" ht="12.75">
      <c r="B26" s="35" t="s">
        <v>251</v>
      </c>
      <c r="D26" s="35" t="s">
        <v>253</v>
      </c>
    </row>
    <row r="27" spans="2:4" s="35" customFormat="1" ht="12.75">
      <c r="B27" s="35" t="s">
        <v>254</v>
      </c>
      <c r="D27" s="35" t="s">
        <v>3</v>
      </c>
    </row>
    <row r="28" spans="2:4" s="35" customFormat="1" ht="12.75">
      <c r="B28" s="35" t="s">
        <v>255</v>
      </c>
      <c r="D28" s="35" t="s">
        <v>256</v>
      </c>
    </row>
    <row r="29" spans="2:4" s="35" customFormat="1" ht="12.75">
      <c r="B29" s="35" t="s">
        <v>257</v>
      </c>
      <c r="D29" s="35" t="s">
        <v>264</v>
      </c>
    </row>
    <row r="30" s="35" customFormat="1" ht="12.75">
      <c r="D30" s="35" t="s">
        <v>265</v>
      </c>
    </row>
    <row r="31" spans="2:4" s="35" customFormat="1" ht="12.75">
      <c r="B31" s="35" t="s">
        <v>269</v>
      </c>
      <c r="D31" s="35" t="s">
        <v>267</v>
      </c>
    </row>
    <row r="32" s="35" customFormat="1" ht="12.75">
      <c r="D32" s="35" t="s">
        <v>258</v>
      </c>
    </row>
    <row r="33" spans="2:4" s="35" customFormat="1" ht="12.75">
      <c r="B33" s="35" t="s">
        <v>259</v>
      </c>
      <c r="D33" s="35" t="s">
        <v>260</v>
      </c>
    </row>
    <row r="34" spans="2:4" s="35" customFormat="1" ht="12.75">
      <c r="B34" s="35" t="s">
        <v>261</v>
      </c>
      <c r="D34" s="35" t="s">
        <v>262</v>
      </c>
    </row>
    <row r="35" spans="2:4" s="35" customFormat="1" ht="12.75">
      <c r="B35" s="35" t="s">
        <v>263</v>
      </c>
      <c r="D35" s="35" t="s">
        <v>268</v>
      </c>
    </row>
    <row r="36" s="35" customFormat="1" ht="12.75"/>
    <row r="37" s="35" customFormat="1" ht="12.75">
      <c r="B37" s="35" t="s">
        <v>272</v>
      </c>
    </row>
    <row r="38" s="35" customFormat="1" ht="12.75"/>
    <row r="39" spans="1:2" s="35" customFormat="1" ht="15" customHeight="1">
      <c r="A39" s="49" t="s">
        <v>33</v>
      </c>
      <c r="B39" s="49" t="s">
        <v>34</v>
      </c>
    </row>
    <row r="40" spans="1:2" s="35" customFormat="1" ht="15" customHeight="1">
      <c r="A40" s="36"/>
      <c r="B40" s="35" t="s">
        <v>93</v>
      </c>
    </row>
    <row r="41" spans="1:2" s="35" customFormat="1" ht="15" customHeight="1">
      <c r="A41" s="36"/>
      <c r="B41" s="35" t="s">
        <v>94</v>
      </c>
    </row>
    <row r="42" s="35" customFormat="1" ht="15" customHeight="1">
      <c r="A42" s="36"/>
    </row>
    <row r="43" spans="1:2" s="35" customFormat="1" ht="15" customHeight="1">
      <c r="A43" s="49" t="s">
        <v>35</v>
      </c>
      <c r="B43" s="49" t="s">
        <v>36</v>
      </c>
    </row>
    <row r="44" s="30" customFormat="1" ht="12.75">
      <c r="B44" s="30" t="s">
        <v>37</v>
      </c>
    </row>
    <row r="45" s="30" customFormat="1" ht="12.75"/>
    <row r="46" spans="1:2" s="35" customFormat="1" ht="15" customHeight="1">
      <c r="A46" s="49" t="s">
        <v>38</v>
      </c>
      <c r="B46" s="50" t="s">
        <v>39</v>
      </c>
    </row>
    <row r="47" s="35" customFormat="1" ht="14.25" customHeight="1">
      <c r="B47" s="37" t="s">
        <v>95</v>
      </c>
    </row>
    <row r="48" s="35" customFormat="1" ht="14.25" customHeight="1">
      <c r="B48" s="37"/>
    </row>
    <row r="49" s="35" customFormat="1" ht="14.25" customHeight="1">
      <c r="B49" s="37"/>
    </row>
    <row r="50" s="35" customFormat="1" ht="14.25" customHeight="1">
      <c r="B50" s="37"/>
    </row>
    <row r="51" s="35" customFormat="1" ht="12.75">
      <c r="B51" s="30" t="s">
        <v>130</v>
      </c>
    </row>
    <row r="52" s="35" customFormat="1" ht="12.75">
      <c r="B52" s="30"/>
    </row>
    <row r="53" spans="1:2" s="52" customFormat="1" ht="13.5" customHeight="1">
      <c r="A53" s="50" t="s">
        <v>40</v>
      </c>
      <c r="B53" s="50" t="s">
        <v>41</v>
      </c>
    </row>
    <row r="54" s="52" customFormat="1" ht="12.75">
      <c r="B54" s="52" t="s">
        <v>96</v>
      </c>
    </row>
    <row r="55" s="30" customFormat="1" ht="12.75">
      <c r="B55" s="30" t="s">
        <v>43</v>
      </c>
    </row>
    <row r="56" s="30" customFormat="1" ht="12.75"/>
    <row r="57" spans="1:7" s="30" customFormat="1" ht="12.75">
      <c r="A57" s="50" t="s">
        <v>42</v>
      </c>
      <c r="B57" s="50" t="s">
        <v>219</v>
      </c>
      <c r="C57" s="52"/>
      <c r="D57" s="52"/>
      <c r="E57" s="52"/>
      <c r="F57" s="52"/>
      <c r="G57" s="52"/>
    </row>
    <row r="58" spans="1:7" s="30" customFormat="1" ht="12.75">
      <c r="A58" s="52"/>
      <c r="B58" s="52" t="s">
        <v>233</v>
      </c>
      <c r="C58" s="52"/>
      <c r="D58" s="52"/>
      <c r="E58" s="52"/>
      <c r="F58" s="52"/>
      <c r="G58" s="52"/>
    </row>
    <row r="59" spans="1:7" s="30" customFormat="1" ht="12.75">
      <c r="A59" s="52"/>
      <c r="B59" s="52" t="s">
        <v>239</v>
      </c>
      <c r="C59" s="52"/>
      <c r="D59" s="52"/>
      <c r="E59" s="52"/>
      <c r="F59" s="52"/>
      <c r="G59" s="52"/>
    </row>
    <row r="60" spans="1:7" s="30" customFormat="1" ht="12.75">
      <c r="A60" s="52"/>
      <c r="B60" s="52"/>
      <c r="C60" s="52"/>
      <c r="D60" s="52"/>
      <c r="E60" s="52"/>
      <c r="F60" s="52"/>
      <c r="G60" s="52"/>
    </row>
    <row r="61" spans="1:7" s="30" customFormat="1" ht="12.75">
      <c r="A61" s="52"/>
      <c r="B61" s="148" t="s">
        <v>220</v>
      </c>
      <c r="C61" s="148" t="s">
        <v>221</v>
      </c>
      <c r="D61" s="148" t="s">
        <v>231</v>
      </c>
      <c r="E61" s="148" t="s">
        <v>322</v>
      </c>
      <c r="F61" s="148" t="s">
        <v>224</v>
      </c>
      <c r="G61" s="148" t="s">
        <v>23</v>
      </c>
    </row>
    <row r="62" spans="1:7" s="30" customFormat="1" ht="12.75">
      <c r="A62" s="52"/>
      <c r="B62" s="52"/>
      <c r="C62" s="148" t="s">
        <v>222</v>
      </c>
      <c r="D62" s="148" t="s">
        <v>223</v>
      </c>
      <c r="E62" s="148" t="s">
        <v>223</v>
      </c>
      <c r="F62" s="148" t="s">
        <v>225</v>
      </c>
      <c r="G62" s="148" t="s">
        <v>228</v>
      </c>
    </row>
    <row r="63" spans="1:7" s="30" customFormat="1" ht="12.75">
      <c r="A63" s="52"/>
      <c r="B63" s="52"/>
      <c r="C63" s="52"/>
      <c r="D63" s="148" t="s">
        <v>226</v>
      </c>
      <c r="E63" s="148" t="s">
        <v>226</v>
      </c>
      <c r="F63" s="148" t="s">
        <v>226</v>
      </c>
      <c r="G63" s="148" t="s">
        <v>226</v>
      </c>
    </row>
    <row r="64" spans="1:7" s="30" customFormat="1" ht="12.75">
      <c r="A64" s="52"/>
      <c r="B64" s="149"/>
      <c r="C64" s="52"/>
      <c r="D64" s="148"/>
      <c r="E64" s="148"/>
      <c r="F64" s="150"/>
      <c r="G64" s="52"/>
    </row>
    <row r="65" spans="1:7" s="30" customFormat="1" ht="12.75">
      <c r="A65" s="52"/>
      <c r="B65" s="152" t="s">
        <v>227</v>
      </c>
      <c r="C65" s="153">
        <v>572000</v>
      </c>
      <c r="D65" s="154">
        <v>1.14</v>
      </c>
      <c r="E65" s="154">
        <v>1.02</v>
      </c>
      <c r="F65" s="154">
        <v>1.09</v>
      </c>
      <c r="G65" s="153">
        <v>623980</v>
      </c>
    </row>
    <row r="66" spans="1:7" s="30" customFormat="1" ht="12.75">
      <c r="A66" s="52"/>
      <c r="B66" s="152"/>
      <c r="C66" s="153"/>
      <c r="D66" s="149"/>
      <c r="E66" s="149"/>
      <c r="F66" s="149"/>
      <c r="G66" s="153"/>
    </row>
    <row r="67" spans="1:7" s="30" customFormat="1" ht="12.75">
      <c r="A67" s="52"/>
      <c r="B67" s="152" t="s">
        <v>244</v>
      </c>
      <c r="C67" s="153">
        <v>171000</v>
      </c>
      <c r="D67" s="149">
        <v>0.935</v>
      </c>
      <c r="E67" s="154">
        <v>0.8</v>
      </c>
      <c r="F67" s="154">
        <v>0.917</v>
      </c>
      <c r="G67" s="153">
        <v>157620</v>
      </c>
    </row>
    <row r="68" spans="1:7" s="30" customFormat="1" ht="13.5" thickBot="1">
      <c r="A68" s="52"/>
      <c r="B68" s="152"/>
      <c r="C68" s="155">
        <f>SUM(C65:C67)</f>
        <v>743000</v>
      </c>
      <c r="D68" s="149"/>
      <c r="E68" s="154"/>
      <c r="F68" s="154"/>
      <c r="G68" s="155">
        <f>SUM(G65:G67)</f>
        <v>781600</v>
      </c>
    </row>
    <row r="69" spans="1:7" s="30" customFormat="1" ht="13.5" thickTop="1">
      <c r="A69" s="52"/>
      <c r="B69" s="52"/>
      <c r="C69" s="52"/>
      <c r="D69" s="52"/>
      <c r="E69" s="52"/>
      <c r="F69" s="52"/>
      <c r="G69" s="52"/>
    </row>
    <row r="70" spans="1:7" s="49" customFormat="1" ht="12.75">
      <c r="A70" s="50" t="s">
        <v>44</v>
      </c>
      <c r="B70" s="50" t="s">
        <v>45</v>
      </c>
      <c r="C70" s="50"/>
      <c r="D70" s="50"/>
      <c r="E70" s="50"/>
      <c r="F70" s="50"/>
      <c r="G70" s="50"/>
    </row>
    <row r="71" s="30" customFormat="1" ht="12.75">
      <c r="B71" s="30" t="s">
        <v>46</v>
      </c>
    </row>
    <row r="72" s="30" customFormat="1" ht="12.75">
      <c r="B72" s="30" t="s">
        <v>47</v>
      </c>
    </row>
    <row r="73" s="30" customFormat="1" ht="12.75"/>
    <row r="74" spans="1:3" s="30" customFormat="1" ht="12.75">
      <c r="A74" s="49" t="s">
        <v>48</v>
      </c>
      <c r="B74" s="49" t="s">
        <v>49</v>
      </c>
      <c r="C74" s="49"/>
    </row>
    <row r="75" s="30" customFormat="1" ht="12.75">
      <c r="B75" s="30" t="s">
        <v>143</v>
      </c>
    </row>
    <row r="76" s="30" customFormat="1" ht="12.75">
      <c r="B76" s="30" t="s">
        <v>107</v>
      </c>
    </row>
    <row r="77" s="30" customFormat="1" ht="12.75"/>
    <row r="78" spans="1:7" s="30" customFormat="1" ht="12.75">
      <c r="A78" s="49" t="s">
        <v>50</v>
      </c>
      <c r="B78" s="49" t="s">
        <v>51</v>
      </c>
      <c r="C78" s="49"/>
      <c r="D78" s="49"/>
      <c r="E78" s="49"/>
      <c r="F78" s="49"/>
      <c r="G78" s="49"/>
    </row>
    <row r="79" s="30" customFormat="1" ht="12.75">
      <c r="B79" s="30" t="s">
        <v>52</v>
      </c>
    </row>
    <row r="80" s="30" customFormat="1" ht="11.25" customHeight="1"/>
    <row r="81" spans="1:2" s="49" customFormat="1" ht="12.75">
      <c r="A81" s="49" t="s">
        <v>53</v>
      </c>
      <c r="B81" s="49" t="s">
        <v>54</v>
      </c>
    </row>
    <row r="82" s="30" customFormat="1" ht="12.75">
      <c r="B82" s="30" t="s">
        <v>55</v>
      </c>
    </row>
    <row r="83" s="30" customFormat="1" ht="12.75">
      <c r="B83" s="30" t="s">
        <v>56</v>
      </c>
    </row>
    <row r="84" s="30" customFormat="1" ht="12.75"/>
    <row r="85" spans="1:2" s="52" customFormat="1" ht="12.75">
      <c r="A85" s="78" t="s">
        <v>103</v>
      </c>
      <c r="B85" s="78" t="s">
        <v>129</v>
      </c>
    </row>
    <row r="86" s="52" customFormat="1" ht="12.75">
      <c r="B86" s="52" t="s">
        <v>311</v>
      </c>
    </row>
    <row r="87" s="52" customFormat="1" ht="12.75">
      <c r="B87" s="52" t="s">
        <v>320</v>
      </c>
    </row>
    <row r="88" s="52" customFormat="1" ht="12.75">
      <c r="B88" s="52" t="s">
        <v>319</v>
      </c>
    </row>
    <row r="89" s="52" customFormat="1" ht="12.75"/>
    <row r="90" spans="1:2" s="52" customFormat="1" ht="12.75">
      <c r="A90" s="78" t="s">
        <v>127</v>
      </c>
      <c r="B90" s="78" t="s">
        <v>274</v>
      </c>
    </row>
    <row r="91" s="52" customFormat="1" ht="12.75">
      <c r="B91" s="52" t="s">
        <v>275</v>
      </c>
    </row>
    <row r="92" s="52" customFormat="1" ht="12.75">
      <c r="B92" s="52" t="s">
        <v>276</v>
      </c>
    </row>
    <row r="93" s="52" customFormat="1" ht="12.75">
      <c r="B93" s="52" t="s">
        <v>277</v>
      </c>
    </row>
    <row r="94" s="52" customFormat="1" ht="12.75">
      <c r="B94" s="52" t="s">
        <v>279</v>
      </c>
    </row>
    <row r="95" ht="12.75">
      <c r="B95" s="30" t="s">
        <v>278</v>
      </c>
    </row>
    <row r="97" ht="12.75">
      <c r="B97" s="30" t="s">
        <v>130</v>
      </c>
    </row>
    <row r="99" spans="1:3" s="30" customFormat="1" ht="12.75">
      <c r="A99" s="39" t="s">
        <v>273</v>
      </c>
      <c r="B99" s="39" t="s">
        <v>232</v>
      </c>
      <c r="C99" s="39"/>
    </row>
    <row r="100" s="30" customFormat="1" ht="12.75">
      <c r="B100" s="30" t="s">
        <v>173</v>
      </c>
    </row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1">
      <selection activeCell="B13" sqref="B13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10" customWidth="1"/>
    <col min="4" max="4" width="11.7109375" style="0" customWidth="1"/>
    <col min="5" max="5" width="11.7109375" style="10" customWidth="1"/>
    <col min="6" max="6" width="11.7109375" style="0" customWidth="1"/>
    <col min="7" max="7" width="12.421875" style="0" customWidth="1"/>
  </cols>
  <sheetData>
    <row r="1" spans="1:5" s="8" customFormat="1" ht="12.75">
      <c r="A1" s="33" t="s">
        <v>28</v>
      </c>
      <c r="B1" s="5"/>
      <c r="C1" s="30"/>
      <c r="E1" s="30"/>
    </row>
    <row r="2" spans="1:5" s="8" customFormat="1" ht="12.75">
      <c r="A2" s="33" t="s">
        <v>1</v>
      </c>
      <c r="B2" s="5"/>
      <c r="C2" s="30"/>
      <c r="E2" s="30"/>
    </row>
    <row r="3" spans="2:5" s="8" customFormat="1" ht="12.75">
      <c r="B3" s="5"/>
      <c r="C3" s="30"/>
      <c r="E3" s="30"/>
    </row>
    <row r="4" spans="1:5" s="8" customFormat="1" ht="12.75">
      <c r="A4" s="39" t="s">
        <v>97</v>
      </c>
      <c r="B4"/>
      <c r="C4" s="30"/>
      <c r="E4" s="30"/>
    </row>
    <row r="5" spans="1:5" s="8" customFormat="1" ht="12.75">
      <c r="A5" s="39" t="s">
        <v>98</v>
      </c>
      <c r="B5" s="5"/>
      <c r="C5" s="30"/>
      <c r="E5" s="30"/>
    </row>
    <row r="6" spans="1:7" s="40" customFormat="1" ht="13.5" thickBot="1">
      <c r="A6" s="34"/>
      <c r="B6" s="45"/>
      <c r="C6" s="44"/>
      <c r="D6" s="46"/>
      <c r="E6" s="44"/>
      <c r="F6" s="46"/>
      <c r="G6" s="46"/>
    </row>
    <row r="7" s="30" customFormat="1" ht="12.75"/>
    <row r="8" spans="1:2" s="51" customFormat="1" ht="12.75">
      <c r="A8" s="63" t="s">
        <v>57</v>
      </c>
      <c r="B8" s="51" t="s">
        <v>58</v>
      </c>
    </row>
    <row r="9" spans="1:7" s="10" customFormat="1" ht="12.75">
      <c r="A9" s="59"/>
      <c r="B9" s="59" t="s">
        <v>313</v>
      </c>
      <c r="C9" s="59"/>
      <c r="D9" s="59"/>
      <c r="E9" s="59"/>
      <c r="F9" s="59"/>
      <c r="G9" s="59"/>
    </row>
    <row r="10" spans="1:7" s="10" customFormat="1" ht="12.75">
      <c r="A10" s="59"/>
      <c r="B10" s="59" t="s">
        <v>297</v>
      </c>
      <c r="C10" s="59"/>
      <c r="D10" s="59"/>
      <c r="E10" s="59"/>
      <c r="F10" s="59"/>
      <c r="G10" s="59"/>
    </row>
    <row r="11" s="59" customFormat="1" ht="12.75">
      <c r="B11" s="59" t="s">
        <v>328</v>
      </c>
    </row>
    <row r="12" s="59" customFormat="1" ht="12.75">
      <c r="B12" s="59" t="s">
        <v>325</v>
      </c>
    </row>
    <row r="13" s="59" customFormat="1" ht="12.75">
      <c r="B13" s="59" t="s">
        <v>329</v>
      </c>
    </row>
    <row r="14" spans="1:10" s="6" customFormat="1" ht="12.75">
      <c r="A14" s="59"/>
      <c r="B14" s="59" t="s">
        <v>323</v>
      </c>
      <c r="C14"/>
      <c r="D14"/>
      <c r="E14"/>
      <c r="F14"/>
      <c r="G14"/>
      <c r="H14"/>
      <c r="I14"/>
      <c r="J14"/>
    </row>
    <row r="15" spans="1:10" s="6" customFormat="1" ht="12.75">
      <c r="A15" s="59"/>
      <c r="B15" s="59"/>
      <c r="C15"/>
      <c r="D15"/>
      <c r="E15"/>
      <c r="F15"/>
      <c r="G15"/>
      <c r="H15"/>
      <c r="I15"/>
      <c r="J15"/>
    </row>
    <row r="16" spans="1:10" ht="12.75">
      <c r="A16" s="59"/>
      <c r="B16" s="59" t="s">
        <v>326</v>
      </c>
      <c r="C16" s="59"/>
      <c r="D16" s="59"/>
      <c r="E16" s="59"/>
      <c r="F16" s="59"/>
      <c r="G16" s="59"/>
      <c r="H16" s="10"/>
      <c r="I16" s="10"/>
      <c r="J16" s="10"/>
    </row>
    <row r="17" spans="1:10" ht="12.75">
      <c r="A17" s="59"/>
      <c r="B17" s="59" t="s">
        <v>327</v>
      </c>
      <c r="C17" s="59"/>
      <c r="D17" s="59"/>
      <c r="E17" s="59"/>
      <c r="F17" s="59"/>
      <c r="G17" s="59"/>
      <c r="H17" s="10"/>
      <c r="I17" s="10"/>
      <c r="J17" s="10"/>
    </row>
    <row r="18" spans="1:10" ht="12.7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2.75">
      <c r="A19" s="63" t="s">
        <v>59</v>
      </c>
      <c r="B19" s="63" t="s">
        <v>60</v>
      </c>
      <c r="C19" s="63"/>
      <c r="D19" s="64"/>
      <c r="E19" s="63"/>
      <c r="F19" s="64"/>
      <c r="G19" s="64"/>
      <c r="H19" s="6"/>
      <c r="I19" s="6"/>
      <c r="J19" s="6"/>
    </row>
    <row r="20" spans="1:7" ht="12.75">
      <c r="A20" s="10"/>
      <c r="B20" s="59" t="s">
        <v>314</v>
      </c>
      <c r="C20" s="59"/>
      <c r="D20" s="60"/>
      <c r="E20" s="59"/>
      <c r="F20" s="60"/>
      <c r="G20" s="60"/>
    </row>
    <row r="21" spans="1:7" ht="12.75">
      <c r="A21" s="10"/>
      <c r="B21" s="59" t="s">
        <v>315</v>
      </c>
      <c r="C21" s="59"/>
      <c r="D21" s="60"/>
      <c r="E21" s="59"/>
      <c r="F21" s="60"/>
      <c r="G21" s="60"/>
    </row>
    <row r="22" spans="1:10" s="51" customFormat="1" ht="12.75">
      <c r="A22" s="10"/>
      <c r="B22" s="59" t="s">
        <v>300</v>
      </c>
      <c r="C22" s="59"/>
      <c r="D22" s="60"/>
      <c r="E22" s="59"/>
      <c r="F22" s="60"/>
      <c r="G22" s="60"/>
      <c r="H22"/>
      <c r="I22"/>
      <c r="J22"/>
    </row>
    <row r="23" spans="2:10" s="10" customFormat="1" ht="12.75">
      <c r="B23" s="59"/>
      <c r="C23" s="59"/>
      <c r="D23" s="60"/>
      <c r="E23" s="59"/>
      <c r="F23" s="60"/>
      <c r="G23" s="60"/>
      <c r="H23"/>
      <c r="I23"/>
      <c r="J23"/>
    </row>
    <row r="24" spans="1:10" s="10" customFormat="1" ht="12.75">
      <c r="A24" s="51" t="s">
        <v>61</v>
      </c>
      <c r="B24" s="51" t="s">
        <v>62</v>
      </c>
      <c r="C24" s="51"/>
      <c r="D24" s="6"/>
      <c r="E24" s="51"/>
      <c r="F24" s="6"/>
      <c r="G24" s="6"/>
      <c r="H24" s="6"/>
      <c r="I24" s="6"/>
      <c r="J24" s="6"/>
    </row>
    <row r="25" spans="2:10" s="10" customFormat="1" ht="12.75">
      <c r="B25" s="10" t="s">
        <v>63</v>
      </c>
      <c r="D25"/>
      <c r="F25"/>
      <c r="G25"/>
      <c r="H25"/>
      <c r="I25"/>
      <c r="J25"/>
    </row>
    <row r="26" spans="2:10" s="10" customFormat="1" ht="12.75">
      <c r="B26" s="10" t="s">
        <v>295</v>
      </c>
      <c r="D26"/>
      <c r="F26"/>
      <c r="G26"/>
      <c r="H26"/>
      <c r="I26"/>
      <c r="J26"/>
    </row>
    <row r="27" spans="4:10" s="10" customFormat="1" ht="12.75">
      <c r="D27"/>
      <c r="F27"/>
      <c r="G27"/>
      <c r="H27"/>
      <c r="I27"/>
      <c r="J27"/>
    </row>
    <row r="28" spans="1:10" s="10" customFormat="1" ht="12.75">
      <c r="A28" s="51" t="s">
        <v>64</v>
      </c>
      <c r="B28" s="51" t="s">
        <v>65</v>
      </c>
      <c r="C28" s="51"/>
      <c r="D28" s="51"/>
      <c r="E28" s="51"/>
      <c r="F28" s="51"/>
      <c r="G28" s="51"/>
      <c r="H28" s="51"/>
      <c r="I28" s="51"/>
      <c r="J28" s="51"/>
    </row>
    <row r="29" s="10" customFormat="1" ht="12.75">
      <c r="B29" s="10" t="s">
        <v>66</v>
      </c>
    </row>
    <row r="30" s="10" customFormat="1" ht="12.75"/>
    <row r="31" spans="1:2" s="10" customFormat="1" ht="12.75">
      <c r="A31" s="63" t="s">
        <v>67</v>
      </c>
      <c r="B31" s="51" t="s">
        <v>4</v>
      </c>
    </row>
    <row r="32" spans="1:2" s="10" customFormat="1" ht="12.75">
      <c r="A32" s="51"/>
      <c r="B32" s="51"/>
    </row>
    <row r="33" spans="2:7" s="10" customFormat="1" ht="12.75">
      <c r="B33"/>
      <c r="D33" s="16" t="s">
        <v>128</v>
      </c>
      <c r="E33" s="16"/>
      <c r="F33" s="16" t="s">
        <v>289</v>
      </c>
      <c r="G33" s="16"/>
    </row>
    <row r="34" spans="2:7" s="10" customFormat="1" ht="12.75">
      <c r="B34" s="10" t="s">
        <v>68</v>
      </c>
      <c r="C34"/>
      <c r="D34" s="47" t="s">
        <v>298</v>
      </c>
      <c r="E34" s="16"/>
      <c r="F34" s="47" t="s">
        <v>298</v>
      </c>
      <c r="G34" s="16"/>
    </row>
    <row r="35" spans="2:7" s="10" customFormat="1" ht="12.75">
      <c r="B35" t="s">
        <v>69</v>
      </c>
      <c r="C35"/>
      <c r="D35" s="48">
        <v>2007</v>
      </c>
      <c r="E35" s="6">
        <v>2006</v>
      </c>
      <c r="F35" s="48">
        <v>2007</v>
      </c>
      <c r="G35" s="6">
        <v>2006</v>
      </c>
    </row>
    <row r="36" spans="3:7" s="10" customFormat="1" ht="12.75">
      <c r="C36"/>
      <c r="D36" s="48" t="s">
        <v>32</v>
      </c>
      <c r="E36" s="48" t="s">
        <v>32</v>
      </c>
      <c r="F36" s="48" t="s">
        <v>32</v>
      </c>
      <c r="G36" s="48" t="s">
        <v>32</v>
      </c>
    </row>
    <row r="37" spans="2:5" s="10" customFormat="1" ht="12.75">
      <c r="B37" s="30" t="s">
        <v>99</v>
      </c>
      <c r="C37"/>
      <c r="E37"/>
    </row>
    <row r="38" spans="1:10" s="59" customFormat="1" ht="12.75">
      <c r="A38" s="10"/>
      <c r="B38" s="65" t="s">
        <v>211</v>
      </c>
      <c r="C38"/>
      <c r="D38" s="114">
        <v>790</v>
      </c>
      <c r="E38" s="43">
        <v>417</v>
      </c>
      <c r="F38" s="114">
        <v>2934</v>
      </c>
      <c r="G38" s="114">
        <v>2192</v>
      </c>
      <c r="H38" s="10"/>
      <c r="I38" s="10"/>
      <c r="J38" s="10"/>
    </row>
    <row r="39" spans="1:10" s="59" customFormat="1" ht="12.75">
      <c r="A39" s="10"/>
      <c r="B39" s="65"/>
      <c r="C39"/>
      <c r="D39" s="114"/>
      <c r="E39" s="43"/>
      <c r="F39" s="114"/>
      <c r="G39" s="114"/>
      <c r="H39" s="10"/>
      <c r="I39" s="10"/>
      <c r="J39" s="10"/>
    </row>
    <row r="40" spans="1:10" s="59" customFormat="1" ht="12.75">
      <c r="A40" s="10"/>
      <c r="B40" s="30" t="s">
        <v>208</v>
      </c>
      <c r="C40"/>
      <c r="D40" s="41">
        <v>0</v>
      </c>
      <c r="E40" s="21">
        <v>0</v>
      </c>
      <c r="F40" s="13">
        <v>249</v>
      </c>
      <c r="G40" s="41">
        <v>42</v>
      </c>
      <c r="H40" s="10"/>
      <c r="I40" s="10"/>
      <c r="J40" s="10"/>
    </row>
    <row r="41" spans="1:10" s="51" customFormat="1" ht="12.75">
      <c r="A41" s="10"/>
      <c r="B41" s="65"/>
      <c r="C41"/>
      <c r="D41" s="114"/>
      <c r="E41" s="43"/>
      <c r="F41" s="114"/>
      <c r="G41" s="114"/>
      <c r="H41" s="10"/>
      <c r="I41" s="10"/>
      <c r="J41" s="10"/>
    </row>
    <row r="42" spans="1:10" s="51" customFormat="1" ht="13.5" thickBot="1">
      <c r="A42" s="10"/>
      <c r="B42" s="65"/>
      <c r="C42"/>
      <c r="D42" s="42">
        <f>SUM(D38:D41)</f>
        <v>790</v>
      </c>
      <c r="E42" s="42">
        <f>SUM(E38:E41)</f>
        <v>417</v>
      </c>
      <c r="F42" s="42">
        <f>SUM(F38:F41)</f>
        <v>3183</v>
      </c>
      <c r="G42" s="42">
        <f>SUM(G38:G41)</f>
        <v>2234</v>
      </c>
      <c r="H42" s="10"/>
      <c r="I42" s="10"/>
      <c r="J42" s="10"/>
    </row>
    <row r="43" spans="1:10" s="51" customFormat="1" ht="13.5" thickTop="1">
      <c r="A43" s="10"/>
      <c r="B43"/>
      <c r="C43" s="10"/>
      <c r="D43" s="10"/>
      <c r="E43" s="10"/>
      <c r="F43" s="10"/>
      <c r="G43" s="10"/>
      <c r="H43" s="10"/>
      <c r="I43" s="10"/>
      <c r="J43" s="10"/>
    </row>
    <row r="44" spans="1:10" s="10" customFormat="1" ht="12.75">
      <c r="A44" s="59"/>
      <c r="B44" s="60" t="s">
        <v>321</v>
      </c>
      <c r="C44" s="59"/>
      <c r="D44" s="59"/>
      <c r="E44" s="59"/>
      <c r="F44" s="59"/>
      <c r="G44" s="59"/>
      <c r="H44" s="59"/>
      <c r="I44" s="59"/>
      <c r="J44" s="59"/>
    </row>
    <row r="45" spans="1:10" s="10" customFormat="1" ht="12.75">
      <c r="A45" s="59"/>
      <c r="B45" s="60" t="s">
        <v>299</v>
      </c>
      <c r="C45" s="59"/>
      <c r="D45" s="59"/>
      <c r="E45" s="59"/>
      <c r="F45" s="59"/>
      <c r="G45" s="59"/>
      <c r="H45" s="59"/>
      <c r="I45" s="59"/>
      <c r="J45" s="59"/>
    </row>
    <row r="46" spans="1:10" s="10" customFormat="1" ht="12.75">
      <c r="A46" s="59"/>
      <c r="B46" s="60"/>
      <c r="C46" s="59"/>
      <c r="D46" s="59"/>
      <c r="E46" s="59"/>
      <c r="F46" s="59"/>
      <c r="G46" s="59"/>
      <c r="H46" s="59"/>
      <c r="I46" s="59"/>
      <c r="J46" s="59"/>
    </row>
    <row r="47" spans="1:10" s="10" customFormat="1" ht="12.75">
      <c r="A47" s="59"/>
      <c r="B47" s="60"/>
      <c r="C47" s="59"/>
      <c r="D47" s="59"/>
      <c r="E47" s="59"/>
      <c r="F47" s="59"/>
      <c r="G47" s="59"/>
      <c r="H47" s="59"/>
      <c r="I47" s="59"/>
      <c r="J47" s="59"/>
    </row>
    <row r="48" spans="1:10" s="10" customFormat="1" ht="12.75">
      <c r="A48" s="59"/>
      <c r="B48" s="60"/>
      <c r="C48" s="59"/>
      <c r="D48" s="59"/>
      <c r="E48" s="59"/>
      <c r="F48" s="59"/>
      <c r="G48" s="59"/>
      <c r="H48" s="59"/>
      <c r="I48" s="59"/>
      <c r="J48" s="59"/>
    </row>
    <row r="49" spans="1:10" s="10" customFormat="1" ht="12.75">
      <c r="A49" s="59"/>
      <c r="B49" s="60"/>
      <c r="C49" s="59"/>
      <c r="D49" s="59"/>
      <c r="E49" s="59"/>
      <c r="F49" s="59"/>
      <c r="G49" s="59"/>
      <c r="H49" s="59"/>
      <c r="I49" s="59"/>
      <c r="J49" s="59"/>
    </row>
    <row r="50" spans="1:10" s="10" customFormat="1" ht="12.75">
      <c r="A50" s="59"/>
      <c r="B50" s="60"/>
      <c r="C50" s="59"/>
      <c r="D50" s="59"/>
      <c r="E50" s="59"/>
      <c r="F50" s="59"/>
      <c r="G50" s="59"/>
      <c r="H50" s="59"/>
      <c r="I50" s="59"/>
      <c r="J50" s="59"/>
    </row>
    <row r="51" spans="1:10" s="10" customFormat="1" ht="12.75">
      <c r="A51" s="59"/>
      <c r="B51" s="60"/>
      <c r="C51" s="59"/>
      <c r="D51" s="59"/>
      <c r="E51" s="59"/>
      <c r="F51" s="59"/>
      <c r="G51" s="59"/>
      <c r="H51" s="59"/>
      <c r="I51" s="59"/>
      <c r="J51" s="59"/>
    </row>
    <row r="52" spans="1:10" s="10" customFormat="1" ht="12.75">
      <c r="A52" s="59"/>
      <c r="B52" s="60"/>
      <c r="C52" s="59"/>
      <c r="D52" s="59"/>
      <c r="E52" s="59"/>
      <c r="F52" s="59"/>
      <c r="G52" s="59"/>
      <c r="H52" s="59"/>
      <c r="I52" s="59"/>
      <c r="J52" s="59"/>
    </row>
    <row r="53" spans="1:10" s="10" customFormat="1" ht="12.75">
      <c r="A53" s="59"/>
      <c r="B53" s="10" t="s">
        <v>104</v>
      </c>
      <c r="C53" s="59"/>
      <c r="D53" s="59"/>
      <c r="E53" s="59"/>
      <c r="F53" s="59"/>
      <c r="G53" s="59"/>
      <c r="H53" s="59"/>
      <c r="I53" s="59"/>
      <c r="J53" s="59"/>
    </row>
    <row r="54" spans="1:10" s="10" customFormat="1" ht="12.75">
      <c r="A54" s="59"/>
      <c r="B54" s="60"/>
      <c r="C54" s="59"/>
      <c r="D54" s="59"/>
      <c r="E54" s="59"/>
      <c r="F54" s="59"/>
      <c r="G54" s="59"/>
      <c r="H54" s="59"/>
      <c r="I54" s="59"/>
      <c r="J54" s="59"/>
    </row>
    <row r="55" spans="1:10" s="10" customFormat="1" ht="12.75">
      <c r="A55" s="51" t="s">
        <v>70</v>
      </c>
      <c r="B55" s="51" t="s">
        <v>71</v>
      </c>
      <c r="C55" s="51"/>
      <c r="D55" s="51"/>
      <c r="E55" s="51"/>
      <c r="F55" s="51"/>
      <c r="G55" s="51"/>
      <c r="H55" s="51"/>
      <c r="I55" s="51"/>
      <c r="J55" s="51"/>
    </row>
    <row r="56" spans="1:10" s="10" customFormat="1" ht="12.75">
      <c r="A56" s="51"/>
      <c r="B56" s="56" t="s">
        <v>303</v>
      </c>
      <c r="C56" s="51"/>
      <c r="D56" s="51"/>
      <c r="E56" s="51"/>
      <c r="F56" s="51"/>
      <c r="G56" s="51"/>
      <c r="H56" s="51"/>
      <c r="I56" s="51"/>
      <c r="J56" s="51"/>
    </row>
    <row r="57" spans="1:10" s="10" customFormat="1" ht="12.75">
      <c r="A57" s="51"/>
      <c r="B57" s="56" t="s">
        <v>247</v>
      </c>
      <c r="C57" s="51"/>
      <c r="D57" s="51"/>
      <c r="E57" s="51"/>
      <c r="F57" s="51"/>
      <c r="G57" s="51"/>
      <c r="H57" s="51"/>
      <c r="I57" s="51"/>
      <c r="J57" s="51"/>
    </row>
    <row r="58" spans="2:7" s="10" customFormat="1" ht="12.75">
      <c r="B58"/>
      <c r="D58" s="16" t="s">
        <v>128</v>
      </c>
      <c r="E58" s="16"/>
      <c r="F58" s="16" t="s">
        <v>289</v>
      </c>
      <c r="G58" s="16"/>
    </row>
    <row r="59" spans="2:7" s="10" customFormat="1" ht="12.75">
      <c r="B59" s="10" t="s">
        <v>68</v>
      </c>
      <c r="C59"/>
      <c r="D59" s="47" t="s">
        <v>298</v>
      </c>
      <c r="E59" s="16"/>
      <c r="F59" s="47" t="s">
        <v>298</v>
      </c>
      <c r="G59" s="16"/>
    </row>
    <row r="60" spans="1:10" s="51" customFormat="1" ht="12.75">
      <c r="A60" s="10"/>
      <c r="B60" t="s">
        <v>69</v>
      </c>
      <c r="C60"/>
      <c r="D60" s="48">
        <v>2007</v>
      </c>
      <c r="E60" s="6">
        <v>2006</v>
      </c>
      <c r="F60" s="48">
        <v>2007</v>
      </c>
      <c r="G60" s="6">
        <v>2006</v>
      </c>
      <c r="H60" s="10"/>
      <c r="I60" s="10"/>
      <c r="J60" s="10"/>
    </row>
    <row r="61" spans="1:10" s="51" customFormat="1" ht="12.75">
      <c r="A61" s="10"/>
      <c r="B61" s="10"/>
      <c r="C61"/>
      <c r="D61" s="48" t="s">
        <v>32</v>
      </c>
      <c r="E61" s="48" t="s">
        <v>32</v>
      </c>
      <c r="F61" s="48" t="s">
        <v>32</v>
      </c>
      <c r="G61" s="48" t="s">
        <v>32</v>
      </c>
      <c r="H61" s="10"/>
      <c r="I61" s="10"/>
      <c r="J61" s="10"/>
    </row>
    <row r="62" spans="1:10" s="51" customFormat="1" ht="12.75">
      <c r="A62" s="10"/>
      <c r="B62" s="30" t="s">
        <v>245</v>
      </c>
      <c r="C62"/>
      <c r="D62" s="114"/>
      <c r="E62" s="43"/>
      <c r="F62" s="114"/>
      <c r="G62" s="114"/>
      <c r="H62" s="10"/>
      <c r="I62" s="10"/>
      <c r="J62" s="10"/>
    </row>
    <row r="63" spans="2:7" s="10" customFormat="1" ht="13.5" thickBot="1">
      <c r="B63" s="30" t="s">
        <v>246</v>
      </c>
      <c r="C63"/>
      <c r="D63" s="97">
        <v>118</v>
      </c>
      <c r="E63" s="69">
        <v>0</v>
      </c>
      <c r="F63" s="97">
        <v>118</v>
      </c>
      <c r="G63" s="97">
        <v>0</v>
      </c>
    </row>
    <row r="64" spans="2:7" s="10" customFormat="1" ht="13.5" thickTop="1">
      <c r="B64" s="30"/>
      <c r="C64"/>
      <c r="D64" s="114"/>
      <c r="E64" s="43"/>
      <c r="F64" s="114"/>
      <c r="G64" s="114"/>
    </row>
    <row r="65" spans="1:10" s="10" customFormat="1" ht="12.75">
      <c r="A65" s="51" t="s">
        <v>72</v>
      </c>
      <c r="B65" s="51" t="s">
        <v>73</v>
      </c>
      <c r="C65" s="51"/>
      <c r="D65" s="51"/>
      <c r="E65" s="51"/>
      <c r="F65" s="51"/>
      <c r="G65" s="51"/>
      <c r="H65" s="51"/>
      <c r="I65" s="51"/>
      <c r="J65" s="51"/>
    </row>
    <row r="66" s="10" customFormat="1" ht="12.75">
      <c r="B66" s="10" t="s">
        <v>147</v>
      </c>
    </row>
    <row r="67" s="10" customFormat="1" ht="12.75">
      <c r="B67" s="10" t="s">
        <v>301</v>
      </c>
    </row>
    <row r="68" s="10" customFormat="1" ht="12.75"/>
    <row r="69" s="10" customFormat="1" ht="12.75">
      <c r="B69" s="10" t="s">
        <v>302</v>
      </c>
    </row>
    <row r="70" s="10" customFormat="1" ht="12.75">
      <c r="G70"/>
    </row>
    <row r="71" spans="5:7" s="10" customFormat="1" ht="12.75">
      <c r="E71" s="48" t="s">
        <v>74</v>
      </c>
      <c r="G71"/>
    </row>
    <row r="72" spans="5:7" s="10" customFormat="1" ht="12.75">
      <c r="E72" s="27"/>
      <c r="G72"/>
    </row>
    <row r="73" spans="1:10" s="51" customFormat="1" ht="12.75">
      <c r="A73" s="10"/>
      <c r="B73" s="10" t="s">
        <v>75</v>
      </c>
      <c r="C73" s="10"/>
      <c r="D73" s="10"/>
      <c r="E73" s="41">
        <v>7007</v>
      </c>
      <c r="F73" s="10"/>
      <c r="G73"/>
      <c r="H73" s="10"/>
      <c r="I73" s="10"/>
      <c r="J73" s="10"/>
    </row>
    <row r="74" spans="2:7" s="10" customFormat="1" ht="12.75">
      <c r="B74" s="10" t="s">
        <v>76</v>
      </c>
      <c r="E74" s="41">
        <v>-5858</v>
      </c>
      <c r="G74"/>
    </row>
    <row r="75" spans="2:7" s="10" customFormat="1" ht="13.5" thickBot="1">
      <c r="B75" s="30" t="s">
        <v>77</v>
      </c>
      <c r="E75" s="42">
        <f>SUM(E73:E74)</f>
        <v>1149</v>
      </c>
      <c r="G75"/>
    </row>
    <row r="76" spans="2:7" s="10" customFormat="1" ht="13.5" thickTop="1">
      <c r="B76" s="30"/>
      <c r="E76" s="41"/>
      <c r="G76"/>
    </row>
    <row r="77" spans="1:7" s="10" customFormat="1" ht="13.5" thickBot="1">
      <c r="A77" s="59"/>
      <c r="B77" s="30" t="s">
        <v>78</v>
      </c>
      <c r="E77" s="97">
        <v>1180</v>
      </c>
      <c r="G77"/>
    </row>
    <row r="78" s="10" customFormat="1" ht="13.5" thickTop="1"/>
    <row r="79" spans="1:10" s="30" customFormat="1" ht="12.75">
      <c r="A79" s="51" t="s">
        <v>79</v>
      </c>
      <c r="B79" s="51" t="s">
        <v>80</v>
      </c>
      <c r="C79" s="51"/>
      <c r="D79" s="51"/>
      <c r="E79" s="51"/>
      <c r="F79" s="51"/>
      <c r="G79" s="51"/>
      <c r="H79" s="51"/>
      <c r="I79" s="51"/>
      <c r="J79" s="51"/>
    </row>
    <row r="80" spans="1:10" s="30" customFormat="1" ht="12.75">
      <c r="A80" s="10"/>
      <c r="B80" s="10" t="s">
        <v>81</v>
      </c>
      <c r="C80" s="10"/>
      <c r="D80" s="10"/>
      <c r="E80" s="10"/>
      <c r="F80" s="10"/>
      <c r="G80" s="10"/>
      <c r="H80" s="10"/>
      <c r="I80" s="10"/>
      <c r="J80" s="10"/>
    </row>
    <row r="81" spans="1:10" s="8" customFormat="1" ht="12.75">
      <c r="A81" s="10"/>
      <c r="B81" s="10" t="s">
        <v>82</v>
      </c>
      <c r="C81" s="10"/>
      <c r="D81" s="10"/>
      <c r="E81" s="10"/>
      <c r="F81" s="10"/>
      <c r="G81" s="10"/>
      <c r="H81" s="10"/>
      <c r="I81" s="10"/>
      <c r="J81" s="10"/>
    </row>
    <row r="82" spans="1:10" s="8" customFormat="1" ht="12.75">
      <c r="A82" s="63" t="s">
        <v>83</v>
      </c>
      <c r="B82" s="51" t="s">
        <v>154</v>
      </c>
      <c r="C82" s="10"/>
      <c r="D82" s="10"/>
      <c r="E82" s="10"/>
      <c r="F82" s="10"/>
      <c r="G82" s="10"/>
      <c r="H82" s="10"/>
      <c r="I82" s="10"/>
      <c r="J82" s="10"/>
    </row>
    <row r="83" spans="1:10" s="8" customFormat="1" ht="12.75">
      <c r="A83" s="10"/>
      <c r="B83" s="10" t="s">
        <v>304</v>
      </c>
      <c r="C83" s="10"/>
      <c r="D83" s="10"/>
      <c r="E83" s="10"/>
      <c r="F83" s="10"/>
      <c r="G83" s="10"/>
      <c r="H83" s="10"/>
      <c r="I83" s="10"/>
      <c r="J83" s="10"/>
    </row>
    <row r="84" spans="1:10" s="8" customFormat="1" ht="12.75">
      <c r="A84" s="10"/>
      <c r="B84" s="10"/>
      <c r="C84" s="10"/>
      <c r="D84" s="10"/>
      <c r="E84" s="59"/>
      <c r="F84" s="10"/>
      <c r="G84" s="10"/>
      <c r="H84" s="10"/>
      <c r="I84" s="10"/>
      <c r="J84" s="10"/>
    </row>
    <row r="85" spans="1:10" s="8" customFormat="1" ht="12.75">
      <c r="A85" s="30"/>
      <c r="B85" s="38"/>
      <c r="C85" s="30"/>
      <c r="D85" s="30"/>
      <c r="E85" s="61" t="s">
        <v>74</v>
      </c>
      <c r="F85" s="30"/>
      <c r="G85"/>
      <c r="H85" s="30"/>
      <c r="I85" s="30"/>
      <c r="J85" s="30"/>
    </row>
    <row r="86" spans="1:10" s="8" customFormat="1" ht="12.75">
      <c r="A86" s="30"/>
      <c r="B86" s="30" t="s">
        <v>100</v>
      </c>
      <c r="C86" s="30"/>
      <c r="D86" s="30"/>
      <c r="E86" s="123"/>
      <c r="F86" s="30"/>
      <c r="G86"/>
      <c r="H86" s="30"/>
      <c r="I86" s="30"/>
      <c r="J86" s="30"/>
    </row>
    <row r="87" spans="2:7" s="8" customFormat="1" ht="12.75">
      <c r="B87" s="35" t="s">
        <v>106</v>
      </c>
      <c r="C87" s="30"/>
      <c r="E87" s="124">
        <v>572</v>
      </c>
      <c r="G87"/>
    </row>
    <row r="88" spans="2:7" s="8" customFormat="1" ht="12.75">
      <c r="B88" s="35" t="s">
        <v>193</v>
      </c>
      <c r="C88" s="30"/>
      <c r="E88" s="124">
        <v>23539</v>
      </c>
      <c r="G88"/>
    </row>
    <row r="89" spans="2:7" s="8" customFormat="1" ht="12.75">
      <c r="B89" s="30" t="s">
        <v>105</v>
      </c>
      <c r="C89" s="30"/>
      <c r="E89" s="124">
        <v>11</v>
      </c>
      <c r="G89"/>
    </row>
    <row r="90" spans="2:7" s="8" customFormat="1" ht="13.5" thickBot="1">
      <c r="B90" s="30" t="s">
        <v>23</v>
      </c>
      <c r="C90" s="30"/>
      <c r="E90" s="125">
        <f>SUM(E87:E89)</f>
        <v>24122</v>
      </c>
      <c r="G90"/>
    </row>
    <row r="91" spans="1:10" ht="13.5" thickTop="1">
      <c r="A91" s="8"/>
      <c r="B91" s="30"/>
      <c r="C91" s="30"/>
      <c r="D91" s="8"/>
      <c r="E91" s="124"/>
      <c r="F91" s="8"/>
      <c r="H91" s="8"/>
      <c r="I91" s="8"/>
      <c r="J91" s="8"/>
    </row>
    <row r="92" spans="1:10" ht="12.75">
      <c r="A92" s="8"/>
      <c r="B92" s="30" t="s">
        <v>101</v>
      </c>
      <c r="C92" s="30"/>
      <c r="D92" s="8"/>
      <c r="E92" s="124"/>
      <c r="F92" s="8"/>
      <c r="H92" s="8"/>
      <c r="I92" s="8"/>
      <c r="J92" s="8"/>
    </row>
    <row r="93" spans="1:10" s="64" customFormat="1" ht="12.75">
      <c r="A93" s="8"/>
      <c r="B93" s="35" t="s">
        <v>106</v>
      </c>
      <c r="C93" s="30"/>
      <c r="D93" s="8"/>
      <c r="E93" s="124">
        <v>2286</v>
      </c>
      <c r="F93" s="8"/>
      <c r="G93"/>
      <c r="H93" s="8"/>
      <c r="I93" s="8"/>
      <c r="J93" s="8"/>
    </row>
    <row r="94" spans="1:10" s="60" customFormat="1" ht="12.75">
      <c r="A94" s="8"/>
      <c r="B94" s="30" t="s">
        <v>135</v>
      </c>
      <c r="C94" s="30"/>
      <c r="D94" s="8"/>
      <c r="E94" s="124">
        <v>0</v>
      </c>
      <c r="F94" s="8"/>
      <c r="G94"/>
      <c r="H94" s="8"/>
      <c r="I94" s="8"/>
      <c r="J94" s="8"/>
    </row>
    <row r="95" spans="1:10" ht="13.5" thickBot="1">
      <c r="A95" s="8"/>
      <c r="B95" s="30" t="s">
        <v>23</v>
      </c>
      <c r="C95" s="30"/>
      <c r="D95" s="8"/>
      <c r="E95" s="125">
        <f>SUM(E93:E94)</f>
        <v>2286</v>
      </c>
      <c r="F95" s="8"/>
      <c r="H95" s="8"/>
      <c r="I95" s="8"/>
      <c r="J95" s="8"/>
    </row>
    <row r="96" spans="1:10" ht="13.5" thickTop="1">
      <c r="A96" s="8"/>
      <c r="B96" s="30"/>
      <c r="C96" s="30"/>
      <c r="D96" s="8"/>
      <c r="E96" s="124"/>
      <c r="F96" s="8"/>
      <c r="H96" s="8"/>
      <c r="I96" s="8"/>
      <c r="J96" s="8"/>
    </row>
    <row r="97" spans="1:5" ht="12.75">
      <c r="A97" s="8"/>
      <c r="B97" s="8" t="s">
        <v>84</v>
      </c>
      <c r="E97" s="59"/>
    </row>
    <row r="98" spans="1:5" ht="12.75">
      <c r="A98" s="8"/>
      <c r="B98" s="10"/>
      <c r="E98" s="59"/>
    </row>
    <row r="99" spans="1:5" ht="12.75">
      <c r="A99" s="8"/>
      <c r="B99" s="10" t="s">
        <v>104</v>
      </c>
      <c r="E99" s="59"/>
    </row>
    <row r="100" spans="1:5" ht="12.75">
      <c r="A100" s="8"/>
      <c r="E100" s="59"/>
    </row>
    <row r="101" spans="1:10" ht="12.75">
      <c r="A101" s="50" t="s">
        <v>85</v>
      </c>
      <c r="B101" s="62" t="s">
        <v>148</v>
      </c>
      <c r="C101" s="63"/>
      <c r="D101" s="64"/>
      <c r="E101" s="63"/>
      <c r="F101" s="64"/>
      <c r="G101" s="64"/>
      <c r="H101" s="64"/>
      <c r="I101" s="64"/>
      <c r="J101" s="64"/>
    </row>
    <row r="102" spans="1:10" ht="12.75">
      <c r="A102" s="59"/>
      <c r="B102" s="60" t="s">
        <v>155</v>
      </c>
      <c r="C102" s="59"/>
      <c r="D102" s="60"/>
      <c r="E102" s="59"/>
      <c r="F102" s="60"/>
      <c r="G102" s="60"/>
      <c r="H102" s="60"/>
      <c r="I102" s="60"/>
      <c r="J102" s="60"/>
    </row>
    <row r="103" spans="1:5" ht="12.75">
      <c r="A103" s="10"/>
      <c r="E103" s="59"/>
    </row>
    <row r="104" spans="1:10" ht="12.75">
      <c r="A104" s="63" t="s">
        <v>86</v>
      </c>
      <c r="B104" s="64" t="s">
        <v>87</v>
      </c>
      <c r="C104" s="51"/>
      <c r="D104" s="6"/>
      <c r="E104" s="51"/>
      <c r="F104" s="6"/>
      <c r="G104" s="6"/>
      <c r="H104" s="6"/>
      <c r="I104" s="6"/>
      <c r="J104" s="6"/>
    </row>
    <row r="105" spans="1:10" s="60" customFormat="1" ht="12.75">
      <c r="A105" s="59"/>
      <c r="B105" s="60" t="s">
        <v>209</v>
      </c>
      <c r="C105" s="10"/>
      <c r="D105"/>
      <c r="E105" s="10"/>
      <c r="F105"/>
      <c r="G105"/>
      <c r="H105"/>
      <c r="I105"/>
      <c r="J105"/>
    </row>
    <row r="106" spans="1:2" ht="12.75">
      <c r="A106" s="10"/>
      <c r="B106" t="s">
        <v>159</v>
      </c>
    </row>
    <row r="107" spans="1:2" ht="12.75">
      <c r="A107" s="10"/>
      <c r="B107" t="s">
        <v>160</v>
      </c>
    </row>
    <row r="108" spans="1:10" s="6" customFormat="1" ht="12.75">
      <c r="A108" s="10"/>
      <c r="B108" t="s">
        <v>161</v>
      </c>
      <c r="C108" s="10"/>
      <c r="D108"/>
      <c r="E108" s="10"/>
      <c r="F108"/>
      <c r="G108"/>
      <c r="H108"/>
      <c r="I108"/>
      <c r="J108"/>
    </row>
    <row r="109" spans="1:2" ht="12.75">
      <c r="A109" s="10"/>
      <c r="B109" t="s">
        <v>210</v>
      </c>
    </row>
    <row r="110" spans="1:2" ht="12.75">
      <c r="A110" s="10"/>
      <c r="B110" t="s">
        <v>305</v>
      </c>
    </row>
    <row r="111" spans="1:10" ht="12.75">
      <c r="A111" s="59"/>
      <c r="B111" s="60" t="s">
        <v>162</v>
      </c>
      <c r="C111" s="59"/>
      <c r="D111" s="60"/>
      <c r="E111" s="59"/>
      <c r="F111" s="60"/>
      <c r="G111" s="60"/>
      <c r="H111" s="60"/>
      <c r="I111" s="60"/>
      <c r="J111" s="60"/>
    </row>
    <row r="112" ht="12.75">
      <c r="B112" s="60" t="s">
        <v>312</v>
      </c>
    </row>
    <row r="114" spans="1:10" ht="12.75">
      <c r="A114" s="51" t="s">
        <v>88</v>
      </c>
      <c r="B114" s="6" t="s">
        <v>89</v>
      </c>
      <c r="C114" s="51"/>
      <c r="D114" s="6"/>
      <c r="E114" s="51"/>
      <c r="F114" s="6"/>
      <c r="G114" s="6"/>
      <c r="H114" s="6"/>
      <c r="I114" s="6"/>
      <c r="J114" s="6"/>
    </row>
    <row r="115" spans="1:10" s="60" customFormat="1" ht="12.75">
      <c r="A115" s="10"/>
      <c r="B115" t="s">
        <v>280</v>
      </c>
      <c r="C115" s="10"/>
      <c r="D115"/>
      <c r="E115" s="10"/>
      <c r="F115"/>
      <c r="G115"/>
      <c r="H115"/>
      <c r="I115"/>
      <c r="J115"/>
    </row>
    <row r="116" spans="1:10" s="60" customFormat="1" ht="12.75">
      <c r="A116" s="10"/>
      <c r="B116" t="s">
        <v>281</v>
      </c>
      <c r="C116" s="10"/>
      <c r="D116"/>
      <c r="E116" s="10"/>
      <c r="F116"/>
      <c r="G116"/>
      <c r="H116"/>
      <c r="I116"/>
      <c r="J116"/>
    </row>
    <row r="117" spans="1:10" s="60" customFormat="1" ht="12.75">
      <c r="A117" s="10"/>
      <c r="B117"/>
      <c r="C117" s="10"/>
      <c r="D117"/>
      <c r="E117" s="10"/>
      <c r="F117"/>
      <c r="G117"/>
      <c r="H117"/>
      <c r="I117"/>
      <c r="J117"/>
    </row>
    <row r="118" spans="1:10" s="60" customFormat="1" ht="12.75">
      <c r="A118" s="10"/>
      <c r="B118" t="s">
        <v>324</v>
      </c>
      <c r="C118" s="10"/>
      <c r="D118"/>
      <c r="E118" s="10"/>
      <c r="F118"/>
      <c r="G118"/>
      <c r="H118"/>
      <c r="I118"/>
      <c r="J118"/>
    </row>
    <row r="119" spans="1:10" s="60" customFormat="1" ht="12.75">
      <c r="A119" s="10"/>
      <c r="B119" t="s">
        <v>306</v>
      </c>
      <c r="C119" s="10"/>
      <c r="D119"/>
      <c r="E119" s="10"/>
      <c r="F119"/>
      <c r="G119"/>
      <c r="H119"/>
      <c r="I119"/>
      <c r="J119"/>
    </row>
    <row r="120" spans="1:10" s="60" customFormat="1" ht="12.75">
      <c r="A120" s="10"/>
      <c r="B120"/>
      <c r="C120" s="10"/>
      <c r="D120"/>
      <c r="E120" s="10"/>
      <c r="F120"/>
      <c r="G120"/>
      <c r="H120"/>
      <c r="I120"/>
      <c r="J120"/>
    </row>
    <row r="121" spans="1:5" s="60" customFormat="1" ht="12.75">
      <c r="A121" s="63" t="s">
        <v>90</v>
      </c>
      <c r="B121" s="64" t="s">
        <v>91</v>
      </c>
      <c r="C121" s="59"/>
      <c r="E121" s="59"/>
    </row>
    <row r="122" spans="1:5" s="60" customFormat="1" ht="12.75">
      <c r="A122" s="63"/>
      <c r="B122" s="156" t="s">
        <v>158</v>
      </c>
      <c r="C122" s="59"/>
      <c r="E122" s="59"/>
    </row>
    <row r="123" spans="1:5" s="60" customFormat="1" ht="12.75">
      <c r="A123" s="63"/>
      <c r="B123" s="156" t="s">
        <v>310</v>
      </c>
      <c r="C123" s="59"/>
      <c r="E123" s="59"/>
    </row>
    <row r="124" spans="3:5" s="60" customFormat="1" ht="12.75">
      <c r="C124" s="59"/>
      <c r="E124" s="59"/>
    </row>
    <row r="125" spans="3:7" s="60" customFormat="1" ht="12.75">
      <c r="C125" s="59"/>
      <c r="D125" s="157" t="s">
        <v>128</v>
      </c>
      <c r="E125" s="157"/>
      <c r="F125" s="157" t="s">
        <v>289</v>
      </c>
      <c r="G125" s="157"/>
    </row>
    <row r="126" spans="3:7" s="60" customFormat="1" ht="12.75">
      <c r="C126" s="59"/>
      <c r="D126" s="158" t="s">
        <v>290</v>
      </c>
      <c r="E126" s="157"/>
      <c r="F126" s="158" t="s">
        <v>290</v>
      </c>
      <c r="G126" s="157"/>
    </row>
    <row r="127" spans="3:7" s="60" customFormat="1" ht="12.75">
      <c r="C127" s="59"/>
      <c r="D127" s="169"/>
      <c r="E127" s="169"/>
      <c r="F127" s="169"/>
      <c r="G127" s="169"/>
    </row>
    <row r="128" spans="3:5" s="60" customFormat="1" ht="12.75">
      <c r="C128" s="59"/>
      <c r="E128" s="59"/>
    </row>
    <row r="129" spans="1:10" s="147" customFormat="1" ht="12.75">
      <c r="A129" s="60"/>
      <c r="B129" s="60" t="s">
        <v>307</v>
      </c>
      <c r="C129" s="59"/>
      <c r="D129" s="170">
        <v>1727</v>
      </c>
      <c r="E129" s="171"/>
      <c r="F129" s="175">
        <v>7716</v>
      </c>
      <c r="G129" s="175"/>
      <c r="H129" s="60"/>
      <c r="I129" s="60"/>
      <c r="J129" s="60"/>
    </row>
    <row r="130" spans="3:5" s="60" customFormat="1" ht="12.75">
      <c r="C130" s="59"/>
      <c r="D130" s="161"/>
      <c r="E130" s="161"/>
    </row>
    <row r="131" spans="2:5" s="60" customFormat="1" ht="12.75">
      <c r="B131" s="60" t="s">
        <v>229</v>
      </c>
      <c r="C131" s="59"/>
      <c r="D131" s="161"/>
      <c r="E131" s="161"/>
    </row>
    <row r="132" spans="2:7" s="60" customFormat="1" ht="12.75">
      <c r="B132" s="147" t="s">
        <v>318</v>
      </c>
      <c r="C132" s="52"/>
      <c r="D132" s="172">
        <v>190583</v>
      </c>
      <c r="E132" s="173"/>
      <c r="F132" s="176">
        <v>191596</v>
      </c>
      <c r="G132" s="176"/>
    </row>
    <row r="133" spans="1:10" ht="12.75">
      <c r="A133" s="60"/>
      <c r="B133" s="147" t="s">
        <v>240</v>
      </c>
      <c r="C133" s="59"/>
      <c r="D133" s="162"/>
      <c r="E133" s="159">
        <v>0</v>
      </c>
      <c r="F133" s="160"/>
      <c r="G133" s="159">
        <v>-398</v>
      </c>
      <c r="H133" s="60"/>
      <c r="I133" s="60"/>
      <c r="J133" s="60"/>
    </row>
    <row r="134" spans="1:10" ht="12.75">
      <c r="A134" s="60"/>
      <c r="B134" s="147" t="s">
        <v>230</v>
      </c>
      <c r="C134" s="59"/>
      <c r="D134" s="163"/>
      <c r="E134" s="163"/>
      <c r="F134" s="147"/>
      <c r="G134" s="147"/>
      <c r="H134" s="60"/>
      <c r="I134" s="60"/>
      <c r="J134" s="60"/>
    </row>
    <row r="135" spans="1:10" ht="12.75">
      <c r="A135" s="147"/>
      <c r="B135" s="147" t="s">
        <v>308</v>
      </c>
      <c r="C135" s="147"/>
      <c r="D135" s="160"/>
      <c r="E135" s="164">
        <f>SUM(D132:E133)</f>
        <v>190583</v>
      </c>
      <c r="F135" s="160"/>
      <c r="G135" s="164">
        <f>SUM(F132:G133)</f>
        <v>191198</v>
      </c>
      <c r="H135" s="147"/>
      <c r="I135" s="147"/>
      <c r="J135" s="147"/>
    </row>
    <row r="136" spans="1:10" ht="12.75">
      <c r="A136" s="60"/>
      <c r="B136" s="60"/>
      <c r="C136" s="59"/>
      <c r="D136" s="161"/>
      <c r="E136" s="161"/>
      <c r="F136" s="60"/>
      <c r="G136" s="60"/>
      <c r="H136" s="60"/>
      <c r="I136" s="60"/>
      <c r="J136" s="60"/>
    </row>
    <row r="137" spans="1:10" ht="13.5" thickBot="1">
      <c r="A137" s="60"/>
      <c r="B137" s="60" t="s">
        <v>149</v>
      </c>
      <c r="C137" s="59"/>
      <c r="D137" s="174">
        <v>0.9</v>
      </c>
      <c r="E137" s="174"/>
      <c r="F137" s="174">
        <v>4.03</v>
      </c>
      <c r="G137" s="174"/>
      <c r="H137" s="60"/>
      <c r="I137" s="60"/>
      <c r="J137" s="60"/>
    </row>
    <row r="138" spans="1:10" ht="13.5" thickTop="1">
      <c r="A138" s="60"/>
      <c r="B138" s="60"/>
      <c r="C138" s="59"/>
      <c r="D138" s="60"/>
      <c r="E138" s="59"/>
      <c r="F138" s="60"/>
      <c r="G138" s="60"/>
      <c r="H138" s="60"/>
      <c r="I138" s="60"/>
      <c r="J138" s="60"/>
    </row>
    <row r="140" spans="1:2" ht="12.75">
      <c r="A140" s="66" t="s">
        <v>150</v>
      </c>
      <c r="B140" s="66" t="s">
        <v>151</v>
      </c>
    </row>
    <row r="141" ht="12.75">
      <c r="B141" t="s">
        <v>157</v>
      </c>
    </row>
    <row r="142" ht="12.75">
      <c r="B142" t="s">
        <v>309</v>
      </c>
    </row>
  </sheetData>
  <mergeCells count="8">
    <mergeCell ref="F129:G129"/>
    <mergeCell ref="F132:G132"/>
    <mergeCell ref="F137:G137"/>
    <mergeCell ref="F127:G127"/>
    <mergeCell ref="D127:E127"/>
    <mergeCell ref="D129:E129"/>
    <mergeCell ref="D132:E132"/>
    <mergeCell ref="D137:E137"/>
  </mergeCells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</cp:lastModifiedBy>
  <cp:lastPrinted>2008-02-22T04:21:27Z</cp:lastPrinted>
  <dcterms:created xsi:type="dcterms:W3CDTF">2002-10-15T04:41:28Z</dcterms:created>
  <dcterms:modified xsi:type="dcterms:W3CDTF">2008-02-22T07:24:09Z</dcterms:modified>
  <cp:category/>
  <cp:version/>
  <cp:contentType/>
  <cp:contentStatus/>
</cp:coreProperties>
</file>