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0"/>
  </bookViews>
  <sheets>
    <sheet name="BS" sheetId="1" r:id="rId1"/>
    <sheet name="PL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'BS'!$1:$8</definedName>
    <definedName name="_xlnm.Print_Titles" localSheetId="2">'ch-equity'!$1:$11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<sst xmlns="http://schemas.openxmlformats.org/spreadsheetml/2006/main" count="344" uniqueCount="294">
  <si>
    <t>ASAS  DUNIA  BERHAD</t>
  </si>
  <si>
    <t>(company no. 94528-T)</t>
  </si>
  <si>
    <t>Condensed Consolidated Income Statement</t>
  </si>
  <si>
    <t>Revenue</t>
  </si>
  <si>
    <t>Tax expense</t>
  </si>
  <si>
    <t xml:space="preserve">Basic earnings per </t>
  </si>
  <si>
    <t xml:space="preserve">     ordinary share(sen)</t>
  </si>
  <si>
    <t>(company no.94528-T)</t>
  </si>
  <si>
    <t>Property, plant &amp; equipment</t>
  </si>
  <si>
    <t>Investment properties</t>
  </si>
  <si>
    <t>Other investments</t>
  </si>
  <si>
    <t>Inventories</t>
  </si>
  <si>
    <t>Cash and bank balances</t>
  </si>
  <si>
    <t>Share capital</t>
  </si>
  <si>
    <t>Reserves</t>
  </si>
  <si>
    <t>Condensed Consolidated Cash Flow Statement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</si>
  <si>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</si>
  <si>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</si>
  <si>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</si>
  <si>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</si>
  <si>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</si>
  <si>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</si>
  <si>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</si>
  <si>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</si>
  <si>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</si>
  <si>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</si>
  <si>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</si>
  <si>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</si>
  <si>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</si>
  <si>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</si>
  <si>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</si>
  <si>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</si>
  <si>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</si>
  <si>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</si>
  <si>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</si>
  <si>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</si>
  <si>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</si>
  <si>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</si>
  <si>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</si>
  <si>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</si>
  <si>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</si>
  <si>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</si>
  <si>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</si>
  <si>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</si>
  <si>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</si>
  <si>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</si>
  <si>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</si>
  <si>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</si>
  <si>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</si>
  <si>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</si>
  <si>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</si>
  <si>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</si>
  <si>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</si>
  <si>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</si>
  <si>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</si>
  <si>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</si>
  <si>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</si>
  <si>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</si>
  <si>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</si>
  <si>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</si>
  <si>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</si>
  <si>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</si>
  <si>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</si>
  <si>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</si>
  <si>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</si>
  <si>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</si>
  <si>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</si>
  <si>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</si>
  <si>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</si>
  <si>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</si>
  <si>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</si>
  <si>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</si>
  <si>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</si>
  <si>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</si>
  <si>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</si>
  <si>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</si>
  <si>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</si>
  <si>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</si>
  <si>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</si>
  <si>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</si>
  <si>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</si>
  <si>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>There were no corporate proposals announced during the period under review.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</si>
  <si>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</si>
  <si>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</si>
  <si>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</si>
  <si>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</si>
  <si>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</si>
  <si>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</si>
  <si>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</si>
  <si>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</si>
  <si>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</si>
  <si>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</si>
  <si>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</si>
  <si>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</si>
  <si>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</si>
  <si>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</si>
  <si>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</si>
  <si>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</si>
  <si>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</si>
  <si>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</si>
  <si>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>Current</t>
  </si>
  <si>
    <t>Non current</t>
  </si>
  <si>
    <t xml:space="preserve">Borrowings </t>
  </si>
  <si>
    <t>A11</t>
  </si>
  <si>
    <t>continue/….</t>
  </si>
  <si>
    <t>Lease payable (secured)</t>
  </si>
  <si>
    <t>AL-Bai Bithaman Ajil term financing(unsecured)</t>
  </si>
  <si>
    <t>from the previous audited financial statements.</t>
  </si>
  <si>
    <t>As previously reported</t>
  </si>
  <si>
    <t>Note</t>
  </si>
  <si>
    <t>Profit for the period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</si>
  <si>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</si>
  <si>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</si>
  <si>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</si>
  <si>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</si>
  <si>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</si>
  <si>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</si>
  <si>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</si>
  <si>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</si>
  <si>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</si>
  <si>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</si>
  <si>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</si>
  <si>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</si>
  <si>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</si>
  <si>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-----------------------------Attributable to shareholders of the Company-------------------</t>
  </si>
  <si>
    <t>Net cash used in financing activities</t>
  </si>
  <si>
    <t>This interim financial report has been prepared in accordance with the applicable disclosure</t>
  </si>
  <si>
    <t>A12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</si>
  <si>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</si>
  <si>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</si>
  <si>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</si>
  <si>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</si>
  <si>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</si>
  <si>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</si>
  <si>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</si>
  <si>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Lease payable(secured)</t>
  </si>
  <si>
    <t>equity</t>
  </si>
  <si>
    <t>attached to the interim financial statements.</t>
  </si>
  <si>
    <t>The condensed consolidated income statement should be read in conjunction with the annual</t>
  </si>
  <si>
    <t>The condensed consolidated balance sheet should be read in conjunction with the annual financial report</t>
  </si>
  <si>
    <t>financial statements.</t>
  </si>
  <si>
    <t>The condensed consolidated cash flow statement should be read in conjunction with the annual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</si>
  <si>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</si>
  <si>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</si>
  <si>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At 1 January 2006</t>
  </si>
  <si>
    <t>provisions of the Listing Requirements of the Bursa Malaysia Securities Berhad, including</t>
  </si>
  <si>
    <t>issued by the Malaysian Accounting Standards Board (MASB) and should be read in conjunction</t>
  </si>
  <si>
    <t>(a) There were no transactions in quoted investments for the quarter under review and financial</t>
  </si>
  <si>
    <t>There were no sales of unquoted investments and properties for the quarter under review and</t>
  </si>
  <si>
    <t>Off balance sheet financial instruments</t>
  </si>
  <si>
    <t>Basic earnings per share (sen)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</si>
  <si>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</si>
  <si>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</si>
  <si>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</si>
  <si>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</si>
  <si>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</si>
  <si>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</si>
  <si>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</si>
  <si>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</si>
  <si>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Basic earnings per share is calculated by dividing the profit after taxation for the period by</t>
  </si>
  <si>
    <t>number of ordinary shares in issue during the period.</t>
  </si>
  <si>
    <t>purchasers have initiated legal suits against the Company to rescind the Sales and Purchase</t>
  </si>
  <si>
    <t>Agreements for retail units in a shopping complex and to seek refund of the progress payments</t>
  </si>
  <si>
    <t>paid amounting to RM2,601,649 together with the interest to be accrued. The Company is</t>
  </si>
  <si>
    <t>including late payment interest owing to the Company by these purchasers amounted to</t>
  </si>
  <si>
    <t>At 31 December 2006</t>
  </si>
  <si>
    <t>Administrative and other operating expenses</t>
  </si>
  <si>
    <t>Group's operations for the year ending 31 December 2007 are expected to be satisfactory.</t>
  </si>
  <si>
    <t>for the year ended 31 December 2006 and the accompanying explanatory notes attached to the interim</t>
  </si>
  <si>
    <t>financial report for the year ended 31 December 2006 and the accompanying explanatory notes</t>
  </si>
  <si>
    <t>Effect of adopting FRS 140</t>
  </si>
  <si>
    <t>At 1 January 2006,restated</t>
  </si>
  <si>
    <t>At 1 January 2007</t>
  </si>
  <si>
    <t>the year ended 31 December 2006 and the accompanying explanatory notes attached to the interim financial statements.</t>
  </si>
  <si>
    <t>Profit for the period (RM' 000)</t>
  </si>
  <si>
    <t>financial period to date.</t>
  </si>
  <si>
    <t xml:space="preserve">period to date. </t>
  </si>
  <si>
    <t>(b) The particulars of quoted investments as at the end of the financial period were as follows;-</t>
  </si>
  <si>
    <t>Bank borrowings and debt securities of the Group as at the end of the period were as follows:</t>
  </si>
  <si>
    <t>The directors do not recommend the payment of any dividends in respect of the current financial</t>
  </si>
  <si>
    <t>losses in a subsidiary company.</t>
  </si>
  <si>
    <t>2007 are lower than the statutory tax rate principally due to the utilisation of unabsorbed tax</t>
  </si>
  <si>
    <t>with the Group's financial statements for the year ended 31 December 2006.</t>
  </si>
  <si>
    <t>The accounting policies and methods of computation adopted by the Group in this interim</t>
  </si>
  <si>
    <t>There were no material events subsequent to the financial period under review.</t>
  </si>
  <si>
    <t>period.</t>
  </si>
  <si>
    <t>Continuing operations</t>
  </si>
  <si>
    <t>Intangible assets</t>
  </si>
  <si>
    <t>Curent tax assets</t>
  </si>
  <si>
    <t>Cash and cash equivalents</t>
  </si>
  <si>
    <t>Receivables,deposits and prepayments</t>
  </si>
  <si>
    <t xml:space="preserve">Provision </t>
  </si>
  <si>
    <t>Payables and accruals</t>
  </si>
  <si>
    <t>Operating profit before changes in working capital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</si>
  <si>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</si>
  <si>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</si>
  <si>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</si>
  <si>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</si>
  <si>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</si>
  <si>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</si>
  <si>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 xml:space="preserve">   Net cash used in investing activities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</si>
  <si>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</si>
  <si>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</si>
  <si>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</si>
  <si>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</si>
  <si>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Deposits with licenced bank</t>
  </si>
  <si>
    <t>Bank overdrafts</t>
  </si>
  <si>
    <t>financial report are consistent with the recent annual audited financial statements for the year</t>
  </si>
  <si>
    <t xml:space="preserve">   Proceeds from disposal of plant and equipment</t>
  </si>
  <si>
    <t xml:space="preserve">   Drawdown of lease payables</t>
  </si>
  <si>
    <t>Operating profit</t>
  </si>
  <si>
    <t>Finance costs</t>
  </si>
  <si>
    <t>Property development costs</t>
  </si>
  <si>
    <t xml:space="preserve">Condensed Consolidated Balance Sheet </t>
  </si>
  <si>
    <t xml:space="preserve">   Repayment of Borrowings</t>
  </si>
  <si>
    <t>Land held for property development</t>
  </si>
  <si>
    <t>Deferred tax liabilities</t>
  </si>
  <si>
    <t>Total liabilities</t>
  </si>
  <si>
    <t>Profit before tax</t>
  </si>
  <si>
    <t xml:space="preserve">   Adjustments  for:</t>
  </si>
  <si>
    <t xml:space="preserve">   Profit before tax from continuing operations</t>
  </si>
  <si>
    <t>ended 31 December 2006 except for the adoption of FRS117, Leases and FRS 124, Related</t>
  </si>
  <si>
    <t>-under provision- prior year</t>
  </si>
  <si>
    <t>There were no changes in material litigation during the quarter under review, however certain</t>
  </si>
  <si>
    <t>disputing and contesting the claim. The case is pending and the outcome of the matter cannot</t>
  </si>
  <si>
    <t>-current period provision</t>
  </si>
  <si>
    <t>Party Disclosures for annual period begining 1 January 2007. There is no material impact arising</t>
  </si>
  <si>
    <t>from the adoption of FRS 117 and FRS 124 on this interim financial report.</t>
  </si>
  <si>
    <t>at 30 June 2007-Unaudited</t>
  </si>
  <si>
    <t>At 30 June  2007</t>
  </si>
  <si>
    <t>for the period ended 30 June 2007 -Unaudited</t>
  </si>
  <si>
    <t>Three months ended 30 June</t>
  </si>
  <si>
    <t>Six months ended 30 June</t>
  </si>
  <si>
    <t>For the period ended 30 June 2007-unaudited</t>
  </si>
  <si>
    <t>At 30 June 2006</t>
  </si>
  <si>
    <t>At 30 June 2007</t>
  </si>
  <si>
    <t>for the period ended  30 June 2007-unaudited</t>
  </si>
  <si>
    <t xml:space="preserve">Six months ended </t>
  </si>
  <si>
    <t>30 June 2007</t>
  </si>
  <si>
    <t>30 June 2006</t>
  </si>
  <si>
    <t>30 June</t>
  </si>
  <si>
    <t>Six months ended</t>
  </si>
  <si>
    <t>Cash and cash equivalents at 30 June</t>
  </si>
  <si>
    <t>----------------------------Non Distributable--------------------------------------------</t>
  </si>
  <si>
    <t>Treasury</t>
  </si>
  <si>
    <t>shares</t>
  </si>
  <si>
    <t>Treasury shares acquired</t>
  </si>
  <si>
    <t xml:space="preserve">   Repurchase of treasury shares</t>
  </si>
  <si>
    <t>Repurchase of own shares</t>
  </si>
  <si>
    <t>Month</t>
  </si>
  <si>
    <t xml:space="preserve">Number of shares </t>
  </si>
  <si>
    <t>repurchased</t>
  </si>
  <si>
    <t>paid per share</t>
  </si>
  <si>
    <t>Lower price</t>
  </si>
  <si>
    <t>Aggregate</t>
  </si>
  <si>
    <t>price paid</t>
  </si>
  <si>
    <t>RM</t>
  </si>
  <si>
    <t>May'2007</t>
  </si>
  <si>
    <t>Consideration</t>
  </si>
  <si>
    <t>period ended 30 June 2007.The amount due to the related company at 30 June 2007</t>
  </si>
  <si>
    <t xml:space="preserve">The Group recorded a profit before tax of RM2.0 million as compared to RM3.3 million in the </t>
  </si>
  <si>
    <t>preceding quarter. This was due to decrease in sales of  completed properties.</t>
  </si>
  <si>
    <t>The Group recorded a revenue of RM20.9 million and profit before tax of RM5.3 million for the six</t>
  </si>
  <si>
    <t>months period ended 30 June 2007 when compared to the revenue of RM21.7 million and profit</t>
  </si>
  <si>
    <t>before tax of RM4.7 million for the corresponding quarter in the preceding year. The decrease in</t>
  </si>
  <si>
    <t>The effective tax rate of the Group for the current quarter and for the period ended 30 June</t>
  </si>
  <si>
    <t>financial year ended 31 December 2006 have been approved by the shareholders during the</t>
  </si>
  <si>
    <t>Annual General Meeting of the Company and the payment date was on 8th August 2007.</t>
  </si>
  <si>
    <t>A first and final dividend of  5% less 27% tax totalling RM6,972,368 in respect of the</t>
  </si>
  <si>
    <t>In thousand of shares</t>
  </si>
  <si>
    <t xml:space="preserve">  Issued ordinary shares at 1January</t>
  </si>
  <si>
    <t xml:space="preserve">    shares at 30 June </t>
  </si>
  <si>
    <t xml:space="preserve">  Weighted average number of ordinary</t>
  </si>
  <si>
    <t>amounted to RM123,823.</t>
  </si>
  <si>
    <t>RM2,260,703.</t>
  </si>
  <si>
    <t>be ascertained at this juncture. As at 21 August 2007, the outstanding progress billings</t>
  </si>
  <si>
    <t>with a resolution of the directors on 21 August 2007.</t>
  </si>
  <si>
    <t>Highest price</t>
  </si>
  <si>
    <t>Subsequent material events</t>
  </si>
  <si>
    <t>During the financial period, the Company repurchased its own shares on the Bursa Malaysia</t>
  </si>
  <si>
    <t>revenue was due to the decrease in sales of development properties and the increase in the</t>
  </si>
  <si>
    <t xml:space="preserve">Treasury shares </t>
  </si>
  <si>
    <t>Cash generated from operating activities</t>
  </si>
  <si>
    <t>Net cash generated from operating activities</t>
  </si>
  <si>
    <t xml:space="preserve">   Dividend received</t>
  </si>
  <si>
    <t xml:space="preserve">   Purchase of property,plant and equipment</t>
  </si>
  <si>
    <t xml:space="preserve">   Purchase of land held for property development</t>
  </si>
  <si>
    <t>Net increase/(decrease) in cash and cash equivalents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</si>
  <si>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</si>
  <si>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t>Securities Berhad and the details are as shown below:</t>
  </si>
  <si>
    <t xml:space="preserve">  Effect of treasury shares held</t>
  </si>
  <si>
    <t>Purchase of bricks and hollow blocks from a related party amounted to RM301,171 during the</t>
  </si>
  <si>
    <t>project.</t>
  </si>
  <si>
    <t>profit before taxation was due to the higher profit margin from the sales of the Taman Idaman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</si>
</sst>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#,##0.0_);\(#,##0.0\)"/>
    <numFmt numFmtId="174" formatCode="0.0"/>
    <numFmt numFmtId="175" formatCode="0.00_);\(0.00\)"/>
    <numFmt numFmtId="176" formatCode="0_);\(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0" fillId="0" borderId="0" xfId="15" applyNumberFormat="1" applyAlignment="1">
      <alignment horizontal="right"/>
    </xf>
    <xf numFmtId="171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1" fontId="0" fillId="0" borderId="0" xfId="15" applyNumberFormat="1" applyAlignment="1">
      <alignment horizontal="left"/>
    </xf>
    <xf numFmtId="171" fontId="0" fillId="0" borderId="3" xfId="15" applyNumberFormat="1" applyBorder="1" applyAlignment="1">
      <alignment horizontal="left"/>
    </xf>
    <xf numFmtId="171" fontId="0" fillId="0" borderId="0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1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171" fontId="0" fillId="0" borderId="5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5" xfId="15" applyNumberFormat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71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1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1" fillId="0" borderId="0" xfId="0" applyNumberFormat="1" applyFont="1" applyAlignment="1" quotePrefix="1">
      <alignment horizontal="center"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171" fontId="0" fillId="0" borderId="0" xfId="15" applyNumberFormat="1" applyFont="1" applyAlignment="1" quotePrefix="1">
      <alignment horizontal="left"/>
    </xf>
    <xf numFmtId="171" fontId="0" fillId="0" borderId="0" xfId="15" applyNumberFormat="1" applyFont="1" applyBorder="1" applyAlignment="1" quotePrefix="1">
      <alignment horizontal="left"/>
    </xf>
    <xf numFmtId="171" fontId="0" fillId="0" borderId="2" xfId="15" applyNumberFormat="1" applyFont="1" applyBorder="1" applyAlignment="1" quotePrefix="1">
      <alignment horizontal="left"/>
    </xf>
    <xf numFmtId="171" fontId="0" fillId="0" borderId="3" xfId="15" applyNumberFormat="1" applyFont="1" applyBorder="1" applyAlignment="1" quotePrefix="1">
      <alignment horizontal="left"/>
    </xf>
    <xf numFmtId="171" fontId="0" fillId="0" borderId="0" xfId="15" applyNumberFormat="1" applyFont="1" applyAlignment="1" quotePrefix="1">
      <alignment horizontal="center"/>
    </xf>
    <xf numFmtId="171" fontId="0" fillId="0" borderId="0" xfId="15" applyNumberFormat="1" applyFont="1" applyBorder="1" applyAlignment="1">
      <alignment/>
    </xf>
    <xf numFmtId="171" fontId="0" fillId="0" borderId="5" xfId="15" applyNumberFormat="1" applyBorder="1" applyAlignment="1">
      <alignment horizontal="left"/>
    </xf>
    <xf numFmtId="171" fontId="0" fillId="0" borderId="1" xfId="15" applyNumberFormat="1" applyFill="1" applyBorder="1" applyAlignment="1">
      <alignment horizontal="right"/>
    </xf>
    <xf numFmtId="171" fontId="0" fillId="0" borderId="0" xfId="15" applyNumberFormat="1" applyFill="1" applyAlignment="1">
      <alignment horizontal="right"/>
    </xf>
    <xf numFmtId="171" fontId="0" fillId="0" borderId="0" xfId="15" applyNumberFormat="1" applyAlignment="1">
      <alignment horizontal="right"/>
    </xf>
    <xf numFmtId="171" fontId="0" fillId="0" borderId="6" xfId="15" applyNumberFormat="1" applyFill="1" applyBorder="1" applyAlignment="1">
      <alignment horizontal="right"/>
    </xf>
    <xf numFmtId="171" fontId="0" fillId="0" borderId="6" xfId="15" applyNumberFormat="1" applyBorder="1" applyAlignment="1">
      <alignment horizontal="right"/>
    </xf>
    <xf numFmtId="171" fontId="0" fillId="0" borderId="0" xfId="15" applyNumberFormat="1" applyFill="1" applyBorder="1" applyAlignment="1">
      <alignment horizontal="right"/>
    </xf>
    <xf numFmtId="171" fontId="0" fillId="0" borderId="0" xfId="15" applyNumberFormat="1" applyBorder="1" applyAlignment="1">
      <alignment horizontal="right"/>
    </xf>
    <xf numFmtId="171" fontId="0" fillId="0" borderId="5" xfId="15" applyNumberFormat="1" applyFill="1" applyBorder="1" applyAlignment="1">
      <alignment horizontal="right"/>
    </xf>
    <xf numFmtId="171" fontId="0" fillId="0" borderId="2" xfId="15" applyNumberFormat="1" applyFont="1" applyFill="1" applyBorder="1" applyAlignment="1">
      <alignment horizontal="right"/>
    </xf>
    <xf numFmtId="171" fontId="0" fillId="0" borderId="2" xfId="15" applyNumberFormat="1" applyBorder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15" applyNumberFormat="1" applyFont="1" applyFill="1" applyAlignment="1">
      <alignment horizontal="right"/>
    </xf>
    <xf numFmtId="171" fontId="0" fillId="0" borderId="0" xfId="15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71" fontId="0" fillId="0" borderId="0" xfId="15" applyNumberFormat="1" applyFont="1" applyFill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1" fontId="0" fillId="0" borderId="0" xfId="15" applyNumberFormat="1" applyFont="1" applyFill="1" applyAlignment="1" quotePrefix="1">
      <alignment horizontal="center"/>
    </xf>
    <xf numFmtId="171" fontId="0" fillId="0" borderId="0" xfId="15" applyNumberFormat="1" applyFont="1" applyFill="1" applyBorder="1" applyAlignment="1" quotePrefix="1">
      <alignment horizontal="center"/>
    </xf>
    <xf numFmtId="171" fontId="1" fillId="0" borderId="2" xfId="15" applyNumberFormat="1" applyFont="1" applyFill="1" applyBorder="1" applyAlignment="1" quotePrefix="1">
      <alignment horizontal="center"/>
    </xf>
    <xf numFmtId="171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1" fontId="0" fillId="0" borderId="0" xfId="15" applyNumberForma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2" xfId="15" applyNumberFormat="1" applyBorder="1" applyAlignment="1">
      <alignment horizontal="right"/>
    </xf>
    <xf numFmtId="171" fontId="0" fillId="0" borderId="0" xfId="15" applyNumberFormat="1" applyFont="1" applyFill="1" applyAlignment="1" quotePrefix="1">
      <alignment horizontal="right"/>
    </xf>
    <xf numFmtId="0" fontId="0" fillId="0" borderId="0" xfId="0" applyAlignment="1" quotePrefix="1">
      <alignment/>
    </xf>
    <xf numFmtId="176" fontId="1" fillId="0" borderId="0" xfId="0" applyNumberFormat="1" applyFont="1" applyAlignment="1" quotePrefix="1">
      <alignment horizontal="center"/>
    </xf>
    <xf numFmtId="176" fontId="0" fillId="0" borderId="0" xfId="0" applyNumberFormat="1" applyFont="1" applyAlignment="1" quotePrefix="1">
      <alignment horizontal="left"/>
    </xf>
    <xf numFmtId="176" fontId="1" fillId="0" borderId="0" xfId="0" applyNumberFormat="1" applyFont="1" applyFill="1" applyAlignment="1" quotePrefix="1">
      <alignment horizontal="center"/>
    </xf>
    <xf numFmtId="176" fontId="1" fillId="0" borderId="0" xfId="0" applyNumberFormat="1" applyFont="1" applyBorder="1" applyAlignment="1" quotePrefix="1">
      <alignment horizontal="center"/>
    </xf>
    <xf numFmtId="43" fontId="0" fillId="0" borderId="0" xfId="15" applyFont="1" applyAlignment="1" quotePrefix="1">
      <alignment horizontal="left"/>
    </xf>
    <xf numFmtId="171" fontId="0" fillId="0" borderId="0" xfId="15" applyNumberFormat="1" applyFont="1" applyAlignment="1" quotePrefix="1">
      <alignment horizontal="right"/>
    </xf>
    <xf numFmtId="171" fontId="1" fillId="0" borderId="0" xfId="15" applyNumberFormat="1" applyFont="1" applyAlignment="1" quotePrefix="1">
      <alignment horizontal="center"/>
    </xf>
    <xf numFmtId="171" fontId="1" fillId="0" borderId="0" xfId="15" applyNumberFormat="1" applyFont="1" applyBorder="1" applyAlignment="1" quotePrefix="1">
      <alignment horizontal="center"/>
    </xf>
    <xf numFmtId="171" fontId="0" fillId="0" borderId="7" xfId="15" applyNumberFormat="1" applyFont="1" applyBorder="1" applyAlignment="1" quotePrefix="1">
      <alignment horizontal="left"/>
    </xf>
    <xf numFmtId="171" fontId="0" fillId="0" borderId="8" xfId="15" applyNumberFormat="1" applyFont="1" applyBorder="1" applyAlignment="1" quotePrefix="1">
      <alignment horizontal="left"/>
    </xf>
    <xf numFmtId="171" fontId="0" fillId="0" borderId="9" xfId="15" applyNumberFormat="1" applyFont="1" applyBorder="1" applyAlignment="1" quotePrefix="1">
      <alignment horizontal="left"/>
    </xf>
    <xf numFmtId="171" fontId="0" fillId="0" borderId="7" xfId="15" applyNumberFormat="1" applyFont="1" applyFill="1" applyBorder="1" applyAlignment="1" quotePrefix="1">
      <alignment horizontal="center"/>
    </xf>
    <xf numFmtId="171" fontId="0" fillId="0" borderId="8" xfId="15" applyNumberFormat="1" applyFont="1" applyFill="1" applyBorder="1" applyAlignment="1" quotePrefix="1">
      <alignment horizontal="center"/>
    </xf>
    <xf numFmtId="171" fontId="0" fillId="0" borderId="9" xfId="15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left"/>
    </xf>
    <xf numFmtId="171" fontId="0" fillId="0" borderId="2" xfId="15" applyNumberFormat="1" applyFill="1" applyBorder="1" applyAlignment="1">
      <alignment horizontal="right"/>
    </xf>
    <xf numFmtId="171" fontId="0" fillId="0" borderId="0" xfId="15" applyNumberFormat="1" applyFont="1" applyFill="1" applyBorder="1" applyAlignment="1">
      <alignment horizontal="right"/>
    </xf>
    <xf numFmtId="171" fontId="1" fillId="0" borderId="2" xfId="15" applyNumberFormat="1" applyFont="1" applyBorder="1" applyAlignment="1" quotePrefix="1">
      <alignment horizontal="center"/>
    </xf>
    <xf numFmtId="171" fontId="0" fillId="0" borderId="2" xfId="15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71" fontId="0" fillId="0" borderId="2" xfId="0" applyNumberFormat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71" fontId="0" fillId="0" borderId="2" xfId="15" applyNumberFormat="1" applyBorder="1" applyAlignment="1">
      <alignment horizontal="center"/>
    </xf>
    <xf numFmtId="171" fontId="0" fillId="0" borderId="0" xfId="15" applyNumberFormat="1" applyBorder="1" applyAlignment="1">
      <alignment horizontal="center"/>
    </xf>
    <xf numFmtId="43" fontId="0" fillId="0" borderId="5" xfId="15" applyBorder="1" applyAlignment="1">
      <alignment horizontal="right"/>
    </xf>
    <xf numFmtId="0" fontId="1" fillId="0" borderId="0" xfId="0" applyFont="1" applyAlignment="1">
      <alignment horizontal="center"/>
    </xf>
    <xf numFmtId="171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171" fontId="0" fillId="0" borderId="0" xfId="15" applyNumberFormat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75" customWidth="1"/>
    <col min="4" max="4" width="20.7109375" style="0" customWidth="1"/>
  </cols>
  <sheetData>
    <row r="1" spans="1:2" ht="12.75">
      <c r="A1" s="11" t="s">
        <v>0</v>
      </c>
      <c r="B1" s="80"/>
    </row>
    <row r="2" spans="1:2" ht="12.75">
      <c r="A2" s="31" t="s">
        <v>7</v>
      </c>
      <c r="B2" s="81"/>
    </row>
    <row r="4" spans="1:2" ht="12.75">
      <c r="A4" s="9" t="s">
        <v>213</v>
      </c>
      <c r="B4" s="82"/>
    </row>
    <row r="5" spans="1:2" ht="12.75">
      <c r="A5" s="73" t="s">
        <v>228</v>
      </c>
      <c r="B5" s="83"/>
    </row>
    <row r="6" ht="12.75">
      <c r="D6" s="61"/>
    </row>
    <row r="7" spans="1:4" ht="12.75">
      <c r="A7" s="74" t="s">
        <v>114</v>
      </c>
      <c r="B7" s="55" t="s">
        <v>109</v>
      </c>
      <c r="C7" s="61" t="s">
        <v>229</v>
      </c>
      <c r="D7" s="12" t="s">
        <v>165</v>
      </c>
    </row>
    <row r="8" spans="3:4" ht="12.75">
      <c r="C8" s="61"/>
      <c r="D8" s="61"/>
    </row>
    <row r="9" spans="1:4" ht="13.5" thickBot="1">
      <c r="A9" s="15"/>
      <c r="B9" s="19"/>
      <c r="C9" s="98"/>
      <c r="D9" s="15"/>
    </row>
    <row r="10" spans="1:3" ht="12.75">
      <c r="A10" s="66" t="s">
        <v>115</v>
      </c>
      <c r="C10" s="99"/>
    </row>
    <row r="11" spans="1:4" ht="15" customHeight="1">
      <c r="A11" t="s">
        <v>8</v>
      </c>
      <c r="C11" s="99">
        <v>8133</v>
      </c>
      <c r="D11" s="100">
        <v>8322</v>
      </c>
    </row>
    <row r="12" spans="1:4" ht="15" customHeight="1">
      <c r="A12" s="10" t="s">
        <v>187</v>
      </c>
      <c r="C12" s="99">
        <v>1441</v>
      </c>
      <c r="D12" s="100">
        <v>1441</v>
      </c>
    </row>
    <row r="13" spans="1:4" ht="15" customHeight="1">
      <c r="A13" t="s">
        <v>215</v>
      </c>
      <c r="C13" s="99">
        <v>180442</v>
      </c>
      <c r="D13" s="100">
        <v>179872</v>
      </c>
    </row>
    <row r="14" spans="1:4" s="26" customFormat="1" ht="15" customHeight="1">
      <c r="A14" s="26" t="s">
        <v>9</v>
      </c>
      <c r="B14" s="108"/>
      <c r="C14" s="109">
        <v>8616</v>
      </c>
      <c r="D14" s="110">
        <v>8645</v>
      </c>
    </row>
    <row r="15" spans="1:4" ht="15" customHeight="1">
      <c r="A15" s="10" t="s">
        <v>10</v>
      </c>
      <c r="B15" s="1" t="s">
        <v>72</v>
      </c>
      <c r="C15" s="99">
        <v>1149</v>
      </c>
      <c r="D15" s="100">
        <v>1149</v>
      </c>
    </row>
    <row r="16" spans="1:4" ht="15" customHeight="1">
      <c r="A16" s="10"/>
      <c r="C16" s="99"/>
      <c r="D16" s="100"/>
    </row>
    <row r="17" spans="1:4" ht="15" customHeight="1">
      <c r="A17" s="39" t="s">
        <v>153</v>
      </c>
      <c r="B17" s="5"/>
      <c r="C17" s="101">
        <f>SUM(C11:C16)</f>
        <v>199781</v>
      </c>
      <c r="D17" s="102">
        <f>SUM(D11:D16)</f>
        <v>199429</v>
      </c>
    </row>
    <row r="18" spans="1:4" ht="15" customHeight="1">
      <c r="A18" s="30"/>
      <c r="C18" s="99"/>
      <c r="D18" s="100"/>
    </row>
    <row r="19" spans="1:5" ht="15" customHeight="1">
      <c r="A19" s="30" t="s">
        <v>212</v>
      </c>
      <c r="B19" s="5"/>
      <c r="C19" s="103">
        <v>89946</v>
      </c>
      <c r="D19" s="104">
        <v>83534</v>
      </c>
      <c r="E19" s="8"/>
    </row>
    <row r="20" spans="1:5" ht="15" customHeight="1">
      <c r="A20" s="30" t="s">
        <v>190</v>
      </c>
      <c r="B20" s="5"/>
      <c r="C20" s="103">
        <f>11440+7745</f>
        <v>19185</v>
      </c>
      <c r="D20" s="104">
        <v>21513</v>
      </c>
      <c r="E20" s="8"/>
    </row>
    <row r="21" spans="1:5" ht="15" customHeight="1">
      <c r="A21" s="30" t="s">
        <v>11</v>
      </c>
      <c r="B21" s="5"/>
      <c r="C21" s="103">
        <v>56072</v>
      </c>
      <c r="D21" s="104">
        <v>63783</v>
      </c>
      <c r="E21" s="8"/>
    </row>
    <row r="22" spans="1:5" ht="15" customHeight="1">
      <c r="A22" s="30" t="s">
        <v>188</v>
      </c>
      <c r="B22" s="5"/>
      <c r="C22" s="103">
        <v>953</v>
      </c>
      <c r="D22" s="104">
        <v>2200</v>
      </c>
      <c r="E22" s="8"/>
    </row>
    <row r="23" spans="1:5" ht="15" customHeight="1">
      <c r="A23" s="30" t="s">
        <v>189</v>
      </c>
      <c r="B23" s="5"/>
      <c r="C23" s="103">
        <v>573</v>
      </c>
      <c r="D23" s="104">
        <v>1221</v>
      </c>
      <c r="E23" s="8"/>
    </row>
    <row r="24" spans="1:5" ht="15" customHeight="1">
      <c r="A24" s="30"/>
      <c r="B24" s="5"/>
      <c r="C24" s="103"/>
      <c r="D24" s="104"/>
      <c r="E24" s="8"/>
    </row>
    <row r="25" spans="1:5" ht="12.75">
      <c r="A25" s="78" t="s">
        <v>116</v>
      </c>
      <c r="B25" s="5"/>
      <c r="C25" s="101">
        <f>SUM(C19:C23)</f>
        <v>166729</v>
      </c>
      <c r="D25" s="102">
        <f>SUM(D19:D23)</f>
        <v>172251</v>
      </c>
      <c r="E25" s="8"/>
    </row>
    <row r="26" spans="1:5" ht="12.75">
      <c r="A26" s="8"/>
      <c r="B26" s="5"/>
      <c r="C26" s="103"/>
      <c r="D26" s="104"/>
      <c r="E26" s="8"/>
    </row>
    <row r="27" spans="1:5" ht="13.5" thickBot="1">
      <c r="A27" s="78" t="s">
        <v>117</v>
      </c>
      <c r="B27" s="5"/>
      <c r="C27" s="105">
        <f>+C17+C25</f>
        <v>366510</v>
      </c>
      <c r="D27" s="105">
        <f>+D17+D25</f>
        <v>371680</v>
      </c>
      <c r="E27" s="8"/>
    </row>
    <row r="28" spans="1:5" ht="13.5" thickTop="1">
      <c r="A28" s="8"/>
      <c r="B28" s="5"/>
      <c r="C28" s="103"/>
      <c r="D28" s="104"/>
      <c r="E28" s="8"/>
    </row>
    <row r="29" spans="1:5" ht="12.75">
      <c r="A29" s="8"/>
      <c r="B29" s="5"/>
      <c r="C29" s="103"/>
      <c r="D29" s="104"/>
      <c r="E29" s="8"/>
    </row>
    <row r="30" spans="1:4" ht="12.75">
      <c r="A30" s="70" t="s">
        <v>118</v>
      </c>
      <c r="B30" s="5"/>
      <c r="C30" s="103"/>
      <c r="D30" s="104"/>
    </row>
    <row r="31" spans="1:4" ht="12.75">
      <c r="A31" s="8" t="s">
        <v>13</v>
      </c>
      <c r="B31" s="5"/>
      <c r="C31" s="103">
        <v>191596</v>
      </c>
      <c r="D31" s="104">
        <v>191596</v>
      </c>
    </row>
    <row r="32" spans="1:4" ht="12.75">
      <c r="A32" s="148" t="s">
        <v>281</v>
      </c>
      <c r="B32" s="5"/>
      <c r="C32" s="103">
        <v>-624</v>
      </c>
      <c r="D32" s="104">
        <v>0</v>
      </c>
    </row>
    <row r="33" spans="1:4" ht="12.75">
      <c r="A33" s="8" t="s">
        <v>14</v>
      </c>
      <c r="B33" s="5"/>
      <c r="C33" s="145">
        <v>139229</v>
      </c>
      <c r="D33" s="104">
        <v>142316</v>
      </c>
    </row>
    <row r="34" spans="1:4" ht="12.75">
      <c r="A34" s="8"/>
      <c r="B34" s="5"/>
      <c r="C34" s="106"/>
      <c r="D34" s="107"/>
    </row>
    <row r="35" spans="1:4" ht="12.75">
      <c r="A35" s="71" t="s">
        <v>119</v>
      </c>
      <c r="B35" s="5"/>
      <c r="C35" s="101">
        <f>SUM(C31:C33)</f>
        <v>330201</v>
      </c>
      <c r="D35" s="101">
        <f>SUM(D31:D33)</f>
        <v>333912</v>
      </c>
    </row>
    <row r="36" spans="1:4" ht="12.75">
      <c r="A36" s="71"/>
      <c r="B36" s="5"/>
      <c r="C36" s="103"/>
      <c r="D36" s="104"/>
    </row>
    <row r="37" spans="1:4" ht="12.75">
      <c r="A37" s="71" t="s">
        <v>120</v>
      </c>
      <c r="B37" s="5"/>
      <c r="C37" s="103"/>
      <c r="D37" s="104"/>
    </row>
    <row r="38" spans="1:4" ht="12.75">
      <c r="A38" s="8" t="s">
        <v>92</v>
      </c>
      <c r="B38" s="5" t="s">
        <v>83</v>
      </c>
      <c r="C38" s="103">
        <v>2571</v>
      </c>
      <c r="D38" s="104">
        <v>2867</v>
      </c>
    </row>
    <row r="39" spans="1:4" s="26" customFormat="1" ht="12.75">
      <c r="A39" s="68" t="s">
        <v>216</v>
      </c>
      <c r="B39" s="111"/>
      <c r="C39" s="112">
        <v>59</v>
      </c>
      <c r="D39" s="113">
        <v>59</v>
      </c>
    </row>
    <row r="40" spans="1:4" s="26" customFormat="1" ht="12.75">
      <c r="A40" s="68"/>
      <c r="B40" s="111"/>
      <c r="C40" s="112"/>
      <c r="D40" s="113"/>
    </row>
    <row r="41" spans="1:4" ht="12.75">
      <c r="A41" s="71" t="s">
        <v>121</v>
      </c>
      <c r="B41" s="5"/>
      <c r="C41" s="101">
        <f>SUM(C38:C39)</f>
        <v>2630</v>
      </c>
      <c r="D41" s="101">
        <f>SUM(D38:D39)</f>
        <v>2926</v>
      </c>
    </row>
    <row r="42" spans="1:4" ht="12.75">
      <c r="A42" s="8"/>
      <c r="B42" s="5"/>
      <c r="C42" s="103"/>
      <c r="D42" s="104"/>
    </row>
    <row r="43" spans="1:5" ht="12.75">
      <c r="A43" s="30" t="s">
        <v>191</v>
      </c>
      <c r="B43" s="5"/>
      <c r="C43" s="103">
        <v>27</v>
      </c>
      <c r="D43" s="104">
        <v>27</v>
      </c>
      <c r="E43" s="8"/>
    </row>
    <row r="44" spans="1:5" ht="12.75">
      <c r="A44" s="30" t="s">
        <v>102</v>
      </c>
      <c r="B44" s="5" t="s">
        <v>83</v>
      </c>
      <c r="C44" s="103">
        <v>5539</v>
      </c>
      <c r="D44" s="104">
        <v>6990</v>
      </c>
      <c r="E44" s="8"/>
    </row>
    <row r="45" spans="1:5" ht="12.75">
      <c r="A45" s="30" t="s">
        <v>192</v>
      </c>
      <c r="B45" s="5"/>
      <c r="C45" s="103">
        <f>17456+3676+6981</f>
        <v>28113</v>
      </c>
      <c r="D45" s="104">
        <v>27825</v>
      </c>
      <c r="E45" s="8"/>
    </row>
    <row r="46" spans="1:5" ht="12.75">
      <c r="A46" s="30"/>
      <c r="B46" s="5"/>
      <c r="C46" s="103"/>
      <c r="D46" s="104"/>
      <c r="E46" s="8"/>
    </row>
    <row r="47" spans="1:5" ht="12.75">
      <c r="A47" s="39" t="s">
        <v>122</v>
      </c>
      <c r="B47" s="5"/>
      <c r="C47" s="101">
        <f>SUM(C43:C46)</f>
        <v>33679</v>
      </c>
      <c r="D47" s="101">
        <f>SUM(D43:D45)</f>
        <v>34842</v>
      </c>
      <c r="E47" s="8"/>
    </row>
    <row r="48" spans="1:5" ht="12.75">
      <c r="A48" s="8"/>
      <c r="B48" s="5"/>
      <c r="C48" s="103"/>
      <c r="D48" s="104"/>
      <c r="E48" s="8"/>
    </row>
    <row r="49" spans="1:5" ht="12.75">
      <c r="A49" s="78" t="s">
        <v>217</v>
      </c>
      <c r="B49" s="5"/>
      <c r="C49" s="144">
        <f>+C41+C47</f>
        <v>36309</v>
      </c>
      <c r="D49" s="144">
        <f>+D41+D47</f>
        <v>37768</v>
      </c>
      <c r="E49" s="8"/>
    </row>
    <row r="50" spans="1:5" ht="12.75">
      <c r="A50" s="8"/>
      <c r="B50" s="5"/>
      <c r="C50" s="103"/>
      <c r="D50" s="104"/>
      <c r="E50" s="8"/>
    </row>
    <row r="51" spans="1:5" ht="13.5" thickBot="1">
      <c r="A51" s="78" t="s">
        <v>123</v>
      </c>
      <c r="B51" s="5"/>
      <c r="C51" s="105">
        <f>+C35+C49</f>
        <v>366510</v>
      </c>
      <c r="D51" s="105">
        <f>+D35+D49</f>
        <v>371680</v>
      </c>
      <c r="E51" s="8"/>
    </row>
    <row r="52" spans="1:5" ht="13.5" thickTop="1">
      <c r="A52" s="8"/>
      <c r="B52" s="5"/>
      <c r="C52" s="103"/>
      <c r="D52" s="104"/>
      <c r="E52" s="8"/>
    </row>
    <row r="53" spans="1:4" ht="12.75">
      <c r="A53" s="66" t="s">
        <v>157</v>
      </c>
      <c r="B53" s="55"/>
      <c r="C53" s="79">
        <f>+C35/(C31-572)</f>
        <v>1.728583842867912</v>
      </c>
      <c r="D53" s="79">
        <f>+D35/D31</f>
        <v>1.7427921250965572</v>
      </c>
    </row>
    <row r="54" spans="3:4" ht="12.75">
      <c r="C54" s="76"/>
      <c r="D54" s="67"/>
    </row>
    <row r="55" ht="12.75">
      <c r="C55" s="99"/>
    </row>
    <row r="56" spans="1:5" ht="12.75">
      <c r="A56" s="6" t="s">
        <v>139</v>
      </c>
      <c r="B56" s="12"/>
      <c r="C56" s="77"/>
      <c r="D56" s="6"/>
      <c r="E56" s="6"/>
    </row>
    <row r="57" spans="1:5" ht="12.75">
      <c r="A57" s="6" t="s">
        <v>168</v>
      </c>
      <c r="B57" s="12"/>
      <c r="C57" s="77"/>
      <c r="D57" s="6"/>
      <c r="E57" s="6"/>
    </row>
    <row r="58" spans="1:5" ht="12.75">
      <c r="A58" s="6" t="s">
        <v>140</v>
      </c>
      <c r="B58" s="12"/>
      <c r="C58" s="77"/>
      <c r="D58" s="6"/>
      <c r="E58" s="6"/>
    </row>
    <row r="59" ht="12.75">
      <c r="C59" s="99"/>
    </row>
    <row r="60" ht="12.75">
      <c r="C60" s="99"/>
    </row>
    <row r="61" ht="12.75">
      <c r="C61" s="99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2">
      <selection activeCell="F37" sqref="F37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11" t="s">
        <v>0</v>
      </c>
      <c r="B1" s="80"/>
    </row>
    <row r="2" spans="1:2" ht="12.75">
      <c r="A2" s="31" t="s">
        <v>1</v>
      </c>
      <c r="B2" s="81"/>
    </row>
    <row r="4" spans="1:2" ht="12.75">
      <c r="A4" s="4" t="s">
        <v>2</v>
      </c>
      <c r="B4" s="82"/>
    </row>
    <row r="5" spans="1:2" ht="12.75">
      <c r="A5" s="9" t="s">
        <v>230</v>
      </c>
      <c r="B5" s="83"/>
    </row>
    <row r="6" ht="12.75">
      <c r="D6" s="1"/>
    </row>
    <row r="7" spans="3:8" ht="12.75">
      <c r="C7" s="16" t="s">
        <v>231</v>
      </c>
      <c r="D7" s="17"/>
      <c r="F7" s="16" t="s">
        <v>232</v>
      </c>
      <c r="G7" s="17"/>
      <c r="H7" s="3"/>
    </row>
    <row r="8" spans="1:8" ht="12.75">
      <c r="A8" s="74" t="s">
        <v>114</v>
      </c>
      <c r="B8" s="55" t="s">
        <v>109</v>
      </c>
      <c r="C8" s="12">
        <v>2007</v>
      </c>
      <c r="D8" s="12">
        <v>2006</v>
      </c>
      <c r="F8" s="12">
        <v>2007</v>
      </c>
      <c r="G8" s="12">
        <v>2006</v>
      </c>
      <c r="H8" s="1"/>
    </row>
    <row r="9" spans="3:8" ht="12.75">
      <c r="C9" s="18"/>
      <c r="D9" s="18"/>
      <c r="F9" s="18"/>
      <c r="G9" s="18"/>
      <c r="H9" s="2"/>
    </row>
    <row r="10" spans="1:8" ht="13.5" thickBot="1">
      <c r="A10" s="15"/>
      <c r="B10" s="19"/>
      <c r="C10" s="19"/>
      <c r="D10" s="19"/>
      <c r="E10" s="15"/>
      <c r="F10" s="19"/>
      <c r="G10" s="15"/>
      <c r="H10" s="1"/>
    </row>
    <row r="12" ht="12.75">
      <c r="A12" s="66" t="s">
        <v>186</v>
      </c>
    </row>
    <row r="14" spans="1:7" ht="15" customHeight="1">
      <c r="A14" s="70" t="s">
        <v>3</v>
      </c>
      <c r="B14" s="5" t="s">
        <v>44</v>
      </c>
      <c r="C14" s="96">
        <v>8675</v>
      </c>
      <c r="D14" s="43">
        <v>11451</v>
      </c>
      <c r="E14" s="43"/>
      <c r="F14" s="43">
        <v>20923</v>
      </c>
      <c r="G14" s="43">
        <v>21702</v>
      </c>
    </row>
    <row r="15" spans="1:7" ht="12.75">
      <c r="A15" t="s">
        <v>131</v>
      </c>
      <c r="C15" s="20">
        <v>-4645</v>
      </c>
      <c r="D15" s="20">
        <v>-7283</v>
      </c>
      <c r="E15" s="20"/>
      <c r="F15" s="20">
        <v>-11534</v>
      </c>
      <c r="G15" s="20">
        <v>-13545</v>
      </c>
    </row>
    <row r="16" spans="1:7" ht="12.75">
      <c r="A16" t="s">
        <v>132</v>
      </c>
      <c r="C16" s="43">
        <f>SUM(C14:C15)</f>
        <v>4030</v>
      </c>
      <c r="D16" s="43">
        <f>SUM(D14:D15)</f>
        <v>4168</v>
      </c>
      <c r="E16" s="43"/>
      <c r="F16" s="43">
        <f>SUM(F14:F15)</f>
        <v>9389</v>
      </c>
      <c r="G16" s="43">
        <f>SUM(G14:G15)</f>
        <v>8157</v>
      </c>
    </row>
    <row r="17" spans="1:7" ht="15" customHeight="1">
      <c r="A17" s="70"/>
      <c r="B17" s="5"/>
      <c r="C17" s="96"/>
      <c r="D17" s="43"/>
      <c r="E17" s="43"/>
      <c r="F17" s="43"/>
      <c r="G17" s="43"/>
    </row>
    <row r="18" spans="1:7" ht="15" customHeight="1">
      <c r="A18" s="68" t="s">
        <v>134</v>
      </c>
      <c r="B18" s="5"/>
      <c r="C18" s="43">
        <v>258</v>
      </c>
      <c r="D18" s="43">
        <v>96</v>
      </c>
      <c r="E18" s="43"/>
      <c r="F18" s="43">
        <v>339</v>
      </c>
      <c r="G18" s="43">
        <v>279</v>
      </c>
    </row>
    <row r="19" spans="1:7" ht="15" customHeight="1">
      <c r="A19" s="68" t="s">
        <v>133</v>
      </c>
      <c r="B19" s="5"/>
      <c r="C19" s="43">
        <v>-214</v>
      </c>
      <c r="D19" s="43">
        <v>-146</v>
      </c>
      <c r="E19" s="43"/>
      <c r="F19" s="43">
        <v>-333</v>
      </c>
      <c r="G19" s="43">
        <v>-188</v>
      </c>
    </row>
    <row r="20" spans="1:7" ht="15" customHeight="1">
      <c r="A20" s="86" t="s">
        <v>166</v>
      </c>
      <c r="B20" s="5"/>
      <c r="C20" s="43">
        <v>-1890</v>
      </c>
      <c r="D20" s="43">
        <v>-1724</v>
      </c>
      <c r="E20" s="43"/>
      <c r="F20" s="43">
        <v>-3718</v>
      </c>
      <c r="G20" s="43">
        <v>-3482</v>
      </c>
    </row>
    <row r="21" spans="1:7" ht="15" customHeight="1">
      <c r="A21" s="8"/>
      <c r="B21" s="5"/>
      <c r="C21" s="20"/>
      <c r="D21" s="20"/>
      <c r="E21" s="20"/>
      <c r="F21" s="20"/>
      <c r="G21" s="20"/>
    </row>
    <row r="22" spans="1:7" ht="15" customHeight="1">
      <c r="A22" s="66" t="s">
        <v>210</v>
      </c>
      <c r="C22" s="21">
        <f>SUM(C16:C21)</f>
        <v>2184</v>
      </c>
      <c r="D22" s="21">
        <f>SUM(D16:D21)</f>
        <v>2394</v>
      </c>
      <c r="E22" s="21"/>
      <c r="F22" s="21">
        <f>SUM(F16:F21)</f>
        <v>5677</v>
      </c>
      <c r="G22" s="21">
        <f>SUM(G16:G21)</f>
        <v>4766</v>
      </c>
    </row>
    <row r="23" spans="3:7" ht="15" customHeight="1">
      <c r="C23" s="21"/>
      <c r="D23" s="21"/>
      <c r="E23" s="21"/>
      <c r="F23" s="21"/>
      <c r="G23" s="21"/>
    </row>
    <row r="24" spans="1:7" ht="15" customHeight="1">
      <c r="A24" t="s">
        <v>211</v>
      </c>
      <c r="C24" s="21">
        <v>-178</v>
      </c>
      <c r="D24" s="21">
        <v>-47</v>
      </c>
      <c r="E24" s="21"/>
      <c r="F24" s="21">
        <v>-356</v>
      </c>
      <c r="G24" s="21">
        <v>-94</v>
      </c>
    </row>
    <row r="25" spans="3:7" ht="15" customHeight="1">
      <c r="C25" s="20"/>
      <c r="D25" s="20"/>
      <c r="E25" s="20"/>
      <c r="F25" s="20"/>
      <c r="G25" s="20"/>
    </row>
    <row r="26" spans="1:7" ht="15" customHeight="1">
      <c r="A26" s="66" t="s">
        <v>218</v>
      </c>
      <c r="C26" s="21">
        <f>SUM(C22:C25)</f>
        <v>2006</v>
      </c>
      <c r="D26" s="21">
        <f>SUM(D22:D25)</f>
        <v>2347</v>
      </c>
      <c r="E26" s="21"/>
      <c r="F26" s="21">
        <f>SUM(F22:F25)</f>
        <v>5321</v>
      </c>
      <c r="G26" s="21">
        <f>SUM(G22:G25)</f>
        <v>4672</v>
      </c>
    </row>
    <row r="27" spans="1:7" ht="15" customHeight="1">
      <c r="A27" s="8" t="s">
        <v>4</v>
      </c>
      <c r="B27" s="5" t="s">
        <v>67</v>
      </c>
      <c r="C27" s="20">
        <v>-472</v>
      </c>
      <c r="D27" s="20">
        <v>-557</v>
      </c>
      <c r="E27" s="20"/>
      <c r="F27" s="20">
        <v>-1436</v>
      </c>
      <c r="G27" s="20">
        <v>-1241</v>
      </c>
    </row>
    <row r="28" spans="1:6" ht="15" customHeight="1">
      <c r="A28" s="8"/>
      <c r="B28" s="5"/>
      <c r="C28" s="21"/>
      <c r="E28" s="21"/>
      <c r="F28" s="21"/>
    </row>
    <row r="29" spans="1:7" ht="13.5" thickBot="1">
      <c r="A29" s="66" t="s">
        <v>110</v>
      </c>
      <c r="C29" s="69">
        <f>SUM(C26:C27)</f>
        <v>1534</v>
      </c>
      <c r="D29" s="69">
        <f>SUM(D26:D27)</f>
        <v>1790</v>
      </c>
      <c r="E29" s="69"/>
      <c r="F29" s="69">
        <f>SUM(F26:F27)</f>
        <v>3885</v>
      </c>
      <c r="G29" s="69">
        <f>SUM(G26:G27)</f>
        <v>3431</v>
      </c>
    </row>
    <row r="30" spans="1:7" ht="13.5" thickTop="1">
      <c r="A30" s="66"/>
      <c r="C30" s="43"/>
      <c r="D30" s="43"/>
      <c r="E30" s="43"/>
      <c r="F30" s="43"/>
      <c r="G30" s="43"/>
    </row>
    <row r="31" spans="1:7" ht="12.75">
      <c r="A31" s="66" t="s">
        <v>113</v>
      </c>
      <c r="C31" s="43"/>
      <c r="D31" s="43"/>
      <c r="E31" s="43"/>
      <c r="F31" s="43"/>
      <c r="G31" s="43"/>
    </row>
    <row r="32" spans="1:7" ht="12.75">
      <c r="A32" s="26" t="s">
        <v>111</v>
      </c>
      <c r="C32" s="43"/>
      <c r="D32" s="43"/>
      <c r="E32" s="43"/>
      <c r="F32" s="43"/>
      <c r="G32" s="43"/>
    </row>
    <row r="33" spans="1:7" ht="13.5" thickBot="1">
      <c r="A33" s="26" t="s">
        <v>112</v>
      </c>
      <c r="C33" s="69">
        <f>+C29</f>
        <v>1534</v>
      </c>
      <c r="D33" s="69">
        <f>+D29</f>
        <v>1790</v>
      </c>
      <c r="E33" s="69"/>
      <c r="F33" s="69">
        <f>+F29</f>
        <v>3885</v>
      </c>
      <c r="G33" s="69">
        <f>+G29</f>
        <v>3431</v>
      </c>
    </row>
    <row r="34" spans="1:7" ht="13.5" thickTop="1">
      <c r="A34" s="8"/>
      <c r="B34" s="5"/>
      <c r="C34" s="43"/>
      <c r="D34" s="43"/>
      <c r="E34" s="43"/>
      <c r="F34" s="43"/>
      <c r="G34" s="43"/>
    </row>
    <row r="35" spans="1:7" ht="12.75">
      <c r="A35" s="71" t="s">
        <v>91</v>
      </c>
      <c r="C35" s="21"/>
      <c r="D35" s="21"/>
      <c r="E35" s="21"/>
      <c r="F35" s="21"/>
      <c r="G35" s="21"/>
    </row>
    <row r="36" spans="1:7" ht="12.75">
      <c r="A36" t="s">
        <v>5</v>
      </c>
      <c r="C36" s="21"/>
      <c r="D36" s="21"/>
      <c r="E36" s="21"/>
      <c r="F36" s="21"/>
      <c r="G36" s="21"/>
    </row>
    <row r="37" spans="1:7" ht="13.5" thickBot="1">
      <c r="A37" s="8" t="s">
        <v>6</v>
      </c>
      <c r="B37" s="5" t="s">
        <v>90</v>
      </c>
      <c r="C37" s="72">
        <f>+C29/191214443*1000*100</f>
        <v>0.8022406550116091</v>
      </c>
      <c r="D37" s="72">
        <f>+D29/191595776*1000*100</f>
        <v>0.9342585924232485</v>
      </c>
      <c r="E37" s="69"/>
      <c r="F37" s="72">
        <f>+F29/191405110*1000*100</f>
        <v>2.029726374598881</v>
      </c>
      <c r="G37" s="72">
        <f>+G29/191595776*1000*100</f>
        <v>1.7907492908403155</v>
      </c>
    </row>
    <row r="38" spans="1:7" ht="12" customHeight="1" thickTop="1">
      <c r="A38" s="8"/>
      <c r="B38" s="5"/>
      <c r="C38" s="21"/>
      <c r="D38" s="21"/>
      <c r="E38" s="21"/>
      <c r="F38" s="21"/>
      <c r="G38" s="21"/>
    </row>
    <row r="41" spans="1:8" ht="12.75">
      <c r="A41" s="6" t="s">
        <v>138</v>
      </c>
      <c r="B41" s="12"/>
      <c r="C41" s="6"/>
      <c r="D41" s="6"/>
      <c r="E41" s="6"/>
      <c r="F41" s="6"/>
      <c r="G41" s="6"/>
      <c r="H41" s="6"/>
    </row>
    <row r="42" spans="1:8" ht="12.75">
      <c r="A42" s="6" t="s">
        <v>169</v>
      </c>
      <c r="B42" s="12"/>
      <c r="C42" s="6"/>
      <c r="D42" s="6"/>
      <c r="E42" s="6"/>
      <c r="F42" s="6"/>
      <c r="G42" s="6"/>
      <c r="H42" s="6"/>
    </row>
    <row r="43" ht="12.75">
      <c r="A43" s="66" t="s">
        <v>137</v>
      </c>
    </row>
  </sheetData>
  <printOptions/>
  <pageMargins left="0.75" right="0.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B19">
      <selection activeCell="G31" sqref="G31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11" t="s">
        <v>0</v>
      </c>
      <c r="B1" s="11"/>
    </row>
    <row r="2" spans="1:2" ht="12.75">
      <c r="A2" s="31" t="s">
        <v>7</v>
      </c>
      <c r="B2" s="31"/>
    </row>
    <row r="4" spans="1:2" ht="12.75">
      <c r="A4" s="7" t="s">
        <v>16</v>
      </c>
      <c r="B4" s="7"/>
    </row>
    <row r="5" spans="1:2" ht="12.75">
      <c r="A5" s="7" t="s">
        <v>233</v>
      </c>
      <c r="B5" s="7"/>
    </row>
    <row r="7" spans="3:8" ht="12.75">
      <c r="C7" s="84" t="s">
        <v>243</v>
      </c>
      <c r="E7" s="25"/>
      <c r="F7" s="25"/>
      <c r="G7" s="25"/>
      <c r="H7" s="6" t="s">
        <v>17</v>
      </c>
    </row>
    <row r="8" spans="3:9" ht="12.75">
      <c r="C8" s="159" t="s">
        <v>124</v>
      </c>
      <c r="D8" s="160"/>
      <c r="E8" s="160"/>
      <c r="F8" s="160"/>
      <c r="G8" s="160"/>
      <c r="H8" s="160"/>
      <c r="I8" s="160"/>
    </row>
    <row r="9" spans="1:9" ht="12.75">
      <c r="A9" s="74" t="s">
        <v>114</v>
      </c>
      <c r="B9" s="55" t="s">
        <v>109</v>
      </c>
      <c r="C9" s="12" t="s">
        <v>18</v>
      </c>
      <c r="D9" s="12" t="s">
        <v>19</v>
      </c>
      <c r="E9" s="12" t="s">
        <v>20</v>
      </c>
      <c r="F9" s="12" t="s">
        <v>21</v>
      </c>
      <c r="G9" s="12" t="s">
        <v>244</v>
      </c>
      <c r="H9" s="12" t="s">
        <v>22</v>
      </c>
      <c r="I9" s="12" t="s">
        <v>23</v>
      </c>
    </row>
    <row r="10" spans="3:9" ht="12.75">
      <c r="C10" s="22" t="s">
        <v>24</v>
      </c>
      <c r="D10" s="22" t="s">
        <v>25</v>
      </c>
      <c r="E10" s="22" t="s">
        <v>26</v>
      </c>
      <c r="F10" s="22" t="s">
        <v>26</v>
      </c>
      <c r="G10" s="22" t="s">
        <v>245</v>
      </c>
      <c r="H10" s="23" t="s">
        <v>27</v>
      </c>
      <c r="I10" s="12" t="s">
        <v>136</v>
      </c>
    </row>
    <row r="11" spans="1:9" ht="13.5" thickBot="1">
      <c r="A11" s="15"/>
      <c r="B11" s="15"/>
      <c r="C11" s="24"/>
      <c r="D11" s="24"/>
      <c r="E11" s="24"/>
      <c r="F11" s="24"/>
      <c r="G11" s="24"/>
      <c r="H11" s="24"/>
      <c r="I11" s="24"/>
    </row>
    <row r="12" spans="3:9" ht="12.75">
      <c r="C12" s="23"/>
      <c r="D12" s="23"/>
      <c r="E12" s="23"/>
      <c r="F12" s="23"/>
      <c r="G12" s="23"/>
      <c r="H12" s="23"/>
      <c r="I12" s="23"/>
    </row>
    <row r="13" spans="1:9" ht="12.75">
      <c r="A13" s="66" t="s">
        <v>144</v>
      </c>
      <c r="B13" s="26"/>
      <c r="C13" s="85"/>
      <c r="D13" s="43"/>
      <c r="E13" s="43"/>
      <c r="F13" s="43"/>
      <c r="G13" s="43"/>
      <c r="H13" s="43"/>
      <c r="I13" s="43"/>
    </row>
    <row r="14" spans="1:9" ht="15" customHeight="1">
      <c r="A14" s="26" t="s">
        <v>108</v>
      </c>
      <c r="B14" s="26"/>
      <c r="C14" s="14">
        <v>191596</v>
      </c>
      <c r="D14" s="14">
        <v>15960</v>
      </c>
      <c r="E14" s="14">
        <v>1534</v>
      </c>
      <c r="F14" s="14">
        <v>500</v>
      </c>
      <c r="G14" s="14">
        <v>0</v>
      </c>
      <c r="H14" s="14">
        <v>124476</v>
      </c>
      <c r="I14" s="14">
        <f>SUM(C14:H14)</f>
        <v>334066</v>
      </c>
    </row>
    <row r="15" spans="1:9" s="8" customFormat="1" ht="15" customHeight="1">
      <c r="A15" s="68" t="s">
        <v>170</v>
      </c>
      <c r="B15" s="68"/>
      <c r="C15" s="126">
        <v>0</v>
      </c>
      <c r="D15" s="126">
        <v>0</v>
      </c>
      <c r="E15" s="126">
        <v>-716</v>
      </c>
      <c r="F15" s="126"/>
      <c r="G15" s="126"/>
      <c r="H15" s="126">
        <v>-371</v>
      </c>
      <c r="I15" s="126">
        <f>SUM(C15:H15)</f>
        <v>-1087</v>
      </c>
    </row>
    <row r="16" spans="1:9" s="8" customFormat="1" ht="15" customHeight="1">
      <c r="A16" s="71" t="s">
        <v>171</v>
      </c>
      <c r="B16" s="68"/>
      <c r="C16" s="14">
        <f aca="true" t="shared" si="0" ref="C16:I16">SUM(C14:C15)</f>
        <v>191596</v>
      </c>
      <c r="D16" s="14">
        <f t="shared" si="0"/>
        <v>15960</v>
      </c>
      <c r="E16" s="14">
        <f t="shared" si="0"/>
        <v>818</v>
      </c>
      <c r="F16" s="14">
        <f t="shared" si="0"/>
        <v>500</v>
      </c>
      <c r="G16" s="14">
        <v>0</v>
      </c>
      <c r="H16" s="14">
        <f t="shared" si="0"/>
        <v>124105</v>
      </c>
      <c r="I16" s="14">
        <f t="shared" si="0"/>
        <v>332979</v>
      </c>
    </row>
    <row r="17" spans="1:9" s="8" customFormat="1" ht="15" customHeight="1">
      <c r="A17" s="68"/>
      <c r="B17" s="68"/>
      <c r="C17" s="14"/>
      <c r="D17" s="14"/>
      <c r="E17" s="14"/>
      <c r="F17" s="14"/>
      <c r="G17" s="14"/>
      <c r="H17" s="14"/>
      <c r="I17" s="14"/>
    </row>
    <row r="18" spans="1:9" ht="15" customHeight="1">
      <c r="A18" t="s">
        <v>110</v>
      </c>
      <c r="C18" s="14">
        <v>0</v>
      </c>
      <c r="D18" s="14">
        <v>0</v>
      </c>
      <c r="E18" s="14">
        <v>0</v>
      </c>
      <c r="F18" s="14">
        <v>0</v>
      </c>
      <c r="G18" s="14"/>
      <c r="H18" s="14">
        <v>3431</v>
      </c>
      <c r="I18" s="14">
        <f>SUM(C18:H18)</f>
        <v>3431</v>
      </c>
    </row>
    <row r="19" spans="3:9" ht="15" customHeight="1">
      <c r="C19" s="14"/>
      <c r="D19" s="14"/>
      <c r="E19" s="14"/>
      <c r="F19" s="14"/>
      <c r="G19" s="14"/>
      <c r="H19" s="14"/>
      <c r="I19" s="14"/>
    </row>
    <row r="20" spans="1:9" ht="15" customHeight="1">
      <c r="A20" t="s">
        <v>89</v>
      </c>
      <c r="C20" s="14"/>
      <c r="D20" s="14"/>
      <c r="E20" s="14"/>
      <c r="F20" s="14"/>
      <c r="G20" s="14"/>
      <c r="H20" s="14">
        <v>-4981</v>
      </c>
      <c r="I20" s="14">
        <f>SUM(C20:H20)</f>
        <v>-4981</v>
      </c>
    </row>
    <row r="21" spans="3:9" ht="15" customHeight="1">
      <c r="C21" s="14"/>
      <c r="D21" s="14"/>
      <c r="E21" s="14"/>
      <c r="F21" s="14"/>
      <c r="G21" s="14"/>
      <c r="H21" s="14"/>
      <c r="I21" s="14"/>
    </row>
    <row r="22" spans="1:9" ht="15" customHeight="1" thickBot="1">
      <c r="A22" s="143" t="s">
        <v>234</v>
      </c>
      <c r="B22" s="10"/>
      <c r="C22" s="58">
        <f aca="true" t="shared" si="1" ref="C22:I22">SUM(C16:C21)</f>
        <v>191596</v>
      </c>
      <c r="D22" s="58">
        <f t="shared" si="1"/>
        <v>15960</v>
      </c>
      <c r="E22" s="58">
        <f t="shared" si="1"/>
        <v>818</v>
      </c>
      <c r="F22" s="58">
        <f t="shared" si="1"/>
        <v>500</v>
      </c>
      <c r="G22" s="58">
        <v>0</v>
      </c>
      <c r="H22" s="58">
        <f t="shared" si="1"/>
        <v>122555</v>
      </c>
      <c r="I22" s="58">
        <f t="shared" si="1"/>
        <v>331429</v>
      </c>
    </row>
    <row r="23" spans="3:9" ht="15" customHeight="1">
      <c r="C23" s="13"/>
      <c r="D23" s="13"/>
      <c r="E23" s="13"/>
      <c r="F23" s="13"/>
      <c r="G23" s="13"/>
      <c r="H23" s="13"/>
      <c r="I23" s="13"/>
    </row>
    <row r="24" spans="1:9" ht="12.75">
      <c r="A24" s="26"/>
      <c r="B24" s="26"/>
      <c r="C24" s="85"/>
      <c r="D24" s="43"/>
      <c r="E24" s="43"/>
      <c r="F24" s="43"/>
      <c r="G24" s="43"/>
      <c r="H24" s="43"/>
      <c r="I24" s="43"/>
    </row>
    <row r="25" spans="1:9" ht="15" customHeight="1">
      <c r="A25" s="66" t="s">
        <v>172</v>
      </c>
      <c r="B25" s="26"/>
      <c r="C25" s="14">
        <v>191596</v>
      </c>
      <c r="D25" s="14">
        <v>15960</v>
      </c>
      <c r="E25" s="14">
        <v>818</v>
      </c>
      <c r="F25" s="14">
        <v>500</v>
      </c>
      <c r="G25" s="14"/>
      <c r="H25" s="14">
        <v>125038</v>
      </c>
      <c r="I25" s="14">
        <f>SUM(C25:H25)</f>
        <v>333912</v>
      </c>
    </row>
    <row r="26" spans="1:9" s="8" customFormat="1" ht="15" customHeight="1">
      <c r="A26" s="68"/>
      <c r="B26" s="68"/>
      <c r="C26" s="14"/>
      <c r="D26" s="14"/>
      <c r="E26" s="14"/>
      <c r="F26" s="14"/>
      <c r="G26" s="14"/>
      <c r="H26" s="14"/>
      <c r="I26" s="14"/>
    </row>
    <row r="27" spans="1:10" ht="15" customHeight="1">
      <c r="A27" t="s">
        <v>110</v>
      </c>
      <c r="C27" s="14">
        <v>0</v>
      </c>
      <c r="D27" s="14">
        <v>0</v>
      </c>
      <c r="E27" s="14">
        <v>0</v>
      </c>
      <c r="F27" s="14">
        <v>0</v>
      </c>
      <c r="G27" s="14"/>
      <c r="H27" s="14">
        <v>3885</v>
      </c>
      <c r="I27" s="14">
        <f>SUM(C27:H27)</f>
        <v>3885</v>
      </c>
      <c r="J27" s="8"/>
    </row>
    <row r="28" spans="3:10" ht="15" customHeight="1">
      <c r="C28" s="14"/>
      <c r="D28" s="14"/>
      <c r="E28" s="14"/>
      <c r="F28" s="14"/>
      <c r="G28" s="14"/>
      <c r="H28" s="14"/>
      <c r="I28" s="14"/>
      <c r="J28" s="8"/>
    </row>
    <row r="29" spans="1:10" ht="15" customHeight="1">
      <c r="A29" t="s">
        <v>246</v>
      </c>
      <c r="B29" t="s">
        <v>42</v>
      </c>
      <c r="C29" s="14"/>
      <c r="D29" s="14"/>
      <c r="E29" s="14"/>
      <c r="F29" s="14"/>
      <c r="G29" s="14">
        <v>-624</v>
      </c>
      <c r="H29" s="14">
        <v>0</v>
      </c>
      <c r="I29" s="14">
        <f>SUM(C29:H29)</f>
        <v>-624</v>
      </c>
      <c r="J29" s="8"/>
    </row>
    <row r="30" spans="3:10" ht="15" customHeight="1">
      <c r="C30" s="14"/>
      <c r="D30" s="14"/>
      <c r="E30" s="14"/>
      <c r="F30" s="14"/>
      <c r="G30" s="14"/>
      <c r="H30" s="14"/>
      <c r="I30" s="14"/>
      <c r="J30" s="8"/>
    </row>
    <row r="31" spans="1:10" ht="15" customHeight="1">
      <c r="A31" t="s">
        <v>89</v>
      </c>
      <c r="B31" t="s">
        <v>88</v>
      </c>
      <c r="C31" s="14"/>
      <c r="D31" s="14"/>
      <c r="E31" s="14"/>
      <c r="F31" s="14"/>
      <c r="G31" s="14"/>
      <c r="H31" s="14">
        <v>-6972</v>
      </c>
      <c r="I31" s="14">
        <f>SUM(C31:H31)</f>
        <v>-6972</v>
      </c>
      <c r="J31" s="8"/>
    </row>
    <row r="32" spans="1:9" ht="15" customHeight="1">
      <c r="A32" s="87"/>
      <c r="C32" s="14">
        <f>SUM(C26:C27)</f>
        <v>0</v>
      </c>
      <c r="D32" s="14"/>
      <c r="E32" s="14"/>
      <c r="F32" s="14"/>
      <c r="G32" s="14"/>
      <c r="H32" s="14"/>
      <c r="I32" s="14"/>
    </row>
    <row r="33" spans="1:9" ht="15" customHeight="1" thickBot="1">
      <c r="A33" s="143" t="s">
        <v>235</v>
      </c>
      <c r="B33" s="10"/>
      <c r="C33" s="58">
        <f aca="true" t="shared" si="2" ref="C33:I33">SUM(C25:C32)</f>
        <v>191596</v>
      </c>
      <c r="D33" s="58">
        <f t="shared" si="2"/>
        <v>15960</v>
      </c>
      <c r="E33" s="58">
        <f t="shared" si="2"/>
        <v>818</v>
      </c>
      <c r="F33" s="58">
        <f t="shared" si="2"/>
        <v>500</v>
      </c>
      <c r="G33" s="58">
        <f t="shared" si="2"/>
        <v>-624</v>
      </c>
      <c r="H33" s="58">
        <f t="shared" si="2"/>
        <v>121951</v>
      </c>
      <c r="I33" s="58">
        <f t="shared" si="2"/>
        <v>330201</v>
      </c>
    </row>
    <row r="34" spans="3:9" ht="15" customHeight="1">
      <c r="C34" s="13"/>
      <c r="D34" s="13"/>
      <c r="E34" s="13"/>
      <c r="F34" s="13"/>
      <c r="G34" s="13"/>
      <c r="H34" s="13"/>
      <c r="I34" s="13"/>
    </row>
    <row r="35" spans="3:9" ht="15" customHeight="1">
      <c r="C35" s="13"/>
      <c r="D35" s="13"/>
      <c r="E35" s="13"/>
      <c r="F35" s="13"/>
      <c r="G35" s="13"/>
      <c r="H35" s="13"/>
      <c r="I35" s="13"/>
    </row>
    <row r="36" spans="3:9" ht="15" customHeight="1">
      <c r="C36" s="13"/>
      <c r="D36" s="13"/>
      <c r="E36" s="13"/>
      <c r="F36" s="13"/>
      <c r="G36" s="13"/>
      <c r="H36" s="13"/>
      <c r="I36" s="13"/>
    </row>
    <row r="37" spans="3:9" ht="12.75">
      <c r="C37" s="13"/>
      <c r="D37" s="13"/>
      <c r="E37" s="13"/>
      <c r="F37" s="13"/>
      <c r="G37" s="13"/>
      <c r="H37" s="13"/>
      <c r="I37" s="13"/>
    </row>
    <row r="38" spans="3:9" ht="12.75">
      <c r="C38" s="27"/>
      <c r="D38" s="27"/>
      <c r="E38" s="27"/>
      <c r="F38" s="27"/>
      <c r="G38" s="27"/>
      <c r="H38" s="27"/>
      <c r="I38" s="27"/>
    </row>
    <row r="39" spans="1:2" ht="12.75">
      <c r="A39" s="6" t="s">
        <v>142</v>
      </c>
      <c r="B39" s="6"/>
    </row>
    <row r="40" spans="1:2" ht="12.75">
      <c r="A40" s="32" t="s">
        <v>173</v>
      </c>
      <c r="B40" s="32"/>
    </row>
    <row r="41" ht="12.75">
      <c r="A41" s="66"/>
    </row>
  </sheetData>
  <mergeCells count="1">
    <mergeCell ref="C8:I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44">
      <selection activeCell="A58" sqref="A58"/>
    </sheetView>
  </sheetViews>
  <sheetFormatPr defaultColWidth="9.140625" defaultRowHeight="12.75"/>
  <cols>
    <col min="1" max="1" width="50.7109375" style="0" customWidth="1"/>
    <col min="2" max="2" width="20.57421875" style="56" bestFit="1" customWidth="1"/>
    <col min="3" max="3" width="3.140625" style="0" customWidth="1"/>
    <col min="4" max="4" width="20.57421875" style="60" bestFit="1" customWidth="1"/>
    <col min="5" max="5" width="9.140625" style="60" customWidth="1"/>
  </cols>
  <sheetData>
    <row r="1" ht="12.75">
      <c r="A1" s="11" t="s">
        <v>0</v>
      </c>
    </row>
    <row r="2" ht="12.75">
      <c r="A2" s="31" t="s">
        <v>7</v>
      </c>
    </row>
    <row r="4" ht="12.75">
      <c r="A4" s="9" t="s">
        <v>15</v>
      </c>
    </row>
    <row r="5" ht="12.75">
      <c r="A5" s="9" t="s">
        <v>236</v>
      </c>
    </row>
    <row r="6" spans="1:4" ht="12.75">
      <c r="A6" s="9"/>
      <c r="B6" s="55"/>
      <c r="D6" s="115"/>
    </row>
    <row r="7" spans="1:4" ht="12.75">
      <c r="A7" s="74" t="s">
        <v>114</v>
      </c>
      <c r="B7" s="55" t="s">
        <v>237</v>
      </c>
      <c r="D7" s="55" t="s">
        <v>237</v>
      </c>
    </row>
    <row r="8" spans="2:4" ht="12.75">
      <c r="B8" s="88" t="s">
        <v>238</v>
      </c>
      <c r="C8" s="54"/>
      <c r="D8" s="116" t="s">
        <v>239</v>
      </c>
    </row>
    <row r="9" spans="1:4" ht="13.5" thickBot="1">
      <c r="A9" s="15"/>
      <c r="B9" s="89"/>
      <c r="C9" s="90"/>
      <c r="D9" s="117"/>
    </row>
    <row r="10" spans="2:4" ht="12.75">
      <c r="B10" s="57"/>
      <c r="C10" s="54"/>
      <c r="D10" s="118"/>
    </row>
    <row r="11" spans="1:4" ht="12.75">
      <c r="A11" s="66" t="s">
        <v>194</v>
      </c>
      <c r="B11" s="57"/>
      <c r="C11" s="54"/>
      <c r="D11" s="118"/>
    </row>
    <row r="12" spans="2:4" ht="12.75">
      <c r="B12" s="57"/>
      <c r="C12" s="54"/>
      <c r="D12" s="118"/>
    </row>
    <row r="13" spans="1:4" ht="12.75">
      <c r="A13" t="s">
        <v>220</v>
      </c>
      <c r="B13" s="134">
        <v>5321</v>
      </c>
      <c r="C13" s="135"/>
      <c r="D13" s="127">
        <v>4672</v>
      </c>
    </row>
    <row r="14" spans="2:4" ht="12.75">
      <c r="B14" s="91"/>
      <c r="C14" s="135"/>
      <c r="D14" s="119"/>
    </row>
    <row r="15" spans="1:4" ht="12.75">
      <c r="A15" t="s">
        <v>219</v>
      </c>
      <c r="B15" s="91"/>
      <c r="C15" s="135"/>
      <c r="D15" s="122"/>
    </row>
    <row r="16" spans="1:4" ht="12.75">
      <c r="A16" t="s">
        <v>202</v>
      </c>
      <c r="B16" s="91">
        <v>317</v>
      </c>
      <c r="C16" s="135"/>
      <c r="D16" s="119">
        <v>397</v>
      </c>
    </row>
    <row r="17" spans="1:4" ht="12.75">
      <c r="A17" t="s">
        <v>203</v>
      </c>
      <c r="B17" s="92">
        <v>300</v>
      </c>
      <c r="C17" s="136"/>
      <c r="D17" s="120">
        <v>32</v>
      </c>
    </row>
    <row r="18" spans="1:4" ht="12.75">
      <c r="A18" s="128"/>
      <c r="B18" s="93"/>
      <c r="C18" s="136"/>
      <c r="D18" s="121"/>
    </row>
    <row r="19" spans="1:4" ht="12.75">
      <c r="A19" s="66" t="s">
        <v>193</v>
      </c>
      <c r="B19" s="91">
        <f>SUM(B13:B17)</f>
        <v>5938</v>
      </c>
      <c r="C19" s="135"/>
      <c r="D19" s="91">
        <f>SUM(D13:D17)</f>
        <v>5101</v>
      </c>
    </row>
    <row r="20" spans="1:4" ht="12.75">
      <c r="A20" s="128"/>
      <c r="B20" s="91"/>
      <c r="C20" s="135"/>
      <c r="D20" s="122"/>
    </row>
    <row r="21" spans="1:4" ht="12.75">
      <c r="A21" t="s">
        <v>196</v>
      </c>
      <c r="B21" s="91">
        <v>-3057</v>
      </c>
      <c r="C21" s="135"/>
      <c r="D21" s="119">
        <v>6214</v>
      </c>
    </row>
    <row r="22" spans="1:4" ht="12.75">
      <c r="A22" s="128"/>
      <c r="B22" s="93"/>
      <c r="C22" s="136"/>
      <c r="D22" s="121"/>
    </row>
    <row r="23" spans="1:4" ht="12.75">
      <c r="A23" s="66" t="s">
        <v>282</v>
      </c>
      <c r="B23" s="95">
        <f>SUM(B19:B22)</f>
        <v>2881</v>
      </c>
      <c r="C23" s="135"/>
      <c r="D23" s="95">
        <f>SUM(D19:D22)</f>
        <v>11315</v>
      </c>
    </row>
    <row r="24" spans="2:4" ht="12.75">
      <c r="B24" s="91"/>
      <c r="C24" s="135"/>
      <c r="D24" s="119"/>
    </row>
    <row r="25" spans="1:4" ht="12.75">
      <c r="A25" t="s">
        <v>197</v>
      </c>
      <c r="B25" s="91">
        <v>-356</v>
      </c>
      <c r="C25" s="135"/>
      <c r="D25" s="119">
        <v>-94</v>
      </c>
    </row>
    <row r="26" spans="1:4" ht="12.75">
      <c r="A26" t="s">
        <v>198</v>
      </c>
      <c r="B26" s="91">
        <v>-185</v>
      </c>
      <c r="C26" s="135"/>
      <c r="D26" s="119">
        <v>-1066</v>
      </c>
    </row>
    <row r="27" spans="2:4" ht="12.75">
      <c r="B27" s="93"/>
      <c r="C27" s="146"/>
      <c r="D27" s="147"/>
    </row>
    <row r="28" spans="1:4" ht="12.75">
      <c r="A28" s="66" t="s">
        <v>283</v>
      </c>
      <c r="B28" s="91">
        <f>SUM(B23:B26)</f>
        <v>2340</v>
      </c>
      <c r="C28" s="135"/>
      <c r="D28" s="91">
        <f>SUM(D23:D26)</f>
        <v>10155</v>
      </c>
    </row>
    <row r="29" spans="2:4" ht="12.75">
      <c r="B29" s="91"/>
      <c r="C29" s="135"/>
      <c r="D29" s="119"/>
    </row>
    <row r="30" spans="1:4" ht="12.75">
      <c r="A30" s="66" t="s">
        <v>195</v>
      </c>
      <c r="B30" s="91"/>
      <c r="C30" s="135"/>
      <c r="D30" s="119"/>
    </row>
    <row r="31" spans="2:4" ht="12.75">
      <c r="B31" s="91"/>
      <c r="C31" s="135"/>
      <c r="D31" s="119"/>
    </row>
    <row r="32" spans="1:4" ht="12.75">
      <c r="A32" t="s">
        <v>284</v>
      </c>
      <c r="B32" s="137">
        <v>10</v>
      </c>
      <c r="C32" s="135"/>
      <c r="D32" s="140">
        <v>5</v>
      </c>
    </row>
    <row r="33" spans="1:4" ht="12.75">
      <c r="A33" t="s">
        <v>199</v>
      </c>
      <c r="B33" s="138">
        <v>15</v>
      </c>
      <c r="C33" s="135"/>
      <c r="D33" s="141">
        <v>0</v>
      </c>
    </row>
    <row r="34" spans="1:4" ht="12.75">
      <c r="A34" t="s">
        <v>285</v>
      </c>
      <c r="B34" s="138">
        <v>-99</v>
      </c>
      <c r="C34" s="135"/>
      <c r="D34" s="141">
        <v>-197</v>
      </c>
    </row>
    <row r="35" spans="1:4" ht="12.75">
      <c r="A35" t="s">
        <v>286</v>
      </c>
      <c r="B35" s="138">
        <v>-571</v>
      </c>
      <c r="C35" s="135"/>
      <c r="D35" s="141">
        <v>-15027</v>
      </c>
    </row>
    <row r="36" spans="1:4" ht="12.75">
      <c r="A36" t="s">
        <v>208</v>
      </c>
      <c r="B36" s="139">
        <v>27</v>
      </c>
      <c r="C36" s="135"/>
      <c r="D36" s="142">
        <v>55</v>
      </c>
    </row>
    <row r="37" spans="2:4" ht="12.75">
      <c r="B37" s="92"/>
      <c r="C37" s="135"/>
      <c r="D37" s="120"/>
    </row>
    <row r="38" spans="1:4" ht="12.75">
      <c r="A38" s="66" t="s">
        <v>200</v>
      </c>
      <c r="B38" s="91">
        <f>SUM(B32:B36)</f>
        <v>-618</v>
      </c>
      <c r="C38" s="135"/>
      <c r="D38" s="91">
        <f>SUM(D32:D36)</f>
        <v>-15164</v>
      </c>
    </row>
    <row r="39" spans="2:4" ht="12.75">
      <c r="B39" s="91"/>
      <c r="C39" s="135"/>
      <c r="D39" s="119"/>
    </row>
    <row r="40" spans="1:4" ht="12.75">
      <c r="A40" s="66" t="s">
        <v>201</v>
      </c>
      <c r="B40" s="91"/>
      <c r="C40" s="135"/>
      <c r="D40" s="119"/>
    </row>
    <row r="41" spans="2:4" ht="12.75">
      <c r="B41" s="91"/>
      <c r="C41" s="135"/>
      <c r="D41" s="119"/>
    </row>
    <row r="42" spans="1:4" ht="12.75">
      <c r="A42" t="s">
        <v>247</v>
      </c>
      <c r="B42" s="137">
        <v>-624</v>
      </c>
      <c r="C42" s="135"/>
      <c r="D42" s="140">
        <v>0</v>
      </c>
    </row>
    <row r="43" spans="1:4" ht="12.75">
      <c r="A43" t="s">
        <v>214</v>
      </c>
      <c r="B43" s="138">
        <v>-318</v>
      </c>
      <c r="C43" s="135"/>
      <c r="D43" s="141">
        <v>-351</v>
      </c>
    </row>
    <row r="44" spans="1:4" ht="12.75">
      <c r="A44" t="s">
        <v>209</v>
      </c>
      <c r="B44" s="139">
        <v>0</v>
      </c>
      <c r="C44" s="135"/>
      <c r="D44" s="142">
        <v>130</v>
      </c>
    </row>
    <row r="45" spans="2:4" ht="12.75">
      <c r="B45" s="92"/>
      <c r="C45" s="135"/>
      <c r="D45" s="120"/>
    </row>
    <row r="46" spans="1:4" ht="12.75">
      <c r="A46" s="66" t="s">
        <v>125</v>
      </c>
      <c r="B46" s="92">
        <f>SUM(B42:B44)</f>
        <v>-942</v>
      </c>
      <c r="C46" s="136"/>
      <c r="D46" s="92">
        <f>SUM(D42:D44)</f>
        <v>-221</v>
      </c>
    </row>
    <row r="47" spans="2:4" ht="12.75">
      <c r="B47" s="93"/>
      <c r="C47" s="136"/>
      <c r="D47" s="121"/>
    </row>
    <row r="48" spans="1:4" ht="12.75">
      <c r="A48" t="s">
        <v>287</v>
      </c>
      <c r="B48" s="91">
        <f>+B28+B38+B46</f>
        <v>780</v>
      </c>
      <c r="C48" s="135"/>
      <c r="D48" s="91">
        <f>+D28+D38+D46</f>
        <v>-5230</v>
      </c>
    </row>
    <row r="49" spans="2:4" ht="12.75">
      <c r="B49" s="91"/>
      <c r="C49" s="135"/>
      <c r="D49" s="122"/>
    </row>
    <row r="50" spans="1:4" ht="12.75">
      <c r="A50" t="s">
        <v>154</v>
      </c>
      <c r="B50" s="91">
        <v>-5131</v>
      </c>
      <c r="C50" s="135"/>
      <c r="D50" s="119">
        <v>8759</v>
      </c>
    </row>
    <row r="51" spans="2:4" ht="12.75">
      <c r="B51" s="91"/>
      <c r="C51" s="135"/>
      <c r="D51" s="122"/>
    </row>
    <row r="52" spans="1:4" ht="13.5" thickBot="1">
      <c r="A52" t="s">
        <v>242</v>
      </c>
      <c r="B52" s="94">
        <f>SUM(B48:B51)</f>
        <v>-4351</v>
      </c>
      <c r="C52" s="92"/>
      <c r="D52" s="94">
        <f>SUM(D48:D51)</f>
        <v>3529</v>
      </c>
    </row>
    <row r="53" spans="2:4" ht="13.5" thickTop="1">
      <c r="B53" s="130"/>
      <c r="C53" s="129"/>
      <c r="D53" s="131"/>
    </row>
    <row r="54" spans="1:4" ht="12.75">
      <c r="A54" t="s">
        <v>204</v>
      </c>
      <c r="B54" s="130"/>
      <c r="C54" s="129"/>
      <c r="D54" s="131"/>
    </row>
    <row r="55" spans="2:4" ht="12.75">
      <c r="B55" s="130"/>
      <c r="C55" s="129"/>
      <c r="D55" s="131"/>
    </row>
    <row r="56" spans="1:4" ht="12.75">
      <c r="A56" t="s">
        <v>205</v>
      </c>
      <c r="B56" s="133">
        <v>0</v>
      </c>
      <c r="C56" s="129"/>
      <c r="D56" s="119">
        <v>7550</v>
      </c>
    </row>
    <row r="57" spans="1:4" ht="12.75">
      <c r="A57" t="s">
        <v>12</v>
      </c>
      <c r="B57" s="91">
        <v>573</v>
      </c>
      <c r="C57" s="129"/>
      <c r="D57" s="119">
        <v>1279</v>
      </c>
    </row>
    <row r="58" spans="1:4" ht="12.75">
      <c r="A58" t="s">
        <v>206</v>
      </c>
      <c r="B58" s="91">
        <v>-4924</v>
      </c>
      <c r="C58" s="129"/>
      <c r="D58" s="119">
        <v>-5300</v>
      </c>
    </row>
    <row r="59" spans="2:4" ht="13.5" thickBot="1">
      <c r="B59" s="94">
        <f>SUM(B56:B58)</f>
        <v>-4351</v>
      </c>
      <c r="C59" s="132"/>
      <c r="D59" s="94">
        <f>SUM(D56:D58)</f>
        <v>3529</v>
      </c>
    </row>
    <row r="60" spans="2:4" ht="13.5" thickTop="1">
      <c r="B60" s="130"/>
      <c r="C60" s="129"/>
      <c r="D60" s="131"/>
    </row>
    <row r="61" spans="2:4" ht="12.75">
      <c r="B61" s="57"/>
      <c r="C61" s="54"/>
      <c r="D61" s="118"/>
    </row>
    <row r="62" ht="12.75">
      <c r="A62" s="6" t="s">
        <v>141</v>
      </c>
    </row>
    <row r="63" spans="1:3" ht="12.75">
      <c r="A63" s="6" t="s">
        <v>169</v>
      </c>
      <c r="C63" s="6"/>
    </row>
    <row r="64" spans="1:3" ht="12.75">
      <c r="A64" s="6" t="s">
        <v>137</v>
      </c>
      <c r="C64" s="6"/>
    </row>
  </sheetData>
  <printOptions/>
  <pageMargins left="0.75" right="0.75" top="1" bottom="1" header="0.5" footer="0.5"/>
  <pageSetup horizontalDpi="180" verticalDpi="18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42">
      <selection activeCell="A57" sqref="A57:IV58"/>
    </sheetView>
  </sheetViews>
  <sheetFormatPr defaultColWidth="9.140625" defaultRowHeight="12.75"/>
  <cols>
    <col min="1" max="1" width="4.28125" style="8" customWidth="1"/>
    <col min="2" max="2" width="10.140625" style="5" customWidth="1"/>
    <col min="3" max="3" width="16.140625" style="8" customWidth="1"/>
    <col min="4" max="4" width="13.57421875" style="8" customWidth="1"/>
    <col min="5" max="5" width="13.140625" style="8" customWidth="1"/>
    <col min="6" max="6" width="14.28125" style="8" customWidth="1"/>
    <col min="7" max="7" width="13.8515625" style="8" customWidth="1"/>
    <col min="8" max="8" width="14.7109375" style="8" customWidth="1"/>
    <col min="9" max="16384" width="9.140625" style="8" customWidth="1"/>
  </cols>
  <sheetData>
    <row r="1" ht="12.75">
      <c r="A1" s="33" t="s">
        <v>28</v>
      </c>
    </row>
    <row r="2" ht="12.75">
      <c r="A2" s="33" t="s">
        <v>1</v>
      </c>
    </row>
    <row r="4" spans="1:2" ht="12.75">
      <c r="A4" s="6" t="s">
        <v>29</v>
      </c>
      <c r="B4" s="28"/>
    </row>
    <row r="5" spans="1:7" ht="13.5" thickBot="1">
      <c r="A5" s="53"/>
      <c r="B5" s="19"/>
      <c r="C5" s="15"/>
      <c r="D5" s="15"/>
      <c r="E5" s="15"/>
      <c r="F5" s="15"/>
      <c r="G5" s="15"/>
    </row>
    <row r="6" ht="12.75">
      <c r="A6" s="28"/>
    </row>
    <row r="7" spans="1:3" ht="12.75">
      <c r="A7" s="49" t="s">
        <v>30</v>
      </c>
      <c r="B7" s="49" t="s">
        <v>31</v>
      </c>
      <c r="C7" s="29"/>
    </row>
    <row r="8" s="35" customFormat="1" ht="12.75"/>
    <row r="9" spans="2:3" s="35" customFormat="1" ht="12.75">
      <c r="B9" s="35" t="s">
        <v>126</v>
      </c>
      <c r="C9" s="36"/>
    </row>
    <row r="10" s="35" customFormat="1" ht="12.75">
      <c r="B10" s="35" t="s">
        <v>145</v>
      </c>
    </row>
    <row r="11" s="35" customFormat="1" ht="12.75">
      <c r="B11" s="35" t="s">
        <v>288</v>
      </c>
    </row>
    <row r="12" s="35" customFormat="1" ht="12.75">
      <c r="B12" s="35" t="s">
        <v>146</v>
      </c>
    </row>
    <row r="13" s="35" customFormat="1" ht="12.75">
      <c r="B13" s="35" t="s">
        <v>182</v>
      </c>
    </row>
    <row r="14" s="35" customFormat="1" ht="12.75"/>
    <row r="15" s="35" customFormat="1" ht="12.75">
      <c r="B15" s="35" t="s">
        <v>183</v>
      </c>
    </row>
    <row r="16" s="35" customFormat="1" ht="12.75">
      <c r="B16" s="35" t="s">
        <v>207</v>
      </c>
    </row>
    <row r="17" s="35" customFormat="1" ht="12.75">
      <c r="B17" s="35" t="s">
        <v>221</v>
      </c>
    </row>
    <row r="18" s="35" customFormat="1" ht="12.75">
      <c r="B18" s="35" t="s">
        <v>226</v>
      </c>
    </row>
    <row r="19" s="35" customFormat="1" ht="12.75">
      <c r="B19" s="35" t="s">
        <v>227</v>
      </c>
    </row>
    <row r="20" s="35" customFormat="1" ht="15">
      <c r="B20" s="158"/>
    </row>
    <row r="21" spans="1:2" s="35" customFormat="1" ht="15" customHeight="1">
      <c r="A21" s="49" t="s">
        <v>33</v>
      </c>
      <c r="B21" s="49" t="s">
        <v>34</v>
      </c>
    </row>
    <row r="22" spans="1:2" s="35" customFormat="1" ht="15" customHeight="1">
      <c r="A22" s="36"/>
      <c r="B22" s="35" t="s">
        <v>93</v>
      </c>
    </row>
    <row r="23" spans="1:2" s="35" customFormat="1" ht="15" customHeight="1">
      <c r="A23" s="36"/>
      <c r="B23" s="35" t="s">
        <v>94</v>
      </c>
    </row>
    <row r="24" s="35" customFormat="1" ht="15" customHeight="1">
      <c r="A24" s="36"/>
    </row>
    <row r="25" spans="1:2" s="35" customFormat="1" ht="15" customHeight="1">
      <c r="A25" s="49" t="s">
        <v>35</v>
      </c>
      <c r="B25" s="49" t="s">
        <v>36</v>
      </c>
    </row>
    <row r="26" s="30" customFormat="1" ht="12.75">
      <c r="B26" s="30" t="s">
        <v>37</v>
      </c>
    </row>
    <row r="27" s="30" customFormat="1" ht="12.75"/>
    <row r="28" spans="1:2" s="35" customFormat="1" ht="15" customHeight="1">
      <c r="A28" s="49" t="s">
        <v>38</v>
      </c>
      <c r="B28" s="50" t="s">
        <v>39</v>
      </c>
    </row>
    <row r="29" s="35" customFormat="1" ht="14.25" customHeight="1">
      <c r="B29" s="37" t="s">
        <v>95</v>
      </c>
    </row>
    <row r="30" s="35" customFormat="1" ht="12.75">
      <c r="B30" s="37"/>
    </row>
    <row r="31" spans="1:2" s="52" customFormat="1" ht="13.5" customHeight="1">
      <c r="A31" s="50" t="s">
        <v>40</v>
      </c>
      <c r="B31" s="50" t="s">
        <v>41</v>
      </c>
    </row>
    <row r="32" s="52" customFormat="1" ht="12.75">
      <c r="B32" s="52" t="s">
        <v>96</v>
      </c>
    </row>
    <row r="33" s="30" customFormat="1" ht="12.75">
      <c r="B33" s="30" t="s">
        <v>43</v>
      </c>
    </row>
    <row r="34" s="30" customFormat="1" ht="12.75"/>
    <row r="35" spans="1:7" s="30" customFormat="1" ht="12.75">
      <c r="A35" s="50" t="s">
        <v>42</v>
      </c>
      <c r="B35" s="50" t="s">
        <v>248</v>
      </c>
      <c r="C35" s="52"/>
      <c r="D35" s="52"/>
      <c r="E35" s="52"/>
      <c r="F35" s="52"/>
      <c r="G35" s="52"/>
    </row>
    <row r="36" spans="1:7" s="30" customFormat="1" ht="12.75">
      <c r="A36" s="52"/>
      <c r="B36" s="52" t="s">
        <v>279</v>
      </c>
      <c r="C36" s="52"/>
      <c r="D36" s="52"/>
      <c r="E36" s="52"/>
      <c r="F36" s="52"/>
      <c r="G36" s="52"/>
    </row>
    <row r="37" spans="1:7" s="30" customFormat="1" ht="12.75">
      <c r="A37" s="52"/>
      <c r="B37" s="52" t="s">
        <v>289</v>
      </c>
      <c r="C37" s="52"/>
      <c r="D37" s="52"/>
      <c r="E37" s="52"/>
      <c r="F37" s="52"/>
      <c r="G37" s="52"/>
    </row>
    <row r="38" spans="1:7" s="30" customFormat="1" ht="12.75">
      <c r="A38" s="52"/>
      <c r="B38" s="52"/>
      <c r="C38" s="52"/>
      <c r="D38" s="52"/>
      <c r="E38" s="52"/>
      <c r="F38" s="52"/>
      <c r="G38" s="52"/>
    </row>
    <row r="39" spans="1:7" s="30" customFormat="1" ht="12.75">
      <c r="A39" s="52"/>
      <c r="B39" s="149" t="s">
        <v>249</v>
      </c>
      <c r="C39" s="149" t="s">
        <v>250</v>
      </c>
      <c r="D39" s="149" t="s">
        <v>277</v>
      </c>
      <c r="E39" s="149" t="s">
        <v>253</v>
      </c>
      <c r="F39" s="149" t="s">
        <v>254</v>
      </c>
      <c r="G39" s="149" t="s">
        <v>23</v>
      </c>
    </row>
    <row r="40" spans="1:7" s="30" customFormat="1" ht="12.75">
      <c r="A40" s="52"/>
      <c r="B40" s="52"/>
      <c r="C40" s="149" t="s">
        <v>251</v>
      </c>
      <c r="D40" s="149" t="s">
        <v>252</v>
      </c>
      <c r="E40" s="149" t="s">
        <v>252</v>
      </c>
      <c r="F40" s="149" t="s">
        <v>255</v>
      </c>
      <c r="G40" s="149" t="s">
        <v>258</v>
      </c>
    </row>
    <row r="41" spans="1:7" s="30" customFormat="1" ht="12.75">
      <c r="A41" s="52"/>
      <c r="B41" s="52"/>
      <c r="C41" s="52"/>
      <c r="D41" s="149" t="s">
        <v>256</v>
      </c>
      <c r="E41" s="149" t="s">
        <v>256</v>
      </c>
      <c r="F41" s="149" t="s">
        <v>256</v>
      </c>
      <c r="G41" s="149" t="s">
        <v>256</v>
      </c>
    </row>
    <row r="42" spans="1:7" s="30" customFormat="1" ht="12.75">
      <c r="A42" s="52"/>
      <c r="B42" s="150"/>
      <c r="C42" s="52"/>
      <c r="D42" s="149"/>
      <c r="E42" s="149"/>
      <c r="F42" s="151"/>
      <c r="G42" s="52"/>
    </row>
    <row r="43" spans="1:7" s="30" customFormat="1" ht="13.5" thickBot="1">
      <c r="A43" s="52"/>
      <c r="B43" s="152" t="s">
        <v>257</v>
      </c>
      <c r="C43" s="153">
        <v>572000</v>
      </c>
      <c r="D43" s="154">
        <v>1.14</v>
      </c>
      <c r="E43" s="154">
        <v>1.02</v>
      </c>
      <c r="F43" s="154">
        <v>1.09</v>
      </c>
      <c r="G43" s="153">
        <v>623980</v>
      </c>
    </row>
    <row r="44" spans="1:7" s="30" customFormat="1" ht="12.75">
      <c r="A44" s="52"/>
      <c r="B44" s="52"/>
      <c r="C44" s="52"/>
      <c r="D44" s="52"/>
      <c r="E44" s="52"/>
      <c r="F44" s="52"/>
      <c r="G44" s="52"/>
    </row>
    <row r="45" spans="1:7" s="49" customFormat="1" ht="12.75">
      <c r="A45" s="50" t="s">
        <v>44</v>
      </c>
      <c r="B45" s="50" t="s">
        <v>45</v>
      </c>
      <c r="C45" s="50"/>
      <c r="D45" s="50"/>
      <c r="E45" s="50"/>
      <c r="F45" s="50"/>
      <c r="G45" s="50"/>
    </row>
    <row r="46" s="30" customFormat="1" ht="12.75">
      <c r="B46" s="30" t="s">
        <v>46</v>
      </c>
    </row>
    <row r="47" s="30" customFormat="1" ht="12.75">
      <c r="B47" s="30" t="s">
        <v>47</v>
      </c>
    </row>
    <row r="48" s="30" customFormat="1" ht="12.75"/>
    <row r="49" s="30" customFormat="1" ht="12.75"/>
    <row r="50" s="30" customFormat="1" ht="12.75"/>
    <row r="51" s="30" customFormat="1" ht="11.25" customHeight="1">
      <c r="B51" s="30" t="s">
        <v>130</v>
      </c>
    </row>
    <row r="52" s="30" customFormat="1" ht="12.75"/>
    <row r="53" spans="1:3" s="30" customFormat="1" ht="12.75">
      <c r="A53" s="49" t="s">
        <v>48</v>
      </c>
      <c r="B53" s="49" t="s">
        <v>49</v>
      </c>
      <c r="C53" s="49"/>
    </row>
    <row r="54" s="30" customFormat="1" ht="12.75">
      <c r="B54" s="30" t="s">
        <v>143</v>
      </c>
    </row>
    <row r="55" s="30" customFormat="1" ht="12.75">
      <c r="B55" s="30" t="s">
        <v>107</v>
      </c>
    </row>
    <row r="56" s="30" customFormat="1" ht="12.75"/>
    <row r="57" spans="1:7" s="30" customFormat="1" ht="12.75">
      <c r="A57" s="49" t="s">
        <v>50</v>
      </c>
      <c r="B57" s="49" t="s">
        <v>51</v>
      </c>
      <c r="C57" s="49"/>
      <c r="D57" s="49"/>
      <c r="E57" s="49"/>
      <c r="F57" s="49"/>
      <c r="G57" s="49"/>
    </row>
    <row r="58" s="30" customFormat="1" ht="12.75">
      <c r="B58" s="30" t="s">
        <v>52</v>
      </c>
    </row>
    <row r="59" s="30" customFormat="1" ht="11.25" customHeight="1"/>
    <row r="60" spans="1:2" s="49" customFormat="1" ht="12.75">
      <c r="A60" s="49" t="s">
        <v>53</v>
      </c>
      <c r="B60" s="49" t="s">
        <v>54</v>
      </c>
    </row>
    <row r="61" s="30" customFormat="1" ht="12.75">
      <c r="B61" s="30" t="s">
        <v>55</v>
      </c>
    </row>
    <row r="62" s="30" customFormat="1" ht="12.75">
      <c r="B62" s="30" t="s">
        <v>56</v>
      </c>
    </row>
    <row r="63" s="30" customFormat="1" ht="12.75"/>
    <row r="64" spans="1:2" s="52" customFormat="1" ht="12.75">
      <c r="A64" s="78" t="s">
        <v>103</v>
      </c>
      <c r="B64" s="78" t="s">
        <v>129</v>
      </c>
    </row>
    <row r="65" s="52" customFormat="1" ht="12.75">
      <c r="B65" s="52" t="s">
        <v>291</v>
      </c>
    </row>
    <row r="66" s="52" customFormat="1" ht="12.75">
      <c r="B66" s="52" t="s">
        <v>259</v>
      </c>
    </row>
    <row r="67" s="52" customFormat="1" ht="12.75">
      <c r="B67" s="52" t="s">
        <v>273</v>
      </c>
    </row>
    <row r="68" s="52" customFormat="1" ht="12.75"/>
    <row r="69" spans="1:3" s="30" customFormat="1" ht="12.75">
      <c r="A69" s="39" t="s">
        <v>127</v>
      </c>
      <c r="B69" s="39" t="s">
        <v>278</v>
      </c>
      <c r="C69" s="39"/>
    </row>
    <row r="70" s="30" customFormat="1" ht="12.75">
      <c r="B70" s="30" t="s">
        <v>184</v>
      </c>
    </row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">
      <selection activeCell="D19" sqref="D19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2.7109375" style="10" customWidth="1"/>
    <col min="4" max="4" width="11.7109375" style="0" customWidth="1"/>
    <col min="5" max="5" width="11.7109375" style="10" customWidth="1"/>
    <col min="6" max="6" width="11.7109375" style="0" customWidth="1"/>
    <col min="7" max="7" width="12.421875" style="0" customWidth="1"/>
  </cols>
  <sheetData>
    <row r="1" spans="1:5" s="8" customFormat="1" ht="12.75">
      <c r="A1" s="33" t="s">
        <v>28</v>
      </c>
      <c r="B1" s="5"/>
      <c r="C1" s="30"/>
      <c r="E1" s="30"/>
    </row>
    <row r="2" spans="1:5" s="8" customFormat="1" ht="12.75">
      <c r="A2" s="33" t="s">
        <v>1</v>
      </c>
      <c r="B2" s="5"/>
      <c r="C2" s="30"/>
      <c r="E2" s="30"/>
    </row>
    <row r="3" spans="2:5" s="8" customFormat="1" ht="12.75">
      <c r="B3" s="5"/>
      <c r="C3" s="30"/>
      <c r="E3" s="30"/>
    </row>
    <row r="4" spans="1:5" s="8" customFormat="1" ht="12.75">
      <c r="A4" s="39" t="s">
        <v>97</v>
      </c>
      <c r="B4"/>
      <c r="C4" s="30"/>
      <c r="E4" s="30"/>
    </row>
    <row r="5" spans="1:5" s="8" customFormat="1" ht="12.75">
      <c r="A5" s="39" t="s">
        <v>98</v>
      </c>
      <c r="B5" s="5"/>
      <c r="C5" s="30"/>
      <c r="E5" s="30"/>
    </row>
    <row r="6" spans="1:7" s="40" customFormat="1" ht="13.5" thickBot="1">
      <c r="A6" s="34"/>
      <c r="B6" s="45"/>
      <c r="C6" s="44"/>
      <c r="D6" s="46"/>
      <c r="E6" s="44"/>
      <c r="F6" s="46"/>
      <c r="G6" s="46"/>
    </row>
    <row r="7" s="30" customFormat="1" ht="12.75"/>
    <row r="8" spans="1:2" s="51" customFormat="1" ht="12.75">
      <c r="A8" s="63" t="s">
        <v>57</v>
      </c>
      <c r="B8" s="51" t="s">
        <v>58</v>
      </c>
    </row>
    <row r="9" spans="1:7" s="10" customFormat="1" ht="12.75">
      <c r="A9" s="59"/>
      <c r="B9" s="59" t="s">
        <v>262</v>
      </c>
      <c r="C9" s="59"/>
      <c r="D9" s="59"/>
      <c r="E9" s="59"/>
      <c r="F9" s="59"/>
      <c r="G9" s="59"/>
    </row>
    <row r="10" spans="1:7" s="10" customFormat="1" ht="12.75">
      <c r="A10" s="59"/>
      <c r="B10" s="59" t="s">
        <v>263</v>
      </c>
      <c r="C10" s="59"/>
      <c r="D10" s="59"/>
      <c r="E10" s="59"/>
      <c r="F10" s="59"/>
      <c r="G10" s="59"/>
    </row>
    <row r="11" s="59" customFormat="1" ht="12.75">
      <c r="B11" s="59" t="s">
        <v>264</v>
      </c>
    </row>
    <row r="12" s="59" customFormat="1" ht="12.75">
      <c r="B12" s="59" t="s">
        <v>280</v>
      </c>
    </row>
    <row r="13" s="59" customFormat="1" ht="12.75">
      <c r="B13" s="59" t="s">
        <v>293</v>
      </c>
    </row>
    <row r="14" s="59" customFormat="1" ht="12.75">
      <c r="B14" s="59" t="s">
        <v>292</v>
      </c>
    </row>
    <row r="15" s="59" customFormat="1" ht="12.75"/>
    <row r="16" spans="1:7" s="6" customFormat="1" ht="12.75">
      <c r="A16" s="63" t="s">
        <v>59</v>
      </c>
      <c r="B16" s="63" t="s">
        <v>60</v>
      </c>
      <c r="C16" s="63"/>
      <c r="D16" s="64"/>
      <c r="E16" s="63"/>
      <c r="F16" s="64"/>
      <c r="G16" s="64"/>
    </row>
    <row r="17" spans="1:7" ht="12.75">
      <c r="A17" s="10"/>
      <c r="B17" s="59" t="s">
        <v>260</v>
      </c>
      <c r="C17" s="59"/>
      <c r="D17" s="60"/>
      <c r="E17" s="59"/>
      <c r="F17" s="60"/>
      <c r="G17" s="60"/>
    </row>
    <row r="18" spans="1:7" ht="12.75">
      <c r="A18" s="10"/>
      <c r="B18" s="59" t="s">
        <v>261</v>
      </c>
      <c r="C18" s="59"/>
      <c r="D18" s="60"/>
      <c r="E18" s="59"/>
      <c r="F18" s="60"/>
      <c r="G18" s="60"/>
    </row>
    <row r="19" spans="1:7" ht="12.75">
      <c r="A19" s="10"/>
      <c r="B19" s="59"/>
      <c r="C19" s="59"/>
      <c r="D19" s="60"/>
      <c r="E19" s="59"/>
      <c r="F19" s="60"/>
      <c r="G19" s="60"/>
    </row>
    <row r="20" spans="1:5" s="6" customFormat="1" ht="12.75">
      <c r="A20" s="51" t="s">
        <v>61</v>
      </c>
      <c r="B20" s="51" t="s">
        <v>62</v>
      </c>
      <c r="C20" s="51"/>
      <c r="E20" s="51"/>
    </row>
    <row r="21" spans="1:2" ht="12.75">
      <c r="A21" s="10"/>
      <c r="B21" s="10" t="s">
        <v>63</v>
      </c>
    </row>
    <row r="22" spans="1:2" ht="12.75">
      <c r="A22" s="10"/>
      <c r="B22" s="10" t="s">
        <v>167</v>
      </c>
    </row>
    <row r="23" spans="1:2" ht="12.75">
      <c r="A23" s="10"/>
      <c r="B23" s="10"/>
    </row>
    <row r="24" spans="1:2" s="51" customFormat="1" ht="12.75">
      <c r="A24" s="51" t="s">
        <v>64</v>
      </c>
      <c r="B24" s="51" t="s">
        <v>65</v>
      </c>
    </row>
    <row r="25" s="10" customFormat="1" ht="12.75">
      <c r="B25" s="10" t="s">
        <v>66</v>
      </c>
    </row>
    <row r="26" s="10" customFormat="1" ht="12.75"/>
    <row r="27" spans="1:2" s="10" customFormat="1" ht="12.75">
      <c r="A27" s="63" t="s">
        <v>67</v>
      </c>
      <c r="B27" s="51" t="s">
        <v>4</v>
      </c>
    </row>
    <row r="28" spans="1:2" s="10" customFormat="1" ht="12.75">
      <c r="A28" s="51"/>
      <c r="B28" s="51"/>
    </row>
    <row r="29" spans="2:7" s="10" customFormat="1" ht="12.75">
      <c r="B29"/>
      <c r="D29" s="16" t="s">
        <v>128</v>
      </c>
      <c r="E29" s="16"/>
      <c r="F29" s="16" t="s">
        <v>241</v>
      </c>
      <c r="G29" s="16"/>
    </row>
    <row r="30" spans="2:7" s="10" customFormat="1" ht="12.75">
      <c r="B30" s="10" t="s">
        <v>68</v>
      </c>
      <c r="C30"/>
      <c r="D30" s="47" t="s">
        <v>240</v>
      </c>
      <c r="E30" s="16"/>
      <c r="F30" s="47" t="s">
        <v>240</v>
      </c>
      <c r="G30" s="16"/>
    </row>
    <row r="31" spans="2:7" s="10" customFormat="1" ht="12.75">
      <c r="B31" t="s">
        <v>69</v>
      </c>
      <c r="C31"/>
      <c r="D31" s="48">
        <v>2007</v>
      </c>
      <c r="E31" s="6">
        <v>2006</v>
      </c>
      <c r="F31" s="48">
        <v>2007</v>
      </c>
      <c r="G31" s="6">
        <v>2006</v>
      </c>
    </row>
    <row r="32" spans="3:7" s="10" customFormat="1" ht="12.75">
      <c r="C32"/>
      <c r="D32" s="48" t="s">
        <v>32</v>
      </c>
      <c r="E32" s="48" t="s">
        <v>32</v>
      </c>
      <c r="F32" s="48" t="s">
        <v>32</v>
      </c>
      <c r="G32" s="48" t="s">
        <v>32</v>
      </c>
    </row>
    <row r="33" spans="2:5" s="10" customFormat="1" ht="12.75">
      <c r="B33" s="30" t="s">
        <v>99</v>
      </c>
      <c r="C33"/>
      <c r="E33"/>
    </row>
    <row r="34" spans="2:7" s="10" customFormat="1" ht="12.75">
      <c r="B34" s="65" t="s">
        <v>225</v>
      </c>
      <c r="C34"/>
      <c r="D34" s="114">
        <v>472</v>
      </c>
      <c r="E34" s="43">
        <v>557</v>
      </c>
      <c r="F34" s="114">
        <v>1318</v>
      </c>
      <c r="G34" s="114">
        <v>1241</v>
      </c>
    </row>
    <row r="35" spans="2:7" s="10" customFormat="1" ht="12.75">
      <c r="B35" s="65"/>
      <c r="C35"/>
      <c r="D35" s="114"/>
      <c r="E35" s="43"/>
      <c r="F35" s="114"/>
      <c r="G35" s="114"/>
    </row>
    <row r="36" spans="2:7" s="10" customFormat="1" ht="12.75">
      <c r="B36" s="30" t="s">
        <v>222</v>
      </c>
      <c r="C36"/>
      <c r="D36" s="41">
        <v>0</v>
      </c>
      <c r="E36" s="21">
        <v>0</v>
      </c>
      <c r="F36" s="13">
        <v>118</v>
      </c>
      <c r="G36" s="41">
        <v>0</v>
      </c>
    </row>
    <row r="37" spans="2:7" s="10" customFormat="1" ht="12.75">
      <c r="B37" s="65"/>
      <c r="C37"/>
      <c r="D37" s="114"/>
      <c r="E37" s="43"/>
      <c r="F37" s="114"/>
      <c r="G37" s="114"/>
    </row>
    <row r="38" spans="2:7" s="10" customFormat="1" ht="13.5" thickBot="1">
      <c r="B38" s="65"/>
      <c r="C38"/>
      <c r="D38" s="42">
        <f>SUM(D34:D37)</f>
        <v>472</v>
      </c>
      <c r="E38" s="42">
        <f>SUM(E34:E37)</f>
        <v>557</v>
      </c>
      <c r="F38" s="42">
        <f>SUM(F34:F37)</f>
        <v>1436</v>
      </c>
      <c r="G38" s="42">
        <f>SUM(G34:G37)</f>
        <v>1241</v>
      </c>
    </row>
    <row r="39" s="10" customFormat="1" ht="13.5" thickTop="1">
      <c r="B39"/>
    </row>
    <row r="40" s="59" customFormat="1" ht="12.75">
      <c r="B40" s="60" t="s">
        <v>265</v>
      </c>
    </row>
    <row r="41" s="59" customFormat="1" ht="12.75">
      <c r="B41" s="60" t="s">
        <v>181</v>
      </c>
    </row>
    <row r="42" s="59" customFormat="1" ht="12.75">
      <c r="B42" s="60" t="s">
        <v>180</v>
      </c>
    </row>
    <row r="43" s="10" customFormat="1" ht="12.75">
      <c r="B43"/>
    </row>
    <row r="44" spans="1:2" s="51" customFormat="1" ht="12.75">
      <c r="A44" s="51" t="s">
        <v>70</v>
      </c>
      <c r="B44" s="51" t="s">
        <v>71</v>
      </c>
    </row>
    <row r="45" s="51" customFormat="1" ht="12.75">
      <c r="B45" s="56" t="s">
        <v>148</v>
      </c>
    </row>
    <row r="46" s="51" customFormat="1" ht="12.75">
      <c r="B46" s="56" t="s">
        <v>175</v>
      </c>
    </row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>
      <c r="B54" s="10" t="s">
        <v>104</v>
      </c>
    </row>
    <row r="55" s="51" customFormat="1" ht="12.75"/>
    <row r="56" spans="1:2" s="51" customFormat="1" ht="12.75">
      <c r="A56" s="51" t="s">
        <v>72</v>
      </c>
      <c r="B56" s="51" t="s">
        <v>73</v>
      </c>
    </row>
    <row r="57" s="10" customFormat="1" ht="12.75">
      <c r="B57" s="10" t="s">
        <v>147</v>
      </c>
    </row>
    <row r="58" s="10" customFormat="1" ht="12.75">
      <c r="B58" s="10" t="s">
        <v>176</v>
      </c>
    </row>
    <row r="59" s="10" customFormat="1" ht="12.75"/>
    <row r="60" s="10" customFormat="1" ht="12.75">
      <c r="B60" s="10" t="s">
        <v>177</v>
      </c>
    </row>
    <row r="61" s="10" customFormat="1" ht="12.75">
      <c r="G61"/>
    </row>
    <row r="62" spans="5:7" s="10" customFormat="1" ht="12.75">
      <c r="E62" s="48" t="s">
        <v>74</v>
      </c>
      <c r="G62"/>
    </row>
    <row r="63" spans="5:7" s="10" customFormat="1" ht="12.75">
      <c r="E63" s="27"/>
      <c r="G63"/>
    </row>
    <row r="64" spans="2:7" s="10" customFormat="1" ht="12.75">
      <c r="B64" s="10" t="s">
        <v>75</v>
      </c>
      <c r="E64" s="41">
        <v>7007</v>
      </c>
      <c r="G64"/>
    </row>
    <row r="65" spans="2:7" s="10" customFormat="1" ht="12.75">
      <c r="B65" s="10" t="s">
        <v>76</v>
      </c>
      <c r="E65" s="41">
        <v>-5858</v>
      </c>
      <c r="G65"/>
    </row>
    <row r="66" spans="2:7" s="10" customFormat="1" ht="13.5" thickBot="1">
      <c r="B66" s="30" t="s">
        <v>77</v>
      </c>
      <c r="E66" s="42">
        <f>SUM(E64:E65)</f>
        <v>1149</v>
      </c>
      <c r="G66"/>
    </row>
    <row r="67" spans="2:7" s="10" customFormat="1" ht="13.5" thickTop="1">
      <c r="B67" s="30"/>
      <c r="E67" s="41"/>
      <c r="G67"/>
    </row>
    <row r="68" spans="1:7" s="10" customFormat="1" ht="13.5" thickBot="1">
      <c r="A68" s="59"/>
      <c r="B68" s="30" t="s">
        <v>78</v>
      </c>
      <c r="E68" s="97">
        <v>1394</v>
      </c>
      <c r="G68"/>
    </row>
    <row r="69" s="10" customFormat="1" ht="13.5" thickTop="1"/>
    <row r="70" spans="1:2" s="51" customFormat="1" ht="12.75">
      <c r="A70" s="51" t="s">
        <v>79</v>
      </c>
      <c r="B70" s="51" t="s">
        <v>80</v>
      </c>
    </row>
    <row r="71" s="10" customFormat="1" ht="12.75">
      <c r="B71" s="10" t="s">
        <v>81</v>
      </c>
    </row>
    <row r="72" s="10" customFormat="1" ht="12.75">
      <c r="B72" s="10" t="s">
        <v>82</v>
      </c>
    </row>
    <row r="73" spans="1:2" s="10" customFormat="1" ht="12.75">
      <c r="A73" s="63" t="s">
        <v>83</v>
      </c>
      <c r="B73" s="51" t="s">
        <v>155</v>
      </c>
    </row>
    <row r="74" s="10" customFormat="1" ht="12.75">
      <c r="B74" s="10" t="s">
        <v>178</v>
      </c>
    </row>
    <row r="75" s="10" customFormat="1" ht="12.75">
      <c r="E75" s="59"/>
    </row>
    <row r="76" spans="2:7" s="30" customFormat="1" ht="12.75">
      <c r="B76" s="38"/>
      <c r="E76" s="61" t="s">
        <v>74</v>
      </c>
      <c r="G76"/>
    </row>
    <row r="77" spans="2:7" s="30" customFormat="1" ht="12.75">
      <c r="B77" s="30" t="s">
        <v>100</v>
      </c>
      <c r="E77" s="123"/>
      <c r="G77"/>
    </row>
    <row r="78" spans="2:7" s="8" customFormat="1" ht="12.75">
      <c r="B78" s="35" t="s">
        <v>106</v>
      </c>
      <c r="C78" s="30"/>
      <c r="E78" s="124">
        <v>572</v>
      </c>
      <c r="G78"/>
    </row>
    <row r="79" spans="2:7" s="8" customFormat="1" ht="12.75">
      <c r="B79" s="35" t="s">
        <v>206</v>
      </c>
      <c r="C79" s="30"/>
      <c r="E79" s="124">
        <v>4924</v>
      </c>
      <c r="G79"/>
    </row>
    <row r="80" spans="2:7" s="8" customFormat="1" ht="12.75">
      <c r="B80" s="30" t="s">
        <v>105</v>
      </c>
      <c r="C80" s="30"/>
      <c r="E80" s="124">
        <v>43</v>
      </c>
      <c r="G80"/>
    </row>
    <row r="81" spans="2:7" s="8" customFormat="1" ht="13.5" thickBot="1">
      <c r="B81" s="30" t="s">
        <v>23</v>
      </c>
      <c r="C81" s="30"/>
      <c r="E81" s="125">
        <f>SUM(E78:E80)</f>
        <v>5539</v>
      </c>
      <c r="G81"/>
    </row>
    <row r="82" spans="2:7" s="8" customFormat="1" ht="13.5" thickTop="1">
      <c r="B82" s="30"/>
      <c r="C82" s="30"/>
      <c r="E82" s="124"/>
      <c r="G82"/>
    </row>
    <row r="83" spans="2:7" s="8" customFormat="1" ht="12.75">
      <c r="B83" s="30" t="s">
        <v>101</v>
      </c>
      <c r="C83" s="30"/>
      <c r="E83" s="124"/>
      <c r="G83"/>
    </row>
    <row r="84" spans="2:7" s="8" customFormat="1" ht="12.75">
      <c r="B84" s="35" t="s">
        <v>106</v>
      </c>
      <c r="C84" s="30"/>
      <c r="E84" s="124">
        <v>2571</v>
      </c>
      <c r="G84"/>
    </row>
    <row r="85" spans="2:7" s="8" customFormat="1" ht="12.75">
      <c r="B85" s="30" t="s">
        <v>135</v>
      </c>
      <c r="C85" s="30"/>
      <c r="E85" s="124">
        <v>0</v>
      </c>
      <c r="G85"/>
    </row>
    <row r="86" spans="2:7" s="8" customFormat="1" ht="13.5" thickBot="1">
      <c r="B86" s="30" t="s">
        <v>23</v>
      </c>
      <c r="C86" s="30"/>
      <c r="E86" s="125">
        <f>SUM(E84:E85)</f>
        <v>2571</v>
      </c>
      <c r="G86"/>
    </row>
    <row r="87" spans="2:7" s="8" customFormat="1" ht="13.5" thickTop="1">
      <c r="B87" s="30"/>
      <c r="C87" s="30"/>
      <c r="E87" s="124"/>
      <c r="G87"/>
    </row>
    <row r="88" spans="1:5" ht="12.75">
      <c r="A88" s="8"/>
      <c r="B88" s="8" t="s">
        <v>84</v>
      </c>
      <c r="E88" s="59"/>
    </row>
    <row r="89" spans="1:5" ht="12.75">
      <c r="A89" s="8"/>
      <c r="E89" s="59"/>
    </row>
    <row r="90" spans="1:5" s="64" customFormat="1" ht="12.75">
      <c r="A90" s="50" t="s">
        <v>85</v>
      </c>
      <c r="B90" s="62" t="s">
        <v>149</v>
      </c>
      <c r="C90" s="63"/>
      <c r="E90" s="63"/>
    </row>
    <row r="91" spans="1:5" s="60" customFormat="1" ht="12.75">
      <c r="A91" s="59"/>
      <c r="B91" s="60" t="s">
        <v>156</v>
      </c>
      <c r="C91" s="59"/>
      <c r="E91" s="59"/>
    </row>
    <row r="92" spans="1:5" ht="12.75">
      <c r="A92" s="10"/>
      <c r="E92" s="59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spans="1:2" ht="12.75">
      <c r="A99" s="10"/>
      <c r="B99" s="10" t="s">
        <v>104</v>
      </c>
    </row>
    <row r="100" ht="12.75">
      <c r="A100" s="10"/>
    </row>
    <row r="101" spans="1:5" s="6" customFormat="1" ht="12.75">
      <c r="A101" s="63" t="s">
        <v>86</v>
      </c>
      <c r="B101" s="64" t="s">
        <v>87</v>
      </c>
      <c r="C101" s="51"/>
      <c r="E101" s="51"/>
    </row>
    <row r="102" spans="1:2" ht="12.75">
      <c r="A102" s="59"/>
      <c r="B102" s="60" t="s">
        <v>223</v>
      </c>
    </row>
    <row r="103" spans="1:2" ht="12.75">
      <c r="A103" s="10"/>
      <c r="B103" t="s">
        <v>161</v>
      </c>
    </row>
    <row r="104" spans="1:2" ht="12.75">
      <c r="A104" s="10"/>
      <c r="B104" t="s">
        <v>162</v>
      </c>
    </row>
    <row r="105" spans="1:2" ht="12.75">
      <c r="A105" s="10"/>
      <c r="B105" t="s">
        <v>163</v>
      </c>
    </row>
    <row r="106" spans="1:2" ht="12.75">
      <c r="A106" s="10"/>
      <c r="B106" t="s">
        <v>224</v>
      </c>
    </row>
    <row r="107" spans="1:2" ht="12.75">
      <c r="A107" s="10"/>
      <c r="B107" t="s">
        <v>275</v>
      </c>
    </row>
    <row r="108" spans="1:5" s="60" customFormat="1" ht="12.75">
      <c r="A108" s="59"/>
      <c r="B108" s="60" t="s">
        <v>164</v>
      </c>
      <c r="C108" s="59"/>
      <c r="E108" s="59"/>
    </row>
    <row r="109" ht="12.75">
      <c r="B109" s="60" t="s">
        <v>274</v>
      </c>
    </row>
    <row r="111" spans="1:5" s="6" customFormat="1" ht="12.75">
      <c r="A111" s="51" t="s">
        <v>88</v>
      </c>
      <c r="B111" s="6" t="s">
        <v>89</v>
      </c>
      <c r="C111" s="51"/>
      <c r="E111" s="51"/>
    </row>
    <row r="112" spans="1:2" ht="12.75">
      <c r="A112" s="10"/>
      <c r="B112" t="s">
        <v>268</v>
      </c>
    </row>
    <row r="113" spans="1:2" ht="12.75">
      <c r="A113" s="10"/>
      <c r="B113" t="s">
        <v>266</v>
      </c>
    </row>
    <row r="114" spans="1:2" ht="12.75">
      <c r="A114" s="10"/>
      <c r="B114" t="s">
        <v>267</v>
      </c>
    </row>
    <row r="115" ht="12.75">
      <c r="A115" s="10"/>
    </row>
    <row r="116" spans="1:2" ht="12.75">
      <c r="A116" s="10"/>
      <c r="B116" t="s">
        <v>179</v>
      </c>
    </row>
    <row r="117" spans="1:2" ht="12.75">
      <c r="A117" s="10"/>
      <c r="B117" t="s">
        <v>185</v>
      </c>
    </row>
    <row r="118" ht="12.75">
      <c r="A118" s="10"/>
    </row>
    <row r="119" spans="1:2" ht="12.75">
      <c r="A119" s="63" t="s">
        <v>90</v>
      </c>
      <c r="B119" s="6" t="s">
        <v>91</v>
      </c>
    </row>
    <row r="120" spans="1:2" ht="12.75">
      <c r="A120" s="51"/>
      <c r="B120" s="26" t="s">
        <v>159</v>
      </c>
    </row>
    <row r="121" spans="1:2" ht="12.75">
      <c r="A121" s="51"/>
      <c r="B121" s="26" t="s">
        <v>160</v>
      </c>
    </row>
    <row r="123" spans="4:7" ht="12.75">
      <c r="D123" s="16" t="s">
        <v>128</v>
      </c>
      <c r="E123" s="16"/>
      <c r="F123" s="16" t="s">
        <v>241</v>
      </c>
      <c r="G123" s="16"/>
    </row>
    <row r="124" spans="4:7" ht="12.75">
      <c r="D124" s="47" t="s">
        <v>238</v>
      </c>
      <c r="E124" s="16"/>
      <c r="F124" s="47" t="s">
        <v>238</v>
      </c>
      <c r="G124" s="16"/>
    </row>
    <row r="125" spans="4:7" ht="12.75">
      <c r="D125" s="164"/>
      <c r="E125" s="164"/>
      <c r="F125" s="164"/>
      <c r="G125" s="164"/>
    </row>
    <row r="127" spans="2:7" ht="12.75">
      <c r="B127" s="60" t="s">
        <v>174</v>
      </c>
      <c r="D127" s="165">
        <v>1534</v>
      </c>
      <c r="E127" s="166"/>
      <c r="F127" s="161">
        <v>3885</v>
      </c>
      <c r="G127" s="161"/>
    </row>
    <row r="128" spans="4:5" ht="12.75">
      <c r="D128" s="27"/>
      <c r="E128" s="27"/>
    </row>
    <row r="129" spans="2:5" ht="12.75">
      <c r="B129" t="s">
        <v>269</v>
      </c>
      <c r="D129" s="27"/>
      <c r="E129" s="27"/>
    </row>
    <row r="130" spans="2:7" ht="12.75">
      <c r="B130" s="8" t="s">
        <v>270</v>
      </c>
      <c r="C130" s="30"/>
      <c r="D130" s="167">
        <v>191596</v>
      </c>
      <c r="E130" s="168"/>
      <c r="F130" s="162">
        <v>191596</v>
      </c>
      <c r="G130" s="162"/>
    </row>
    <row r="131" spans="2:7" ht="12.75">
      <c r="B131" s="148" t="s">
        <v>290</v>
      </c>
      <c r="D131" s="156"/>
      <c r="E131" s="126">
        <v>-381</v>
      </c>
      <c r="F131" s="155"/>
      <c r="G131" s="126">
        <v>-191</v>
      </c>
    </row>
    <row r="132" spans="2:7" ht="12.75">
      <c r="B132" s="148" t="s">
        <v>272</v>
      </c>
      <c r="D132" s="38"/>
      <c r="E132" s="38"/>
      <c r="F132" s="8"/>
      <c r="G132" s="8"/>
    </row>
    <row r="133" spans="2:7" s="8" customFormat="1" ht="12.75">
      <c r="B133" s="148" t="s">
        <v>271</v>
      </c>
      <c r="D133" s="155"/>
      <c r="E133" s="157">
        <f>SUM(D130:E131)</f>
        <v>191215</v>
      </c>
      <c r="F133" s="155"/>
      <c r="G133" s="157">
        <f>SUM(F130:G131)</f>
        <v>191405</v>
      </c>
    </row>
    <row r="134" spans="4:5" ht="12.75">
      <c r="D134" s="27"/>
      <c r="E134" s="27"/>
    </row>
    <row r="135" spans="2:7" ht="13.5" thickBot="1">
      <c r="B135" t="s">
        <v>150</v>
      </c>
      <c r="D135" s="163">
        <f>D127/E133*100</f>
        <v>0.8022383181235783</v>
      </c>
      <c r="E135" s="163"/>
      <c r="F135" s="163">
        <f>F127/G133*100</f>
        <v>2.0297275410778193</v>
      </c>
      <c r="G135" s="163"/>
    </row>
    <row r="136" ht="13.5" thickTop="1"/>
    <row r="138" spans="1:2" ht="12.75">
      <c r="A138" s="66" t="s">
        <v>151</v>
      </c>
      <c r="B138" s="66" t="s">
        <v>152</v>
      </c>
    </row>
    <row r="139" ht="12.75">
      <c r="B139" t="s">
        <v>158</v>
      </c>
    </row>
    <row r="140" ht="12.75">
      <c r="B140" t="s">
        <v>276</v>
      </c>
    </row>
  </sheetData>
  <mergeCells count="8">
    <mergeCell ref="D125:E125"/>
    <mergeCell ref="D127:E127"/>
    <mergeCell ref="D130:E130"/>
    <mergeCell ref="D135:E135"/>
    <mergeCell ref="F127:G127"/>
    <mergeCell ref="F130:G130"/>
    <mergeCell ref="F135:G135"/>
    <mergeCell ref="F125:G125"/>
  </mergeCells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PC4</cp:lastModifiedBy>
  <cp:lastPrinted>2007-08-16T07:07:14Z</cp:lastPrinted>
  <dcterms:created xsi:type="dcterms:W3CDTF">2002-10-15T04:41:28Z</dcterms:created>
  <dcterms:modified xsi:type="dcterms:W3CDTF">2007-08-21T07:54:07Z</dcterms:modified>
  <cp:category/>
  <cp:version/>
  <cp:contentType/>
  <cp:contentStatus/>
</cp:coreProperties>
</file>