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1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'ch-equity'!$1:$11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<sst xmlns="http://schemas.openxmlformats.org/spreadsheetml/2006/main" count="408" uniqueCount="343">
  <si>
    <t>ASAS  DUNIA  BERHAD</t>
  </si>
  <si>
    <t>(company no. 94528-T)</t>
  </si>
  <si>
    <t>Condensed Consolidated Income Statement</t>
  </si>
  <si>
    <t>Revenue</t>
  </si>
  <si>
    <t xml:space="preserve">  associated companies</t>
  </si>
  <si>
    <t>Tax expense</t>
  </si>
  <si>
    <t xml:space="preserve">Basic earnings per </t>
  </si>
  <si>
    <t xml:space="preserve">     ordinary share(sen)</t>
  </si>
  <si>
    <t>(company no.94528-T)</t>
  </si>
  <si>
    <t>Property, plant &amp; equipment</t>
  </si>
  <si>
    <t>Land held for development</t>
  </si>
  <si>
    <t>Investment properties</t>
  </si>
  <si>
    <t>Other investments</t>
  </si>
  <si>
    <t>Goodwill arising on consolidation</t>
  </si>
  <si>
    <t>Development properties</t>
  </si>
  <si>
    <t>Inventories</t>
  </si>
  <si>
    <t>Deposits with licensed banks</t>
  </si>
  <si>
    <t>Cash and bank balances</t>
  </si>
  <si>
    <t>Provision for liability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</si>
  <si>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</si>
  <si>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</si>
  <si>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</si>
  <si>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</si>
  <si>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</si>
  <si>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</si>
  <si>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</si>
  <si>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</si>
  <si>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</si>
  <si>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</si>
  <si>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</si>
  <si>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</si>
  <si>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</si>
  <si>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</si>
  <si>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</si>
  <si>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</si>
  <si>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</si>
  <si>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</si>
  <si>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</si>
  <si>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</si>
  <si>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</si>
  <si>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</si>
  <si>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</si>
  <si>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</si>
  <si>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</si>
  <si>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</si>
  <si>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</si>
  <si>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</si>
  <si>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</si>
  <si>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</si>
  <si>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Debts and equity securities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</si>
  <si>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</si>
  <si>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</si>
  <si>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</si>
  <si>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</si>
  <si>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</si>
  <si>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</si>
  <si>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</si>
  <si>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</si>
  <si>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</si>
  <si>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</si>
  <si>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</si>
  <si>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</si>
  <si>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</si>
  <si>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</si>
  <si>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</si>
  <si>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</si>
  <si>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</si>
  <si>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</si>
  <si>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</si>
  <si>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</si>
  <si>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</si>
  <si>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</si>
  <si>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</si>
  <si>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</si>
  <si>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</si>
  <si>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</si>
  <si>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</si>
  <si>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</si>
  <si>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</si>
  <si>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</si>
  <si>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</si>
  <si>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(b) The particulars of quoted investments as at the end of the financial period were as follows;-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</si>
  <si>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</si>
  <si>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</si>
  <si>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</si>
  <si>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</si>
  <si>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</si>
  <si>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</si>
  <si>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</si>
  <si>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>There were no corporate proposals announced during the period under review.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</si>
  <si>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</si>
  <si>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</si>
  <si>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</si>
  <si>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</si>
  <si>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</si>
  <si>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</si>
  <si>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</si>
  <si>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</si>
  <si>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</si>
  <si>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</si>
  <si>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</si>
  <si>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</si>
  <si>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</si>
  <si>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</si>
  <si>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Profit before taxation</t>
  </si>
  <si>
    <t>Share of profit/(loss) of</t>
  </si>
  <si>
    <t>Net decrease in cash and cash equivalents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</si>
  <si>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</si>
  <si>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</si>
  <si>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</si>
  <si>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</si>
  <si>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>Current</t>
  </si>
  <si>
    <t>Non current</t>
  </si>
  <si>
    <t xml:space="preserve">Borrowings </t>
  </si>
  <si>
    <t>A11</t>
  </si>
  <si>
    <t>continue/….</t>
  </si>
  <si>
    <t>Lease payable (secured)</t>
  </si>
  <si>
    <t>AL-Bai Bithaman Ajil term financing(unsecured)</t>
  </si>
  <si>
    <t>from the previous audited financial statements.</t>
  </si>
  <si>
    <t>As previously reported</t>
  </si>
  <si>
    <t>Restated balance</t>
  </si>
  <si>
    <t>Note</t>
  </si>
  <si>
    <t>Profit for the period</t>
  </si>
  <si>
    <t>Shareholders of the</t>
  </si>
  <si>
    <t xml:space="preserve">   Company</t>
  </si>
  <si>
    <t>Attributable to:</t>
  </si>
  <si>
    <t>Condensed Consolidated Balance Sheet at</t>
  </si>
  <si>
    <t>(restated)</t>
  </si>
  <si>
    <t>In thousands of RM</t>
  </si>
  <si>
    <t>At 31 December 2005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</si>
  <si>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</si>
  <si>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</si>
  <si>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</si>
  <si>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</si>
  <si>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</si>
  <si>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</si>
  <si>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</si>
  <si>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</si>
  <si>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</si>
  <si>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-----------------------------Attributable to shareholders of the Company-------------------</t>
  </si>
  <si>
    <t>----------------------------Non Distributable-------------------------</t>
  </si>
  <si>
    <t>Prior year adjustment in respect of</t>
  </si>
  <si>
    <t>At 1 January 2005</t>
  </si>
  <si>
    <t>Revaluation reserve realised</t>
  </si>
  <si>
    <t xml:space="preserve">   reversal of revaluation surplus of</t>
  </si>
  <si>
    <t xml:space="preserve">     investment properties,net of deferred tax</t>
  </si>
  <si>
    <t>Net cash from operating activities</t>
  </si>
  <si>
    <t>Net cash used in investing activities</t>
  </si>
  <si>
    <t>Net cash used in financing activities</t>
  </si>
  <si>
    <t>Deferred taxation liabilities</t>
  </si>
  <si>
    <t>This interim financial report has been prepared in accordance with the applicable disclosure</t>
  </si>
  <si>
    <t>The interim financial report has been prepared in accordance with the same accounting policies</t>
  </si>
  <si>
    <t>adopted in the 2005 annual financial statements, except for the accounting policy changes that</t>
  </si>
  <si>
    <t>accounting policies are set out in Note A2.</t>
  </si>
  <si>
    <t>Reporting requires management to make judgements, estimates and assumptions that affect the</t>
  </si>
  <si>
    <t>This interim financial report contains condensed consolidated financial statements and selected</t>
  </si>
  <si>
    <t>significant to an understanding of the changes in financial position and performance of the Group</t>
  </si>
  <si>
    <t>explanatory notes. The notes include an explanation of events and transactions that are</t>
  </si>
  <si>
    <t>statements and notes thereon do not include all of the information required for full set of financial</t>
  </si>
  <si>
    <t>statements prepared in accordance with FRSs.</t>
  </si>
  <si>
    <t>The financial information relating to the financial year ended 31 December 2005 that is included in</t>
  </si>
  <si>
    <t>Company's statutory financial statements for that financial year but is derived from those financial</t>
  </si>
  <si>
    <t>statements other than those that have been restated as a result of the change in accounting</t>
  </si>
  <si>
    <t>the Company's registered office.</t>
  </si>
  <si>
    <t>Changes in accounting policies</t>
  </si>
  <si>
    <t>collectively includes the MASB's Issues Committee's Interpretations) that are effective for</t>
  </si>
  <si>
    <t>The Board of Directors has determined the accounting policies to be adopted in the preparation of</t>
  </si>
  <si>
    <t>accounting period beginning on 1 January 2006 which have been reflected in this interim financial</t>
  </si>
  <si>
    <t>report.</t>
  </si>
  <si>
    <t>The following sets out further information on the changes in accounting policies for the annual</t>
  </si>
  <si>
    <t>(a) Summary of the effect of changes in accounting policies</t>
  </si>
  <si>
    <t>Effect on opening balance of total equity at 1January 2006 (as adjusted)</t>
  </si>
  <si>
    <t>(i)</t>
  </si>
  <si>
    <t>Effect of changes in accounting</t>
  </si>
  <si>
    <t>policies (increase/(decrease))</t>
  </si>
  <si>
    <t xml:space="preserve">Prior year adjustments: </t>
  </si>
  <si>
    <t>FRS 140</t>
  </si>
  <si>
    <t xml:space="preserve">         (FRS 3, Business Combinations and FRS 136, Impairment of Assets)</t>
  </si>
  <si>
    <t xml:space="preserve">(b) Amortisation of positive and negative goodwill </t>
  </si>
  <si>
    <t>With effect from 1 January 2006, in accordance with FRS 3 and FRS 136, the Group no longer</t>
  </si>
  <si>
    <t>amortises positive goodwill. Such goodwill is tested annually for impairment, including in the year</t>
  </si>
  <si>
    <t>are recognised when the carrying amount of the cash generating unit to which the goodwill has</t>
  </si>
  <si>
    <t>of its initial recognition, as well as when there are indications of impairment. Impairment losses</t>
  </si>
  <si>
    <t>the transitional arrangements under FRS 3. As a result,comparative amounts have not been</t>
  </si>
  <si>
    <t>cost of the goodwill and  no amortisation charge for the goodwill has been recognised in the</t>
  </si>
  <si>
    <t>The change in policy relating to negative goodwill had no effect on the interim financial report as</t>
  </si>
  <si>
    <t>there was no negative goodwill deferred as at 31 December 2005.</t>
  </si>
  <si>
    <t>A12</t>
  </si>
  <si>
    <t>A2a</t>
  </si>
  <si>
    <t>Group's operations for the year ending 31st December 2006 are expected to be satisfactory.</t>
  </si>
  <si>
    <t>Three months ended</t>
  </si>
  <si>
    <t xml:space="preserve">   disposal of investment properties,net of tax</t>
  </si>
  <si>
    <t>arising from revaluation of investment properties is credited to equity as a revaluation surplus and</t>
  </si>
  <si>
    <t>a decrease in carrying amount is recognised as an expense. Upon the disposal of investment</t>
  </si>
  <si>
    <t>realised from the investment property revaluation surplus directly to retained profits.</t>
  </si>
  <si>
    <t xml:space="preserve">      net of deferred tax</t>
  </si>
  <si>
    <t>Related party transactions</t>
  </si>
  <si>
    <t>continue/…</t>
  </si>
  <si>
    <t xml:space="preserve">Trade and others payables </t>
  </si>
  <si>
    <t>Cost of sales</t>
  </si>
  <si>
    <t>Gross profit</t>
  </si>
  <si>
    <t>Selling and marketing expenses</t>
  </si>
  <si>
    <t xml:space="preserve">Administrative and other </t>
  </si>
  <si>
    <t xml:space="preserve">  operating expenses</t>
  </si>
  <si>
    <t>Other operating income</t>
  </si>
  <si>
    <t>Finance cost</t>
  </si>
  <si>
    <t>Trade and others receivables</t>
  </si>
  <si>
    <t xml:space="preserve">Investment </t>
  </si>
  <si>
    <t>properties</t>
  </si>
  <si>
    <t>Deferred</t>
  </si>
  <si>
    <t>taxation</t>
  </si>
  <si>
    <t>Lease payable(secured)</t>
  </si>
  <si>
    <t>equity</t>
  </si>
  <si>
    <t>restated, the cumulative amount of amortisation as of 1 January 2006 has been offset against the</t>
  </si>
  <si>
    <t>(c) Investment property (FRS 140)</t>
  </si>
  <si>
    <t>useful life of 25 years.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</si>
  <si>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</si>
  <si>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</si>
  <si>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</si>
  <si>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</si>
  <si>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</si>
  <si>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</si>
  <si>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A2a/c</t>
  </si>
  <si>
    <t>The valuations of property, plant and equipment have been brought forward without amendment</t>
  </si>
  <si>
    <t>are expected to be reflected in the 2006 annual financial statement. Details of these changes in</t>
  </si>
  <si>
    <t>policies. Statutory financial statements for the year ended 31 December 2005 are available from</t>
  </si>
  <si>
    <t>In prior year, goodwill was stated at cost less accumulated amortisation and accumulated</t>
  </si>
  <si>
    <t>There were no related party transactions during the financial period under review.</t>
  </si>
  <si>
    <t>impairment losses. Goodwill was amortised from the date of initial recognition over its estimated</t>
  </si>
  <si>
    <t>The MASB has issued a number of new revised Financial Reporting Standards(FRSs, which term</t>
  </si>
  <si>
    <t>accounting periods beginning on or after 1January 2006.</t>
  </si>
  <si>
    <t>financial report for the year ended 31 December 2005 and the accompanying explanatory notes</t>
  </si>
  <si>
    <t>for the year ended 31 December 2005 and the accompanying explanatory notes attached to the interim</t>
  </si>
  <si>
    <t>the year ended 31 December 2005 and the accompanying explanatory notes attached to the interim financial statements.</t>
  </si>
  <si>
    <t>At 1 January 2006</t>
  </si>
  <si>
    <t>provisions of the Listing Requirements of the Bursa Malaysia Securities Berhad, including</t>
  </si>
  <si>
    <t>the Group's annual financial statements for the year ending 31 December 2006 may be affected</t>
  </si>
  <si>
    <t>by the issue of additional interpretation(s) or other changes announced by the MASB  subsequent</t>
  </si>
  <si>
    <t>to the date of issuance of this interim report. Therefore the policies that will be applied in the</t>
  </si>
  <si>
    <t>Group's financial statements for the period cannot be determined with certainty at the the date of</t>
  </si>
  <si>
    <t>issuance of this interim financial report.</t>
  </si>
  <si>
    <t>been allocated exceeds its recoverable amount.</t>
  </si>
  <si>
    <t>In prior year, investment properties were stated at valuation. An increase in carrying amount</t>
  </si>
  <si>
    <t>properties, the relevant portion of the revaluation surplus realised in respect of previous valuation is</t>
  </si>
  <si>
    <t>Three months ended 30 June</t>
  </si>
  <si>
    <t>Six months ended 30 June</t>
  </si>
  <si>
    <t>30 June 2006-Unaudited</t>
  </si>
  <si>
    <t>At 30 June  2006</t>
  </si>
  <si>
    <t xml:space="preserve">At 30 June 2005 (as restated) </t>
  </si>
  <si>
    <t>At 30 June 2006</t>
  </si>
  <si>
    <t>30 June 2006</t>
  </si>
  <si>
    <t xml:space="preserve">Six months ended </t>
  </si>
  <si>
    <t>30 June 2005</t>
  </si>
  <si>
    <t>Cash and cash equivalents at 30 June</t>
  </si>
  <si>
    <t>30 June</t>
  </si>
  <si>
    <t>Bank overdraft</t>
  </si>
  <si>
    <t>Six months ended</t>
  </si>
  <si>
    <t>the six months period ended 30th June 2006 when compared to the revenue of RM22.8 million</t>
  </si>
  <si>
    <t>for the six months ended 30 June 2006 -Unaudited</t>
  </si>
  <si>
    <t>For the six months ended 30 June 2006-unaudited</t>
  </si>
  <si>
    <t>At 1 July 2005 (as restated)</t>
  </si>
  <si>
    <t xml:space="preserve">   reversal of realised revaluation surplus of</t>
  </si>
  <si>
    <t>Prior year adjustment in respect of surplus on</t>
  </si>
  <si>
    <t>for the six months ended  30 June 2006-unaudited</t>
  </si>
  <si>
    <t>issued by the Malaysian Accounting Standards Board (MASB) and should be read in conjunction</t>
  </si>
  <si>
    <t>with the Group's financial statements for the year ended 31 December 2005.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</si>
  <si>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</si>
  <si>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r>
      <t xml:space="preserve">The preparation of an interim financial report in conformity with FRS134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</t>
    </r>
  </si>
  <si>
    <t>application of policies and reported amounts of assets and liabilities, income and expenses</t>
  </si>
  <si>
    <t>on a year to date basis. Actual results may differ from these estimates.</t>
  </si>
  <si>
    <t>since the 2005 annual financial statements.The condensed consolidated interim financial</t>
  </si>
  <si>
    <t>the interim financial report as being previously reported information does not constitute the</t>
  </si>
  <si>
    <t>In 2006, The MASB issued another two revised FRSs,(i.e. FRS 117,Leases and FRS 124,</t>
  </si>
  <si>
    <t>Related Party Disclosures.) These two FRSs are effective for annual periods beginning on or after</t>
  </si>
  <si>
    <t>1 October 2006.</t>
  </si>
  <si>
    <t>The following table sets out the adjustments that have been made to the opening</t>
  </si>
  <si>
    <t>balances at 1 January 2006.These are the aggregate effect of retrospective</t>
  </si>
  <si>
    <t>adjustments to the net assets as at 31December 2005 and the opening balance</t>
  </si>
  <si>
    <t>adjustments made as at 1 January 2006.</t>
  </si>
  <si>
    <t>Also with effect from 1January 2006 and in accordance with FRS 3,if the fair value of the net</t>
  </si>
  <si>
    <t>assets acquired in a business combination exceeds the consideration paid (i.e. an amount arises</t>
  </si>
  <si>
    <t>which would have been known as negative goodwill under the previous accounting policy), the</t>
  </si>
  <si>
    <t>excess is recoginsed immediately in the income statement as it arises.</t>
  </si>
  <si>
    <t>The new policy in respect of positive goodwill has been applied prospectively in accordance with</t>
  </si>
  <si>
    <t>income statement for the six months ended 30 June 2006. This has increased the Group's</t>
  </si>
  <si>
    <t>profit before tax for the six months ended 30 June 2006 by RM56,000.</t>
  </si>
  <si>
    <t>With effect from 1 January 2006, in order to comply with FRS 140, the investment properties have</t>
  </si>
  <si>
    <t>been accounted for using the cost method with depreciation recognised in the income statement.</t>
  </si>
  <si>
    <t>As a result, the comparative amounts have been restated.</t>
  </si>
  <si>
    <t>There were no issuance or repayment of debts or equity securities for this financial period</t>
  </si>
  <si>
    <t>(a) There were no transactions in quoted investments for the quarter under review and financial</t>
  </si>
  <si>
    <t>There were no sales of unquoted investments and properties for the quarter under review and</t>
  </si>
  <si>
    <t>financial period to date.</t>
  </si>
  <si>
    <t>Bank borrowings and debt securities of the Group as at the end of the period were as follows:</t>
  </si>
  <si>
    <t>Off balance sheet financial instruments</t>
  </si>
  <si>
    <t xml:space="preserve">Number of ordinary shares </t>
  </si>
  <si>
    <t xml:space="preserve">  in issue (' 000 )</t>
  </si>
  <si>
    <t>Profit for the period (RM' 000)</t>
  </si>
  <si>
    <t>Basic earnings per share (sen)</t>
  </si>
  <si>
    <t>B14</t>
  </si>
  <si>
    <t>Authorisation for issue</t>
  </si>
  <si>
    <t>The Group recorded a revenue of RM21.7 million and profit before taxation of RM4.7 million for</t>
  </si>
  <si>
    <t>The Group profit before taxation for the second quarter was lower as compared to the</t>
  </si>
  <si>
    <t>Profit from operations</t>
  </si>
  <si>
    <t>Total non-current assets</t>
  </si>
  <si>
    <t>Cash and cash equivalents at 1 January</t>
  </si>
  <si>
    <t xml:space="preserve">preceding quarter. </t>
  </si>
  <si>
    <t>The Group has maintained a profit before tax of RM2.3 million as compared to the profit of the</t>
  </si>
  <si>
    <t>corresponding quarter in the previous year. This is due to the write back of provision for liability</t>
  </si>
  <si>
    <t>The effective tax rate of the Group for the current quarter and for the financial period ended 30</t>
  </si>
  <si>
    <t>-current provision</t>
  </si>
  <si>
    <t>Total effect at 1 January 2006</t>
  </si>
  <si>
    <t>and profit before taxation of RM6.1 million for the corresponding period in the preceding year.</t>
  </si>
  <si>
    <t>The decrease is due to lower sales of developed properties.</t>
  </si>
  <si>
    <t xml:space="preserve">period to date. </t>
  </si>
  <si>
    <t xml:space="preserve">Borrowings and debts securities </t>
  </si>
  <si>
    <t xml:space="preserve">As at the reporting date, the Group does not have any off balance sheet financial instruments. </t>
  </si>
  <si>
    <t xml:space="preserve">   reversal of revaluation surplus </t>
  </si>
  <si>
    <t xml:space="preserve">      of investment properties,</t>
  </si>
  <si>
    <t>Tax refundable</t>
  </si>
  <si>
    <t>Taxation</t>
  </si>
  <si>
    <t>Net Assets Per Share (RM)</t>
  </si>
  <si>
    <t>At 31 December 2005 (restated)</t>
  </si>
  <si>
    <t>The interim financial statements were authorised for issue by Board of Directors in accordance</t>
  </si>
  <si>
    <t>with a resolution of the directors on 22nd August 2006.</t>
  </si>
  <si>
    <t>Basic earnings per share is calculated by dividing the profit after taxation for the period by</t>
  </si>
  <si>
    <t>number of ordinary shares in issue during the period.</t>
  </si>
  <si>
    <t>The directors do not recommend the payment of any dividends in respect of the curent financial</t>
  </si>
  <si>
    <t>period.</t>
  </si>
  <si>
    <t>The final tax exempt dividend of 2.6% in respect of the financial year ended 31st December</t>
  </si>
  <si>
    <t>2005 have been approved by the shareholders during the AGM and the payment date was on</t>
  </si>
  <si>
    <t>18th July 2006.</t>
  </si>
  <si>
    <t>There were no changes in material litigation during the quarter under review,however certain</t>
  </si>
  <si>
    <t>purchasers have initiated legal suits against the Company to rescind the Sales and Purchase</t>
  </si>
  <si>
    <t>Agreements for retail units in a shopping complex and to seek refund of the progress payments</t>
  </si>
  <si>
    <t>paid amounting to RM2,601,649 together with the interest to be accrued. The Company is</t>
  </si>
  <si>
    <t>disputing and contesting the claim.The case is pending and the outcome of the matter cannot</t>
  </si>
  <si>
    <t>be ascertained at this juncture. As at 22nd August 2006, the outstanding progress billings</t>
  </si>
  <si>
    <t>including late payment interest owing to the Company by these purchasers amounted to</t>
  </si>
  <si>
    <t>RM1,968,000.00.</t>
  </si>
  <si>
    <t>June 2006 are lower than the statutory tax rate principally due to the effect of different tax rate</t>
  </si>
  <si>
    <t>for certain subsidiary companies.</t>
  </si>
  <si>
    <t>in preceding year's quarter.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</si>
</sst>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5" fontId="0" fillId="0" borderId="0" xfId="15" applyNumberFormat="1" applyAlignment="1">
      <alignment horizontal="left"/>
    </xf>
    <xf numFmtId="165" fontId="0" fillId="0" borderId="3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 horizontal="center"/>
    </xf>
    <xf numFmtId="165" fontId="0" fillId="0" borderId="4" xfId="15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65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165" fontId="0" fillId="0" borderId="5" xfId="15" applyNumberFormat="1" applyBorder="1" applyAlignment="1">
      <alignment horizontal="center"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5" xfId="15" applyNumberFormat="1" applyBorder="1" applyAlignment="1">
      <alignment horizontal="right"/>
    </xf>
    <xf numFmtId="165" fontId="0" fillId="0" borderId="6" xfId="15" applyNumberFormat="1" applyBorder="1" applyAlignment="1">
      <alignment horizontal="right"/>
    </xf>
    <xf numFmtId="165" fontId="0" fillId="0" borderId="7" xfId="15" applyNumberFormat="1" applyBorder="1" applyAlignment="1">
      <alignment horizontal="right"/>
    </xf>
    <xf numFmtId="165" fontId="0" fillId="0" borderId="8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8" xfId="15" applyNumberFormat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5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9" xfId="15" applyNumberFormat="1" applyBorder="1" applyAlignment="1">
      <alignment horizontal="right"/>
    </xf>
    <xf numFmtId="0" fontId="0" fillId="0" borderId="10" xfId="0" applyBorder="1" applyAlignment="1">
      <alignment/>
    </xf>
    <xf numFmtId="165" fontId="2" fillId="0" borderId="1" xfId="15" applyNumberFormat="1" applyFont="1" applyBorder="1" applyAlignment="1">
      <alignment horizontal="right"/>
    </xf>
    <xf numFmtId="165" fontId="0" fillId="0" borderId="9" xfId="15" applyNumberFormat="1" applyBorder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5" fontId="1" fillId="0" borderId="2" xfId="0" applyNumberFormat="1" applyFont="1" applyBorder="1" applyAlignment="1" quotePrefix="1">
      <alignment horizontal="center"/>
    </xf>
    <xf numFmtId="15" fontId="1" fillId="0" borderId="0" xfId="0" applyNumberFormat="1" applyFont="1" applyBorder="1" applyAlignment="1" quotePrefix="1">
      <alignment horizontal="center"/>
    </xf>
    <xf numFmtId="15" fontId="0" fillId="0" borderId="3" xfId="0" applyNumberFormat="1" applyFont="1" applyBorder="1" applyAlignment="1" quotePrefix="1">
      <alignment horizontal="left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0" fontId="1" fillId="0" borderId="1" xfId="0" applyNumberFormat="1" applyFont="1" applyBorder="1" applyAlignment="1" quotePrefix="1">
      <alignment horizontal="center"/>
    </xf>
    <xf numFmtId="165" fontId="1" fillId="0" borderId="0" xfId="15" applyNumberFormat="1" applyFont="1" applyAlignment="1" quotePrefix="1">
      <alignment horizontal="center"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Border="1" applyAlignment="1" quotePrefix="1">
      <alignment horizontal="left"/>
    </xf>
    <xf numFmtId="165" fontId="0" fillId="0" borderId="2" xfId="15" applyNumberFormat="1" applyFont="1" applyBorder="1" applyAlignment="1" quotePrefix="1">
      <alignment horizontal="left"/>
    </xf>
    <xf numFmtId="165" fontId="0" fillId="0" borderId="3" xfId="15" applyNumberFormat="1" applyFont="1" applyBorder="1" applyAlignment="1" quotePrefix="1">
      <alignment horizontal="left"/>
    </xf>
    <xf numFmtId="165" fontId="1" fillId="0" borderId="2" xfId="15" applyNumberFormat="1" applyFont="1" applyBorder="1" applyAlignment="1" quotePrefix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11" xfId="15" applyNumberFormat="1" applyBorder="1" applyAlignment="1">
      <alignment horizontal="right"/>
    </xf>
    <xf numFmtId="165" fontId="0" fillId="0" borderId="10" xfId="15" applyNumberFormat="1" applyBorder="1" applyAlignment="1">
      <alignment horizontal="right"/>
    </xf>
    <xf numFmtId="165" fontId="2" fillId="0" borderId="12" xfId="15" applyNumberFormat="1" applyFont="1" applyBorder="1" applyAlignment="1">
      <alignment horizontal="right"/>
    </xf>
    <xf numFmtId="165" fontId="0" fillId="0" borderId="12" xfId="15" applyNumberFormat="1" applyBorder="1" applyAlignment="1">
      <alignment horizontal="right"/>
    </xf>
    <xf numFmtId="165" fontId="0" fillId="0" borderId="11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8" xfId="15" applyNumberFormat="1" applyBorder="1" applyAlignment="1">
      <alignment horizontal="left"/>
    </xf>
    <xf numFmtId="165" fontId="0" fillId="0" borderId="3" xfId="0" applyNumberFormat="1" applyFont="1" applyBorder="1" applyAlignment="1">
      <alignment horizontal="left"/>
    </xf>
    <xf numFmtId="165" fontId="0" fillId="0" borderId="1" xfId="15" applyNumberFormat="1" applyFill="1" applyBorder="1" applyAlignment="1">
      <alignment horizontal="right"/>
    </xf>
    <xf numFmtId="165" fontId="0" fillId="0" borderId="0" xfId="15" applyNumberFormat="1" applyFill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13" xfId="15" applyNumberFormat="1" applyFill="1" applyBorder="1" applyAlignment="1">
      <alignment horizontal="right"/>
    </xf>
    <xf numFmtId="165" fontId="0" fillId="0" borderId="13" xfId="15" applyNumberFormat="1" applyBorder="1" applyAlignment="1">
      <alignment horizontal="right"/>
    </xf>
    <xf numFmtId="165" fontId="0" fillId="0" borderId="0" xfId="15" applyNumberFormat="1" applyFill="1" applyBorder="1" applyAlignment="1">
      <alignment horizontal="right"/>
    </xf>
    <xf numFmtId="165" fontId="0" fillId="0" borderId="0" xfId="15" applyNumberFormat="1" applyBorder="1" applyAlignment="1">
      <alignment horizontal="right"/>
    </xf>
    <xf numFmtId="165" fontId="0" fillId="0" borderId="8" xfId="15" applyNumberFormat="1" applyFill="1" applyBorder="1" applyAlignment="1">
      <alignment horizontal="right"/>
    </xf>
    <xf numFmtId="165" fontId="0" fillId="0" borderId="2" xfId="15" applyNumberFormat="1" applyFont="1" applyFill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0" fillId="0" borderId="0" xfId="0" applyFont="1" applyAlignment="1">
      <alignment horizontal="center"/>
    </xf>
    <xf numFmtId="165" fontId="0" fillId="0" borderId="0" xfId="15" applyNumberFormat="1" applyFont="1" applyFill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65" fontId="0" fillId="0" borderId="2" xfId="15" applyNumberForma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43" fontId="0" fillId="0" borderId="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88" customWidth="1"/>
    <col min="4" max="4" width="20.7109375" style="0" customWidth="1"/>
  </cols>
  <sheetData>
    <row r="1" spans="1:2" ht="12.75">
      <c r="A1" s="11" t="s">
        <v>0</v>
      </c>
      <c r="B1" s="93"/>
    </row>
    <row r="2" spans="1:2" ht="12.75">
      <c r="A2" s="34" t="s">
        <v>8</v>
      </c>
      <c r="B2" s="94"/>
    </row>
    <row r="4" spans="1:2" ht="12.75">
      <c r="A4" s="9" t="s">
        <v>126</v>
      </c>
      <c r="B4" s="95"/>
    </row>
    <row r="5" spans="1:2" ht="12.75">
      <c r="A5" s="86" t="s">
        <v>246</v>
      </c>
      <c r="B5" s="96"/>
    </row>
    <row r="6" ht="12.75">
      <c r="D6" s="68"/>
    </row>
    <row r="7" spans="1:4" ht="12.75">
      <c r="A7" s="87" t="s">
        <v>128</v>
      </c>
      <c r="B7" s="62" t="s">
        <v>121</v>
      </c>
      <c r="C7" s="68" t="s">
        <v>247</v>
      </c>
      <c r="D7" s="12" t="s">
        <v>129</v>
      </c>
    </row>
    <row r="8" spans="3:4" ht="12.75">
      <c r="C8" s="68"/>
      <c r="D8" s="68" t="s">
        <v>127</v>
      </c>
    </row>
    <row r="9" spans="1:4" ht="13.5" thickBot="1">
      <c r="A9" s="15"/>
      <c r="B9" s="20"/>
      <c r="C9" s="136"/>
      <c r="D9" s="15"/>
    </row>
    <row r="10" spans="1:3" ht="12.75">
      <c r="A10" s="73" t="s">
        <v>130</v>
      </c>
      <c r="C10" s="137"/>
    </row>
    <row r="11" spans="1:4" ht="15" customHeight="1">
      <c r="A11" t="s">
        <v>9</v>
      </c>
      <c r="C11" s="137">
        <v>8260</v>
      </c>
      <c r="D11" s="138">
        <v>8338</v>
      </c>
    </row>
    <row r="12" spans="1:4" ht="15" customHeight="1">
      <c r="A12" t="s">
        <v>10</v>
      </c>
      <c r="C12" s="137">
        <v>177494</v>
      </c>
      <c r="D12" s="138">
        <v>162468</v>
      </c>
    </row>
    <row r="13" spans="1:4" s="29" customFormat="1" ht="15" customHeight="1">
      <c r="A13" s="29" t="s">
        <v>11</v>
      </c>
      <c r="B13" s="146" t="s">
        <v>222</v>
      </c>
      <c r="C13" s="147">
        <v>8671</v>
      </c>
      <c r="D13" s="148">
        <v>8703</v>
      </c>
    </row>
    <row r="14" spans="1:4" ht="15" customHeight="1">
      <c r="A14" s="10" t="s">
        <v>12</v>
      </c>
      <c r="C14" s="137">
        <v>1149</v>
      </c>
      <c r="D14" s="138">
        <v>1149</v>
      </c>
    </row>
    <row r="15" spans="1:4" ht="15" customHeight="1">
      <c r="A15" s="10" t="s">
        <v>13</v>
      </c>
      <c r="C15" s="137">
        <v>1441</v>
      </c>
      <c r="D15" s="138">
        <v>1441</v>
      </c>
    </row>
    <row r="16" spans="1:4" ht="15" customHeight="1">
      <c r="A16" s="42" t="s">
        <v>304</v>
      </c>
      <c r="B16" s="5"/>
      <c r="C16" s="139">
        <f>SUM(C11:C15)</f>
        <v>197015</v>
      </c>
      <c r="D16" s="140">
        <f>SUM(D11:D15)</f>
        <v>182099</v>
      </c>
    </row>
    <row r="17" spans="1:4" ht="15" customHeight="1">
      <c r="A17" s="33"/>
      <c r="C17" s="137"/>
      <c r="D17" s="138"/>
    </row>
    <row r="18" spans="1:5" ht="15" customHeight="1">
      <c r="A18" s="33" t="s">
        <v>14</v>
      </c>
      <c r="B18" s="5"/>
      <c r="C18" s="141">
        <v>105559</v>
      </c>
      <c r="D18" s="142">
        <v>102386</v>
      </c>
      <c r="E18" s="8"/>
    </row>
    <row r="19" spans="1:5" ht="15" customHeight="1">
      <c r="A19" s="33" t="s">
        <v>15</v>
      </c>
      <c r="B19" s="5"/>
      <c r="C19" s="141">
        <v>43348</v>
      </c>
      <c r="D19" s="142">
        <v>44179</v>
      </c>
      <c r="E19" s="8"/>
    </row>
    <row r="20" spans="1:5" ht="15" customHeight="1">
      <c r="A20" s="33" t="s">
        <v>206</v>
      </c>
      <c r="B20" s="5"/>
      <c r="C20" s="141">
        <v>18375</v>
      </c>
      <c r="D20" s="142">
        <v>22753</v>
      </c>
      <c r="E20" s="8"/>
    </row>
    <row r="21" spans="1:5" ht="15" customHeight="1">
      <c r="A21" s="33" t="s">
        <v>319</v>
      </c>
      <c r="B21" s="5"/>
      <c r="C21" s="141">
        <v>2271</v>
      </c>
      <c r="D21" s="142">
        <v>2345</v>
      </c>
      <c r="E21" s="8"/>
    </row>
    <row r="22" spans="1:5" ht="15" customHeight="1">
      <c r="A22" s="33" t="s">
        <v>16</v>
      </c>
      <c r="B22" s="5"/>
      <c r="C22" s="141">
        <v>7550</v>
      </c>
      <c r="D22" s="142">
        <v>5651</v>
      </c>
      <c r="E22" s="8"/>
    </row>
    <row r="23" spans="1:5" ht="15" customHeight="1">
      <c r="A23" s="33" t="s">
        <v>17</v>
      </c>
      <c r="B23" s="5"/>
      <c r="C23" s="141">
        <v>1279</v>
      </c>
      <c r="D23" s="142">
        <v>3108</v>
      </c>
      <c r="E23" s="8"/>
    </row>
    <row r="24" spans="1:5" ht="12.75">
      <c r="A24" s="91" t="s">
        <v>131</v>
      </c>
      <c r="B24" s="5"/>
      <c r="C24" s="139">
        <f>SUM(C18:C23)</f>
        <v>178382</v>
      </c>
      <c r="D24" s="140">
        <f>SUM(D18:D23)</f>
        <v>180422</v>
      </c>
      <c r="E24" s="8"/>
    </row>
    <row r="25" spans="1:5" ht="12.75">
      <c r="A25" s="8"/>
      <c r="B25" s="5"/>
      <c r="C25" s="141"/>
      <c r="D25" s="142"/>
      <c r="E25" s="8"/>
    </row>
    <row r="26" spans="1:5" ht="13.5" thickBot="1">
      <c r="A26" s="91" t="s">
        <v>132</v>
      </c>
      <c r="B26" s="5"/>
      <c r="C26" s="143">
        <f>+C16+C24</f>
        <v>375397</v>
      </c>
      <c r="D26" s="143">
        <f>+D16+D24</f>
        <v>362521</v>
      </c>
      <c r="E26" s="8"/>
    </row>
    <row r="27" spans="1:5" ht="13.5" thickTop="1">
      <c r="A27" s="8"/>
      <c r="B27" s="5"/>
      <c r="C27" s="141"/>
      <c r="D27" s="142"/>
      <c r="E27" s="8"/>
    </row>
    <row r="28" spans="1:5" ht="12.75">
      <c r="A28" s="8"/>
      <c r="B28" s="5"/>
      <c r="C28" s="141"/>
      <c r="D28" s="142"/>
      <c r="E28" s="8"/>
    </row>
    <row r="29" spans="1:4" ht="12.75">
      <c r="A29" s="83" t="s">
        <v>133</v>
      </c>
      <c r="B29" s="5"/>
      <c r="C29" s="141"/>
      <c r="D29" s="142"/>
    </row>
    <row r="30" spans="1:4" ht="12.75">
      <c r="A30" s="8" t="s">
        <v>19</v>
      </c>
      <c r="B30" s="5"/>
      <c r="C30" s="141">
        <v>191596</v>
      </c>
      <c r="D30" s="142">
        <v>191596</v>
      </c>
    </row>
    <row r="31" spans="1:4" ht="12.75">
      <c r="A31" s="8" t="s">
        <v>20</v>
      </c>
      <c r="B31" s="5"/>
      <c r="C31" s="144">
        <v>139833</v>
      </c>
      <c r="D31" s="145">
        <v>141383</v>
      </c>
    </row>
    <row r="32" spans="1:4" ht="12.75">
      <c r="A32" s="84" t="s">
        <v>134</v>
      </c>
      <c r="B32" s="5"/>
      <c r="C32" s="139">
        <f>SUM(C30:C31)</f>
        <v>331429</v>
      </c>
      <c r="D32" s="139">
        <f>SUM(D30:D31)</f>
        <v>332979</v>
      </c>
    </row>
    <row r="33" spans="1:4" ht="12.75">
      <c r="A33" s="84"/>
      <c r="B33" s="5"/>
      <c r="C33" s="141"/>
      <c r="D33" s="142"/>
    </row>
    <row r="34" spans="1:4" ht="12.75">
      <c r="A34" s="84" t="s">
        <v>135</v>
      </c>
      <c r="B34" s="5"/>
      <c r="C34" s="141"/>
      <c r="D34" s="142"/>
    </row>
    <row r="35" spans="1:4" ht="12.75">
      <c r="A35" s="8" t="s">
        <v>100</v>
      </c>
      <c r="B35" s="5" t="s">
        <v>91</v>
      </c>
      <c r="C35" s="141">
        <v>3184</v>
      </c>
      <c r="D35" s="142">
        <v>3428</v>
      </c>
    </row>
    <row r="36" spans="1:4" s="29" customFormat="1" ht="12.75">
      <c r="A36" s="78" t="s">
        <v>149</v>
      </c>
      <c r="B36" s="149"/>
      <c r="C36" s="150">
        <v>59</v>
      </c>
      <c r="D36" s="151">
        <v>59</v>
      </c>
    </row>
    <row r="37" spans="1:4" ht="12.75">
      <c r="A37" s="84" t="s">
        <v>136</v>
      </c>
      <c r="B37" s="5"/>
      <c r="C37" s="139">
        <f>SUM(C35:C36)</f>
        <v>3243</v>
      </c>
      <c r="D37" s="139">
        <f>SUM(D35:D36)</f>
        <v>3487</v>
      </c>
    </row>
    <row r="38" spans="1:4" ht="12.75">
      <c r="A38" s="8"/>
      <c r="B38" s="5"/>
      <c r="C38" s="141"/>
      <c r="D38" s="142"/>
    </row>
    <row r="39" spans="1:5" ht="12.75">
      <c r="A39" s="33" t="s">
        <v>18</v>
      </c>
      <c r="B39" s="5"/>
      <c r="C39" s="141">
        <v>81</v>
      </c>
      <c r="D39" s="142">
        <v>81</v>
      </c>
      <c r="E39" s="8"/>
    </row>
    <row r="40" spans="1:5" ht="12.75">
      <c r="A40" s="33" t="s">
        <v>113</v>
      </c>
      <c r="B40" s="5" t="s">
        <v>91</v>
      </c>
      <c r="C40" s="141">
        <v>5952</v>
      </c>
      <c r="D40" s="142">
        <v>630</v>
      </c>
      <c r="E40" s="8"/>
    </row>
    <row r="41" spans="1:5" ht="12.75">
      <c r="A41" s="33" t="s">
        <v>198</v>
      </c>
      <c r="B41" s="5"/>
      <c r="C41" s="141">
        <v>34591</v>
      </c>
      <c r="D41" s="142">
        <f>23909+1435</f>
        <v>25344</v>
      </c>
      <c r="E41" s="8"/>
    </row>
    <row r="42" spans="1:5" ht="12.75">
      <c r="A42" s="33" t="s">
        <v>320</v>
      </c>
      <c r="B42" s="5"/>
      <c r="C42" s="141">
        <v>101</v>
      </c>
      <c r="D42" s="142">
        <v>0</v>
      </c>
      <c r="E42" s="8"/>
    </row>
    <row r="43" spans="1:5" ht="12.75">
      <c r="A43" s="42" t="s">
        <v>137</v>
      </c>
      <c r="B43" s="5"/>
      <c r="C43" s="139">
        <f>SUM(C39:C42)</f>
        <v>40725</v>
      </c>
      <c r="D43" s="139">
        <f>SUM(D39:D41)</f>
        <v>26055</v>
      </c>
      <c r="E43" s="8"/>
    </row>
    <row r="44" spans="1:5" ht="12.75">
      <c r="A44" s="8"/>
      <c r="B44" s="5"/>
      <c r="C44" s="141"/>
      <c r="D44" s="142"/>
      <c r="E44" s="8"/>
    </row>
    <row r="45" spans="1:5" ht="13.5" thickBot="1">
      <c r="A45" s="91" t="s">
        <v>138</v>
      </c>
      <c r="B45" s="5"/>
      <c r="C45" s="143">
        <f>+C32+C37+C43</f>
        <v>375397</v>
      </c>
      <c r="D45" s="143">
        <f>+D32+D37+D43</f>
        <v>362521</v>
      </c>
      <c r="E45" s="8"/>
    </row>
    <row r="46" spans="1:5" ht="13.5" thickTop="1">
      <c r="A46" s="8"/>
      <c r="B46" s="5"/>
      <c r="C46" s="141"/>
      <c r="D46" s="142"/>
      <c r="E46" s="8"/>
    </row>
    <row r="47" spans="1:4" ht="12.75">
      <c r="A47" s="73" t="s">
        <v>321</v>
      </c>
      <c r="B47" s="62"/>
      <c r="C47" s="92">
        <f>+C32/C30</f>
        <v>1.7298325643541619</v>
      </c>
      <c r="D47" s="92">
        <f>+D32/D30</f>
        <v>1.7379225036013277</v>
      </c>
    </row>
    <row r="48" spans="3:4" ht="12.75">
      <c r="C48" s="89"/>
      <c r="D48" s="74"/>
    </row>
    <row r="49" ht="12.75">
      <c r="C49" s="137"/>
    </row>
    <row r="50" spans="1:5" ht="12.75">
      <c r="A50" s="6" t="s">
        <v>218</v>
      </c>
      <c r="B50" s="12"/>
      <c r="C50" s="90"/>
      <c r="D50" s="6"/>
      <c r="E50" s="6"/>
    </row>
    <row r="51" spans="1:5" ht="12.75">
      <c r="A51" s="6" t="s">
        <v>232</v>
      </c>
      <c r="B51" s="12"/>
      <c r="C51" s="90"/>
      <c r="D51" s="6"/>
      <c r="E51" s="6"/>
    </row>
    <row r="52" spans="1:5" ht="12.75">
      <c r="A52" s="6" t="s">
        <v>219</v>
      </c>
      <c r="B52" s="12"/>
      <c r="C52" s="90"/>
      <c r="D52" s="6"/>
      <c r="E52" s="6"/>
    </row>
    <row r="53" ht="12.75">
      <c r="C53" s="137"/>
    </row>
    <row r="54" ht="12.75">
      <c r="C54" s="137"/>
    </row>
    <row r="55" ht="12.75">
      <c r="C55" s="137"/>
    </row>
  </sheetData>
  <printOptions/>
  <pageMargins left="0.75" right="0.75" top="1" bottom="1" header="0.5" footer="0.5"/>
  <pageSetup horizontalDpi="180" verticalDpi="18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6">
      <selection activeCell="G35" sqref="G35"/>
    </sheetView>
  </sheetViews>
  <sheetFormatPr defaultColWidth="9.140625" defaultRowHeight="12.75"/>
  <cols>
    <col min="1" max="1" width="25.5742187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8515625" style="0" customWidth="1"/>
    <col min="7" max="7" width="12.28125" style="0" customWidth="1"/>
    <col min="8" max="8" width="10.28125" style="0" customWidth="1"/>
  </cols>
  <sheetData>
    <row r="1" spans="1:2" ht="12.75">
      <c r="A1" s="11" t="s">
        <v>0</v>
      </c>
      <c r="B1" s="93"/>
    </row>
    <row r="2" spans="1:2" ht="12.75">
      <c r="A2" s="34" t="s">
        <v>1</v>
      </c>
      <c r="B2" s="94"/>
    </row>
    <row r="4" spans="1:2" ht="12.75">
      <c r="A4" s="4" t="s">
        <v>2</v>
      </c>
      <c r="B4" s="95"/>
    </row>
    <row r="5" spans="1:2" ht="12.75">
      <c r="A5" s="7" t="s">
        <v>258</v>
      </c>
      <c r="B5" s="96"/>
    </row>
    <row r="6" ht="12.75">
      <c r="D6" s="1"/>
    </row>
    <row r="7" spans="3:8" ht="12.75">
      <c r="C7" s="17" t="s">
        <v>244</v>
      </c>
      <c r="D7" s="18"/>
      <c r="F7" s="17" t="s">
        <v>245</v>
      </c>
      <c r="G7" s="18"/>
      <c r="H7" s="3"/>
    </row>
    <row r="8" spans="1:8" ht="12.75">
      <c r="A8" s="87" t="s">
        <v>128</v>
      </c>
      <c r="B8" s="62" t="s">
        <v>121</v>
      </c>
      <c r="C8" s="12">
        <v>2006</v>
      </c>
      <c r="D8" s="12">
        <v>2005</v>
      </c>
      <c r="F8" s="12">
        <v>2006</v>
      </c>
      <c r="G8" s="12">
        <v>2005</v>
      </c>
      <c r="H8" s="1"/>
    </row>
    <row r="9" spans="3:8" ht="12.75">
      <c r="C9" s="19"/>
      <c r="D9" s="19" t="s">
        <v>127</v>
      </c>
      <c r="F9" s="19"/>
      <c r="G9" s="19" t="s">
        <v>127</v>
      </c>
      <c r="H9" s="2"/>
    </row>
    <row r="10" spans="1:8" ht="13.5" thickBot="1">
      <c r="A10" s="15"/>
      <c r="B10" s="20"/>
      <c r="C10" s="20"/>
      <c r="D10" s="20"/>
      <c r="E10" s="15"/>
      <c r="F10" s="20"/>
      <c r="G10" s="15"/>
      <c r="H10" s="1"/>
    </row>
    <row r="12" spans="1:7" ht="15" customHeight="1">
      <c r="A12" s="83" t="s">
        <v>3</v>
      </c>
      <c r="B12" s="5" t="s">
        <v>55</v>
      </c>
      <c r="C12" s="125">
        <v>11451</v>
      </c>
      <c r="D12" s="46">
        <v>9980</v>
      </c>
      <c r="E12" s="46"/>
      <c r="F12" s="46">
        <v>21702</v>
      </c>
      <c r="G12" s="46">
        <v>22752</v>
      </c>
    </row>
    <row r="13" spans="1:7" ht="12.75">
      <c r="A13" t="s">
        <v>199</v>
      </c>
      <c r="C13" s="21">
        <v>-7283</v>
      </c>
      <c r="D13" s="21">
        <v>-6038</v>
      </c>
      <c r="E13" s="21"/>
      <c r="F13" s="21">
        <v>-13545</v>
      </c>
      <c r="G13" s="21">
        <v>-13883</v>
      </c>
    </row>
    <row r="14" spans="1:7" ht="12.75">
      <c r="A14" t="s">
        <v>200</v>
      </c>
      <c r="C14" s="46">
        <f>SUM(C12:C13)</f>
        <v>4168</v>
      </c>
      <c r="D14" s="46">
        <f>SUM(D12:D13)</f>
        <v>3942</v>
      </c>
      <c r="E14" s="46"/>
      <c r="F14" s="46">
        <f>SUM(F12:F13)</f>
        <v>8157</v>
      </c>
      <c r="G14" s="46">
        <f>SUM(G12:G13)</f>
        <v>8869</v>
      </c>
    </row>
    <row r="15" spans="1:7" ht="15" customHeight="1">
      <c r="A15" s="83"/>
      <c r="B15" s="5"/>
      <c r="C15" s="125"/>
      <c r="D15" s="46"/>
      <c r="E15" s="46"/>
      <c r="F15" s="46"/>
      <c r="G15" s="46"/>
    </row>
    <row r="16" spans="1:7" ht="15" customHeight="1">
      <c r="A16" s="78" t="s">
        <v>204</v>
      </c>
      <c r="B16" s="5"/>
      <c r="C16" s="46">
        <v>96</v>
      </c>
      <c r="D16" s="46">
        <v>1124</v>
      </c>
      <c r="E16" s="46"/>
      <c r="F16" s="46">
        <v>279</v>
      </c>
      <c r="G16" s="46">
        <v>1271</v>
      </c>
    </row>
    <row r="17" spans="1:7" ht="15" customHeight="1">
      <c r="A17" s="78" t="s">
        <v>201</v>
      </c>
      <c r="B17" s="5"/>
      <c r="C17" s="46">
        <v>-146</v>
      </c>
      <c r="D17" s="46">
        <v>-264</v>
      </c>
      <c r="E17" s="46"/>
      <c r="F17" s="46">
        <v>-188</v>
      </c>
      <c r="G17" s="46">
        <v>-306</v>
      </c>
    </row>
    <row r="18" spans="1:7" ht="15" customHeight="1">
      <c r="A18" s="99" t="s">
        <v>202</v>
      </c>
      <c r="B18" s="5"/>
      <c r="C18" s="46"/>
      <c r="D18" s="46"/>
      <c r="E18" s="46"/>
      <c r="F18" s="46"/>
      <c r="G18" s="46"/>
    </row>
    <row r="19" spans="1:7" ht="15" customHeight="1">
      <c r="A19" s="78" t="s">
        <v>203</v>
      </c>
      <c r="B19" s="5"/>
      <c r="C19" s="46">
        <v>-1724</v>
      </c>
      <c r="D19" s="46">
        <f>-2179+42+264</f>
        <v>-1873</v>
      </c>
      <c r="E19" s="46"/>
      <c r="F19" s="46">
        <v>-3482</v>
      </c>
      <c r="G19" s="46">
        <v>-3715</v>
      </c>
    </row>
    <row r="20" spans="1:7" ht="15" customHeight="1">
      <c r="A20" s="8"/>
      <c r="B20" s="5"/>
      <c r="C20" s="21"/>
      <c r="D20" s="21"/>
      <c r="E20" s="21"/>
      <c r="F20" s="21"/>
      <c r="G20" s="21"/>
    </row>
    <row r="21" spans="1:7" ht="15" customHeight="1">
      <c r="A21" s="73" t="s">
        <v>303</v>
      </c>
      <c r="C21" s="22">
        <f>SUM(C14:C20)</f>
        <v>2394</v>
      </c>
      <c r="D21" s="22">
        <f>SUM(D14:D20)</f>
        <v>2929</v>
      </c>
      <c r="E21" s="22"/>
      <c r="F21" s="22">
        <f>SUM(F14:F20)</f>
        <v>4766</v>
      </c>
      <c r="G21" s="22">
        <f>SUM(G14:G20)</f>
        <v>6119</v>
      </c>
    </row>
    <row r="22" spans="3:7" ht="15" customHeight="1">
      <c r="C22" s="22"/>
      <c r="D22" s="22"/>
      <c r="E22" s="22"/>
      <c r="F22" s="22"/>
      <c r="G22" s="22"/>
    </row>
    <row r="23" spans="1:7" ht="15" customHeight="1">
      <c r="A23" t="s">
        <v>205</v>
      </c>
      <c r="C23" s="22">
        <v>-47</v>
      </c>
      <c r="D23" s="22">
        <v>-5</v>
      </c>
      <c r="E23" s="22"/>
      <c r="F23" s="22">
        <v>-94</v>
      </c>
      <c r="G23" s="22">
        <v>-10</v>
      </c>
    </row>
    <row r="24" spans="1:7" ht="15" customHeight="1">
      <c r="A24" t="s">
        <v>105</v>
      </c>
      <c r="C24" s="22"/>
      <c r="D24" s="22"/>
      <c r="E24" s="22"/>
      <c r="F24" s="22"/>
      <c r="G24" s="22"/>
    </row>
    <row r="25" spans="1:7" ht="15" customHeight="1">
      <c r="A25" s="33" t="s">
        <v>4</v>
      </c>
      <c r="B25" s="5"/>
      <c r="C25" s="24">
        <v>0</v>
      </c>
      <c r="D25" s="21">
        <v>24</v>
      </c>
      <c r="E25" s="21"/>
      <c r="F25" s="21">
        <v>0</v>
      </c>
      <c r="G25" s="21">
        <v>23</v>
      </c>
    </row>
    <row r="26" spans="1:7" ht="15" customHeight="1">
      <c r="A26" s="8"/>
      <c r="B26" s="5"/>
      <c r="C26" s="22"/>
      <c r="D26" s="22"/>
      <c r="E26" s="22"/>
      <c r="F26" s="22"/>
      <c r="G26" s="22"/>
    </row>
    <row r="27" spans="1:7" ht="15" customHeight="1">
      <c r="A27" s="73" t="s">
        <v>104</v>
      </c>
      <c r="C27" s="22">
        <f>SUM(C21:C25)</f>
        <v>2347</v>
      </c>
      <c r="D27" s="22">
        <f>SUM(D21:D25)</f>
        <v>2948</v>
      </c>
      <c r="E27" s="22"/>
      <c r="F27" s="22">
        <f>SUM(F21:F25)</f>
        <v>4672</v>
      </c>
      <c r="G27" s="22">
        <f>SUM(G21:G25)</f>
        <v>6132</v>
      </c>
    </row>
    <row r="28" spans="1:7" ht="15" customHeight="1">
      <c r="A28" s="8" t="s">
        <v>5</v>
      </c>
      <c r="B28" s="5" t="s">
        <v>74</v>
      </c>
      <c r="C28" s="21">
        <v>-557</v>
      </c>
      <c r="D28" s="21">
        <v>-495</v>
      </c>
      <c r="E28" s="21"/>
      <c r="F28" s="21">
        <v>-1241</v>
      </c>
      <c r="G28" s="21">
        <v>-1379</v>
      </c>
    </row>
    <row r="29" spans="1:6" ht="15" customHeight="1">
      <c r="A29" s="8"/>
      <c r="B29" s="5"/>
      <c r="C29" s="22"/>
      <c r="E29" s="22"/>
      <c r="F29" s="22"/>
    </row>
    <row r="30" spans="1:7" ht="13.5" thickBot="1">
      <c r="A30" s="73" t="s">
        <v>122</v>
      </c>
      <c r="C30" s="82">
        <f>SUM(C27:C28)</f>
        <v>1790</v>
      </c>
      <c r="D30" s="82">
        <f>SUM(D27:D28)</f>
        <v>2453</v>
      </c>
      <c r="E30" s="82"/>
      <c r="F30" s="82">
        <f>SUM(F27:F28)</f>
        <v>3431</v>
      </c>
      <c r="G30" s="82">
        <f>SUM(G27:G28)</f>
        <v>4753</v>
      </c>
    </row>
    <row r="31" spans="1:7" ht="13.5" thickTop="1">
      <c r="A31" s="73"/>
      <c r="C31" s="46"/>
      <c r="D31" s="46"/>
      <c r="E31" s="46"/>
      <c r="F31" s="46"/>
      <c r="G31" s="46"/>
    </row>
    <row r="32" spans="1:7" ht="12.75">
      <c r="A32" s="73" t="s">
        <v>125</v>
      </c>
      <c r="C32" s="46"/>
      <c r="D32" s="46"/>
      <c r="E32" s="46"/>
      <c r="F32" s="46"/>
      <c r="G32" s="46"/>
    </row>
    <row r="33" spans="1:7" ht="12.75">
      <c r="A33" s="29" t="s">
        <v>123</v>
      </c>
      <c r="C33" s="46"/>
      <c r="D33" s="46"/>
      <c r="E33" s="46"/>
      <c r="F33" s="46"/>
      <c r="G33" s="46"/>
    </row>
    <row r="34" spans="1:7" ht="13.5" thickBot="1">
      <c r="A34" s="29" t="s">
        <v>124</v>
      </c>
      <c r="C34" s="82">
        <f>+C30</f>
        <v>1790</v>
      </c>
      <c r="D34" s="82">
        <v>2453</v>
      </c>
      <c r="E34" s="82"/>
      <c r="F34" s="82">
        <f>+F30</f>
        <v>3431</v>
      </c>
      <c r="G34" s="82">
        <v>4753</v>
      </c>
    </row>
    <row r="35" spans="1:7" ht="13.5" thickTop="1">
      <c r="A35" s="8"/>
      <c r="B35" s="5"/>
      <c r="C35" s="46"/>
      <c r="D35" s="46"/>
      <c r="E35" s="46"/>
      <c r="F35" s="46"/>
      <c r="G35" s="46"/>
    </row>
    <row r="36" spans="1:7" ht="12.75">
      <c r="A36" s="84" t="s">
        <v>99</v>
      </c>
      <c r="C36" s="22"/>
      <c r="D36" s="22"/>
      <c r="E36" s="22"/>
      <c r="F36" s="22"/>
      <c r="G36" s="22"/>
    </row>
    <row r="37" spans="1:7" ht="12.75">
      <c r="A37" t="s">
        <v>6</v>
      </c>
      <c r="C37" s="22"/>
      <c r="D37" s="22"/>
      <c r="E37" s="22"/>
      <c r="F37" s="22"/>
      <c r="G37" s="22"/>
    </row>
    <row r="38" spans="1:7" ht="13.5" thickBot="1">
      <c r="A38" s="8" t="s">
        <v>7</v>
      </c>
      <c r="B38" s="5" t="s">
        <v>98</v>
      </c>
      <c r="C38" s="85">
        <f>+C30/191595776*1000*100</f>
        <v>0.9342585924232485</v>
      </c>
      <c r="D38" s="85">
        <f>+D30/191595776*1000*100</f>
        <v>1.280299624142027</v>
      </c>
      <c r="E38" s="82"/>
      <c r="F38" s="85">
        <f>+F30/191595776*1000*100</f>
        <v>1.7907492908403155</v>
      </c>
      <c r="G38" s="85">
        <f>+G30/191595776*1000*100</f>
        <v>2.4807436255797204</v>
      </c>
    </row>
    <row r="39" spans="1:7" ht="12" customHeight="1" thickTop="1">
      <c r="A39" s="8"/>
      <c r="B39" s="5"/>
      <c r="C39" s="22"/>
      <c r="D39" s="22"/>
      <c r="E39" s="22"/>
      <c r="F39" s="22"/>
      <c r="G39" s="22"/>
    </row>
    <row r="42" spans="1:8" ht="12.75">
      <c r="A42" s="6" t="s">
        <v>217</v>
      </c>
      <c r="B42" s="12"/>
      <c r="C42" s="6"/>
      <c r="D42" s="6"/>
      <c r="E42" s="6"/>
      <c r="F42" s="6"/>
      <c r="G42" s="6"/>
      <c r="H42" s="6"/>
    </row>
    <row r="43" spans="1:8" ht="12.75">
      <c r="A43" s="6" t="s">
        <v>231</v>
      </c>
      <c r="B43" s="12"/>
      <c r="C43" s="6"/>
      <c r="D43" s="6"/>
      <c r="E43" s="6"/>
      <c r="F43" s="6"/>
      <c r="G43" s="6"/>
      <c r="H43" s="6"/>
    </row>
    <row r="44" ht="12.75">
      <c r="A44" s="73" t="s">
        <v>216</v>
      </c>
    </row>
  </sheetData>
  <printOptions/>
  <pageMargins left="0.75" right="0.75" top="1" bottom="1" header="0.5" footer="0.5"/>
  <pageSetup horizontalDpi="180" verticalDpi="18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7">
      <selection activeCell="C65" sqref="C65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6" width="11.7109375" style="0" customWidth="1"/>
    <col min="7" max="7" width="12.28125" style="0" customWidth="1"/>
    <col min="8" max="8" width="11.7109375" style="0" customWidth="1"/>
  </cols>
  <sheetData>
    <row r="1" spans="1:2" ht="12.75">
      <c r="A1" s="11" t="s">
        <v>0</v>
      </c>
      <c r="B1" s="11"/>
    </row>
    <row r="2" spans="1:2" ht="12.75">
      <c r="A2" s="34" t="s">
        <v>8</v>
      </c>
      <c r="B2" s="34"/>
    </row>
    <row r="4" spans="1:2" ht="12.75">
      <c r="A4" s="7" t="s">
        <v>22</v>
      </c>
      <c r="B4" s="7"/>
    </row>
    <row r="5" spans="1:2" ht="12.75">
      <c r="A5" s="7" t="s">
        <v>259</v>
      </c>
      <c r="B5" s="7"/>
    </row>
    <row r="7" spans="3:7" ht="12.75">
      <c r="C7" s="97" t="s">
        <v>140</v>
      </c>
      <c r="E7" s="28"/>
      <c r="F7" s="28"/>
      <c r="G7" s="6" t="s">
        <v>23</v>
      </c>
    </row>
    <row r="8" spans="3:8" ht="12.75">
      <c r="C8" s="152" t="s">
        <v>139</v>
      </c>
      <c r="D8" s="153"/>
      <c r="E8" s="153"/>
      <c r="F8" s="153"/>
      <c r="G8" s="153"/>
      <c r="H8" s="153"/>
    </row>
    <row r="9" spans="1:8" ht="12.75">
      <c r="A9" s="87" t="s">
        <v>128</v>
      </c>
      <c r="B9" s="62" t="s">
        <v>121</v>
      </c>
      <c r="C9" s="12" t="s">
        <v>24</v>
      </c>
      <c r="D9" s="12" t="s">
        <v>25</v>
      </c>
      <c r="E9" s="12" t="s">
        <v>26</v>
      </c>
      <c r="F9" s="12" t="s">
        <v>27</v>
      </c>
      <c r="G9" s="12" t="s">
        <v>28</v>
      </c>
      <c r="H9" s="12" t="s">
        <v>29</v>
      </c>
    </row>
    <row r="10" spans="3:8" ht="12.75">
      <c r="C10" s="25" t="s">
        <v>30</v>
      </c>
      <c r="D10" s="25" t="s">
        <v>31</v>
      </c>
      <c r="E10" s="25" t="s">
        <v>32</v>
      </c>
      <c r="F10" s="25" t="s">
        <v>32</v>
      </c>
      <c r="G10" s="26" t="s">
        <v>33</v>
      </c>
      <c r="H10" s="12" t="s">
        <v>212</v>
      </c>
    </row>
    <row r="11" spans="1:8" ht="13.5" thickBot="1">
      <c r="A11" s="15"/>
      <c r="B11" s="15"/>
      <c r="C11" s="27"/>
      <c r="D11" s="27"/>
      <c r="E11" s="27"/>
      <c r="F11" s="27"/>
      <c r="G11" s="27"/>
      <c r="H11" s="27"/>
    </row>
    <row r="12" spans="3:8" ht="12.75">
      <c r="C12" s="26"/>
      <c r="D12" s="26"/>
      <c r="E12" s="26"/>
      <c r="F12" s="26"/>
      <c r="G12" s="26"/>
      <c r="H12" s="26"/>
    </row>
    <row r="13" spans="1:8" ht="13.5" thickBot="1">
      <c r="A13" s="29" t="s">
        <v>142</v>
      </c>
      <c r="B13" s="29"/>
      <c r="C13" s="98"/>
      <c r="D13" s="46"/>
      <c r="E13" s="46"/>
      <c r="F13" s="46"/>
      <c r="G13" s="46"/>
      <c r="H13" s="46"/>
    </row>
    <row r="14" spans="1:8" ht="15" customHeight="1">
      <c r="A14" s="29" t="s">
        <v>119</v>
      </c>
      <c r="B14" s="29"/>
      <c r="C14" s="79">
        <v>191596</v>
      </c>
      <c r="D14" s="80">
        <v>15960</v>
      </c>
      <c r="E14" s="80">
        <v>1570</v>
      </c>
      <c r="F14" s="80">
        <v>500</v>
      </c>
      <c r="G14" s="80">
        <v>117089</v>
      </c>
      <c r="H14" s="127">
        <f>SUM(C14:G14)</f>
        <v>326715</v>
      </c>
    </row>
    <row r="15" spans="1:8" s="8" customFormat="1" ht="15" customHeight="1">
      <c r="A15" s="100" t="s">
        <v>141</v>
      </c>
      <c r="B15" s="78"/>
      <c r="C15" s="102"/>
      <c r="D15" s="14"/>
      <c r="H15" s="103"/>
    </row>
    <row r="16" spans="1:8" s="8" customFormat="1" ht="15" customHeight="1">
      <c r="A16" s="101" t="s">
        <v>144</v>
      </c>
      <c r="B16" s="78"/>
      <c r="C16" s="102"/>
      <c r="D16" s="14"/>
      <c r="E16" s="14"/>
      <c r="F16" s="14"/>
      <c r="G16" s="14"/>
      <c r="H16" s="128"/>
    </row>
    <row r="17" spans="1:8" s="8" customFormat="1" ht="15" customHeight="1" thickBot="1">
      <c r="A17" s="101" t="s">
        <v>145</v>
      </c>
      <c r="B17" s="78" t="s">
        <v>188</v>
      </c>
      <c r="C17" s="81">
        <v>0</v>
      </c>
      <c r="D17" s="16">
        <v>0</v>
      </c>
      <c r="E17" s="104">
        <v>-752</v>
      </c>
      <c r="F17" s="16">
        <v>0</v>
      </c>
      <c r="G17" s="104">
        <v>-521</v>
      </c>
      <c r="H17" s="129">
        <f>SUM(C17:G17)</f>
        <v>-1273</v>
      </c>
    </row>
    <row r="18" spans="1:8" s="8" customFormat="1" ht="15" customHeight="1">
      <c r="A18" s="99" t="s">
        <v>120</v>
      </c>
      <c r="B18" s="29"/>
      <c r="C18" s="14">
        <f aca="true" t="shared" si="0" ref="C18:H18">SUM(C14:C17)</f>
        <v>191596</v>
      </c>
      <c r="D18" s="14">
        <f t="shared" si="0"/>
        <v>15960</v>
      </c>
      <c r="E18" s="14">
        <f t="shared" si="0"/>
        <v>818</v>
      </c>
      <c r="F18" s="14">
        <f t="shared" si="0"/>
        <v>500</v>
      </c>
      <c r="G18" s="14">
        <f t="shared" si="0"/>
        <v>116568</v>
      </c>
      <c r="H18" s="14">
        <f t="shared" si="0"/>
        <v>325442</v>
      </c>
    </row>
    <row r="19" spans="1:8" s="8" customFormat="1" ht="15" customHeight="1">
      <c r="A19" s="78"/>
      <c r="B19" s="78"/>
      <c r="C19" s="14"/>
      <c r="D19" s="14"/>
      <c r="E19" s="14"/>
      <c r="F19" s="14"/>
      <c r="G19" s="14"/>
      <c r="H19" s="14"/>
    </row>
    <row r="20" spans="1:8" ht="15" customHeight="1">
      <c r="A20" t="s">
        <v>122</v>
      </c>
      <c r="C20" s="14">
        <v>0</v>
      </c>
      <c r="D20" s="14">
        <v>0</v>
      </c>
      <c r="E20" s="14">
        <v>0</v>
      </c>
      <c r="F20" s="14">
        <v>0</v>
      </c>
      <c r="G20" s="14">
        <v>4753</v>
      </c>
      <c r="H20" s="14">
        <f>SUM(C20:G20)</f>
        <v>4753</v>
      </c>
    </row>
    <row r="21" spans="3:8" ht="15" customHeight="1">
      <c r="C21" s="13"/>
      <c r="D21" s="13"/>
      <c r="E21" s="13"/>
      <c r="F21" s="13"/>
      <c r="G21" s="13"/>
      <c r="H21" s="13"/>
    </row>
    <row r="22" spans="1:8" ht="15" customHeight="1" thickBot="1">
      <c r="A22" s="10" t="s">
        <v>248</v>
      </c>
      <c r="B22" s="10"/>
      <c r="C22" s="65">
        <f aca="true" t="shared" si="1" ref="C22:H22">SUM(C18:C21)</f>
        <v>191596</v>
      </c>
      <c r="D22" s="65">
        <f t="shared" si="1"/>
        <v>15960</v>
      </c>
      <c r="E22" s="65">
        <f t="shared" si="1"/>
        <v>818</v>
      </c>
      <c r="F22" s="65">
        <f t="shared" si="1"/>
        <v>500</v>
      </c>
      <c r="G22" s="65">
        <f t="shared" si="1"/>
        <v>121321</v>
      </c>
      <c r="H22" s="65">
        <f t="shared" si="1"/>
        <v>330195</v>
      </c>
    </row>
    <row r="23" spans="3:8" ht="15" customHeight="1">
      <c r="C23" s="13"/>
      <c r="D23" s="13"/>
      <c r="E23" s="13"/>
      <c r="F23" s="13"/>
      <c r="G23" s="13"/>
      <c r="H23" s="13"/>
    </row>
    <row r="24" spans="1:8" ht="12.75">
      <c r="A24" s="29"/>
      <c r="B24" s="29"/>
      <c r="C24" s="98"/>
      <c r="D24" s="46"/>
      <c r="E24" s="46"/>
      <c r="F24" s="46"/>
      <c r="G24" s="46"/>
      <c r="H24" s="46"/>
    </row>
    <row r="25" spans="1:8" ht="15" customHeight="1">
      <c r="A25" s="29" t="s">
        <v>260</v>
      </c>
      <c r="B25" s="29"/>
      <c r="C25" s="14">
        <v>191596</v>
      </c>
      <c r="D25" s="14">
        <v>15960</v>
      </c>
      <c r="E25" s="14">
        <v>818</v>
      </c>
      <c r="F25" s="14">
        <v>500</v>
      </c>
      <c r="G25" s="14">
        <v>121321</v>
      </c>
      <c r="H25" s="14">
        <f>SUM(C25:G25)</f>
        <v>330195</v>
      </c>
    </row>
    <row r="26" spans="1:8" s="8" customFormat="1" ht="15" customHeight="1" thickBot="1">
      <c r="A26" s="78"/>
      <c r="B26" s="78"/>
      <c r="C26" s="14"/>
      <c r="D26" s="14"/>
      <c r="E26" s="14"/>
      <c r="F26" s="14"/>
      <c r="G26" s="14"/>
      <c r="H26" s="14"/>
    </row>
    <row r="27" spans="1:8" s="8" customFormat="1" ht="15" customHeight="1">
      <c r="A27" s="29" t="s">
        <v>143</v>
      </c>
      <c r="B27" s="29"/>
      <c r="C27" s="79">
        <v>0</v>
      </c>
      <c r="D27" s="80">
        <v>0</v>
      </c>
      <c r="E27" s="80">
        <v>-36</v>
      </c>
      <c r="F27" s="80">
        <v>0</v>
      </c>
      <c r="G27" s="80">
        <v>36</v>
      </c>
      <c r="H27" s="127">
        <f>SUM(C27:G27)</f>
        <v>0</v>
      </c>
    </row>
    <row r="28" spans="1:8" s="8" customFormat="1" ht="15" customHeight="1">
      <c r="A28" s="100" t="s">
        <v>141</v>
      </c>
      <c r="B28" s="78"/>
      <c r="C28" s="102"/>
      <c r="D28" s="14"/>
      <c r="E28" s="14"/>
      <c r="F28" s="14"/>
      <c r="G28" s="14"/>
      <c r="H28" s="128"/>
    </row>
    <row r="29" spans="1:8" s="8" customFormat="1" ht="15" customHeight="1">
      <c r="A29" s="101" t="s">
        <v>261</v>
      </c>
      <c r="B29" s="78"/>
      <c r="C29" s="102"/>
      <c r="D29" s="14"/>
      <c r="E29" s="14"/>
      <c r="F29" s="14"/>
      <c r="G29" s="14"/>
      <c r="H29" s="128"/>
    </row>
    <row r="30" spans="1:8" s="8" customFormat="1" ht="15" customHeight="1" thickBot="1">
      <c r="A30" s="101" t="s">
        <v>145</v>
      </c>
      <c r="B30" s="78" t="s">
        <v>188</v>
      </c>
      <c r="C30" s="81">
        <v>0</v>
      </c>
      <c r="D30" s="16">
        <v>0</v>
      </c>
      <c r="E30" s="16">
        <v>36</v>
      </c>
      <c r="F30" s="16">
        <v>0</v>
      </c>
      <c r="G30" s="16">
        <v>-36</v>
      </c>
      <c r="H30" s="130">
        <f>SUM(C30:G30)</f>
        <v>0</v>
      </c>
    </row>
    <row r="31" spans="1:8" s="8" customFormat="1" ht="15" customHeight="1">
      <c r="A31" s="99" t="s">
        <v>120</v>
      </c>
      <c r="B31" s="78"/>
      <c r="C31" s="14">
        <f aca="true" t="shared" si="2" ref="C31:H31">SUM(C27:C30)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</row>
    <row r="32" spans="3:8" ht="15" customHeight="1" thickBot="1">
      <c r="C32" s="14"/>
      <c r="D32" s="14"/>
      <c r="E32" s="14"/>
      <c r="F32" s="14"/>
      <c r="G32" s="14"/>
      <c r="H32" s="14"/>
    </row>
    <row r="33" spans="1:8" ht="15" customHeight="1">
      <c r="A33" t="s">
        <v>122</v>
      </c>
      <c r="C33" s="79">
        <v>0</v>
      </c>
      <c r="D33" s="80">
        <v>0</v>
      </c>
      <c r="E33" s="80">
        <v>0</v>
      </c>
      <c r="F33" s="80">
        <v>0</v>
      </c>
      <c r="G33" s="80">
        <v>2598</v>
      </c>
      <c r="H33" s="127">
        <f>SUM(C33:G33)</f>
        <v>2598</v>
      </c>
    </row>
    <row r="34" spans="1:8" ht="15" customHeight="1">
      <c r="A34" s="100" t="s">
        <v>262</v>
      </c>
      <c r="C34" s="102"/>
      <c r="D34" s="14"/>
      <c r="E34" s="14"/>
      <c r="F34" s="14"/>
      <c r="G34" s="14"/>
      <c r="H34" s="128"/>
    </row>
    <row r="35" spans="1:8" ht="15" customHeight="1" thickBot="1">
      <c r="A35" s="101" t="s">
        <v>191</v>
      </c>
      <c r="B35" s="78" t="s">
        <v>188</v>
      </c>
      <c r="C35" s="81">
        <v>0</v>
      </c>
      <c r="D35" s="16">
        <v>0</v>
      </c>
      <c r="E35" s="16">
        <v>0</v>
      </c>
      <c r="F35" s="16">
        <v>0</v>
      </c>
      <c r="G35" s="16">
        <v>186</v>
      </c>
      <c r="H35" s="130">
        <f>SUM(C35:G35)</f>
        <v>186</v>
      </c>
    </row>
    <row r="36" spans="1:8" ht="15" customHeight="1">
      <c r="A36" s="99" t="s">
        <v>120</v>
      </c>
      <c r="C36" s="14">
        <f aca="true" t="shared" si="3" ref="C36:H36">SUM(C33:C35)</f>
        <v>0</v>
      </c>
      <c r="D36" s="14">
        <f t="shared" si="3"/>
        <v>0</v>
      </c>
      <c r="E36" s="14">
        <f t="shared" si="3"/>
        <v>0</v>
      </c>
      <c r="F36" s="14">
        <f t="shared" si="3"/>
        <v>0</v>
      </c>
      <c r="G36" s="14">
        <f t="shared" si="3"/>
        <v>2784</v>
      </c>
      <c r="H36" s="14">
        <f t="shared" si="3"/>
        <v>2784</v>
      </c>
    </row>
    <row r="37" spans="1:8" ht="15" customHeight="1">
      <c r="A37" s="101"/>
      <c r="C37" s="14"/>
      <c r="D37" s="14"/>
      <c r="E37" s="14"/>
      <c r="F37" s="14"/>
      <c r="G37" s="14"/>
      <c r="H37" s="14"/>
    </row>
    <row r="38" spans="1:8" ht="15" customHeight="1" thickBot="1">
      <c r="A38" s="10" t="s">
        <v>322</v>
      </c>
      <c r="B38" s="10"/>
      <c r="C38" s="65">
        <f aca="true" t="shared" si="4" ref="C38:H38">+C25+C31+C36</f>
        <v>191596</v>
      </c>
      <c r="D38" s="65">
        <f t="shared" si="4"/>
        <v>15960</v>
      </c>
      <c r="E38" s="65">
        <f t="shared" si="4"/>
        <v>818</v>
      </c>
      <c r="F38" s="65">
        <f t="shared" si="4"/>
        <v>500</v>
      </c>
      <c r="G38" s="65">
        <f t="shared" si="4"/>
        <v>124105</v>
      </c>
      <c r="H38" s="65">
        <f t="shared" si="4"/>
        <v>332979</v>
      </c>
    </row>
    <row r="39" spans="3:8" ht="15" customHeight="1">
      <c r="C39" s="13"/>
      <c r="D39" s="13"/>
      <c r="E39" s="13"/>
      <c r="F39" s="13"/>
      <c r="G39" s="13"/>
      <c r="H39" s="13"/>
    </row>
    <row r="40" spans="3:8" ht="15" customHeight="1">
      <c r="C40" s="13"/>
      <c r="D40" s="13"/>
      <c r="E40" s="13"/>
      <c r="F40" s="13"/>
      <c r="G40" s="13"/>
      <c r="H40" s="13"/>
    </row>
    <row r="41" spans="3:8" ht="15" customHeight="1">
      <c r="C41" s="13"/>
      <c r="D41" s="13"/>
      <c r="E41" s="13"/>
      <c r="F41" s="13"/>
      <c r="G41" s="13"/>
      <c r="H41" s="13"/>
    </row>
    <row r="42" spans="1:8" ht="15" customHeight="1">
      <c r="A42" t="s">
        <v>197</v>
      </c>
      <c r="C42" s="13"/>
      <c r="D42" s="13"/>
      <c r="E42" s="13"/>
      <c r="F42" s="13"/>
      <c r="G42" s="13"/>
      <c r="H42" s="13"/>
    </row>
    <row r="43" spans="3:8" ht="15" customHeight="1">
      <c r="C43" s="13"/>
      <c r="D43" s="13"/>
      <c r="E43" s="13"/>
      <c r="F43" s="13"/>
      <c r="G43" s="13"/>
      <c r="H43" s="13"/>
    </row>
    <row r="44" spans="1:8" ht="13.5" thickBot="1">
      <c r="A44" s="29" t="s">
        <v>234</v>
      </c>
      <c r="B44" s="29"/>
      <c r="C44" s="26"/>
      <c r="D44" s="26"/>
      <c r="E44" s="26"/>
      <c r="F44" s="26"/>
      <c r="G44" s="26"/>
      <c r="H44" s="26"/>
    </row>
    <row r="45" spans="1:8" ht="12.75">
      <c r="A45" s="29" t="s">
        <v>119</v>
      </c>
      <c r="B45" s="29"/>
      <c r="C45" s="75">
        <v>191596</v>
      </c>
      <c r="D45" s="76">
        <v>15960</v>
      </c>
      <c r="E45" s="76">
        <v>1534</v>
      </c>
      <c r="F45" s="76">
        <v>500</v>
      </c>
      <c r="G45" s="76">
        <v>124476</v>
      </c>
      <c r="H45" s="131">
        <f>SUM(C45:G45)</f>
        <v>334066</v>
      </c>
    </row>
    <row r="46" spans="1:8" ht="12.75">
      <c r="A46" s="100" t="s">
        <v>141</v>
      </c>
      <c r="B46" s="29"/>
      <c r="C46" s="105"/>
      <c r="D46" s="46"/>
      <c r="E46" s="46"/>
      <c r="F46" s="46"/>
      <c r="G46" s="46"/>
      <c r="H46" s="132">
        <f>SUM(C46:G46)</f>
        <v>0</v>
      </c>
    </row>
    <row r="47" spans="1:8" ht="12.75">
      <c r="A47" s="101" t="s">
        <v>144</v>
      </c>
      <c r="B47" s="29"/>
      <c r="C47" s="105"/>
      <c r="D47" s="46"/>
      <c r="E47" s="46"/>
      <c r="F47" s="46"/>
      <c r="G47" s="46"/>
      <c r="H47" s="132"/>
    </row>
    <row r="48" spans="1:8" ht="13.5" thickBot="1">
      <c r="A48" s="101" t="s">
        <v>145</v>
      </c>
      <c r="B48" s="78" t="s">
        <v>188</v>
      </c>
      <c r="C48" s="77"/>
      <c r="D48" s="23"/>
      <c r="E48" s="23">
        <v>-716</v>
      </c>
      <c r="F48" s="23"/>
      <c r="G48" s="23">
        <v>-371</v>
      </c>
      <c r="H48" s="133">
        <f>SUM(C48:G48)</f>
        <v>-1087</v>
      </c>
    </row>
    <row r="49" spans="1:8" ht="12.75">
      <c r="A49" s="101" t="s">
        <v>120</v>
      </c>
      <c r="B49" s="29"/>
      <c r="C49" s="98">
        <f aca="true" t="shared" si="5" ref="C49:H49">SUM(C45:C48)</f>
        <v>191596</v>
      </c>
      <c r="D49" s="98">
        <f t="shared" si="5"/>
        <v>15960</v>
      </c>
      <c r="E49" s="98">
        <f t="shared" si="5"/>
        <v>818</v>
      </c>
      <c r="F49" s="98">
        <f t="shared" si="5"/>
        <v>500</v>
      </c>
      <c r="G49" s="98">
        <f t="shared" si="5"/>
        <v>124105</v>
      </c>
      <c r="H49" s="98">
        <f t="shared" si="5"/>
        <v>332979</v>
      </c>
    </row>
    <row r="50" spans="1:8" ht="12.75">
      <c r="A50" s="29"/>
      <c r="B50" s="29"/>
      <c r="C50" s="98"/>
      <c r="D50" s="46"/>
      <c r="E50" s="46"/>
      <c r="F50" s="46"/>
      <c r="G50" s="46"/>
      <c r="H50" s="46"/>
    </row>
    <row r="51" spans="1:8" ht="12.75">
      <c r="A51" t="s">
        <v>122</v>
      </c>
      <c r="C51" s="59">
        <v>0</v>
      </c>
      <c r="D51" s="22">
        <v>0</v>
      </c>
      <c r="E51" s="22">
        <v>0</v>
      </c>
      <c r="F51" s="22">
        <v>0</v>
      </c>
      <c r="G51" s="22">
        <f>+PL!F30</f>
        <v>3431</v>
      </c>
      <c r="H51" s="22">
        <f>SUM(C51:G51)</f>
        <v>3431</v>
      </c>
    </row>
    <row r="52" spans="3:8" ht="12.75">
      <c r="C52" s="59"/>
      <c r="D52" s="22"/>
      <c r="E52" s="22"/>
      <c r="F52" s="22"/>
      <c r="G52" s="22"/>
      <c r="H52" s="22"/>
    </row>
    <row r="53" spans="1:8" ht="12.75">
      <c r="A53" t="s">
        <v>97</v>
      </c>
      <c r="B53" t="s">
        <v>96</v>
      </c>
      <c r="C53" s="59"/>
      <c r="D53" s="22"/>
      <c r="E53" s="22"/>
      <c r="F53" s="22"/>
      <c r="G53" s="22">
        <v>-4981</v>
      </c>
      <c r="H53" s="22">
        <f>SUM(C53:G53)</f>
        <v>-4981</v>
      </c>
    </row>
    <row r="54" spans="3:8" ht="12.75">
      <c r="C54" s="59"/>
      <c r="D54" s="22"/>
      <c r="E54" s="22"/>
      <c r="F54" s="22"/>
      <c r="G54" s="22"/>
      <c r="H54" s="22"/>
    </row>
    <row r="55" spans="1:8" ht="13.5" thickBot="1">
      <c r="A55" s="10" t="s">
        <v>249</v>
      </c>
      <c r="B55" s="10"/>
      <c r="C55" s="60">
        <f aca="true" t="shared" si="6" ref="C55:H55">SUM(C49:C54)</f>
        <v>191596</v>
      </c>
      <c r="D55" s="60">
        <f t="shared" si="6"/>
        <v>15960</v>
      </c>
      <c r="E55" s="60">
        <f t="shared" si="6"/>
        <v>818</v>
      </c>
      <c r="F55" s="60">
        <f t="shared" si="6"/>
        <v>500</v>
      </c>
      <c r="G55" s="60">
        <f t="shared" si="6"/>
        <v>122555</v>
      </c>
      <c r="H55" s="60">
        <f t="shared" si="6"/>
        <v>331429</v>
      </c>
    </row>
    <row r="56" spans="1:8" ht="12.75">
      <c r="A56" s="10"/>
      <c r="B56" s="10"/>
      <c r="C56" s="59"/>
      <c r="D56" s="22"/>
      <c r="E56" s="22"/>
      <c r="F56" s="22"/>
      <c r="G56" s="22"/>
      <c r="H56" s="22"/>
    </row>
    <row r="57" spans="3:8" ht="12.75">
      <c r="C57" s="13"/>
      <c r="D57" s="13"/>
      <c r="E57" s="13"/>
      <c r="F57" s="13"/>
      <c r="G57" s="13"/>
      <c r="H57" s="13"/>
    </row>
    <row r="58" spans="3:8" ht="12.75">
      <c r="C58" s="30"/>
      <c r="D58" s="30"/>
      <c r="E58" s="30"/>
      <c r="F58" s="30"/>
      <c r="G58" s="30"/>
      <c r="H58" s="30"/>
    </row>
    <row r="59" spans="1:2" ht="12.75">
      <c r="A59" s="6" t="s">
        <v>221</v>
      </c>
      <c r="B59" s="6"/>
    </row>
    <row r="60" spans="1:2" ht="12.75">
      <c r="A60" s="35" t="s">
        <v>233</v>
      </c>
      <c r="B60" s="35"/>
    </row>
    <row r="61" ht="12.75">
      <c r="A61" s="73"/>
    </row>
  </sheetData>
  <mergeCells count="1">
    <mergeCell ref="C8:H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22" sqref="A22"/>
    </sheetView>
  </sheetViews>
  <sheetFormatPr defaultColWidth="9.140625" defaultRowHeight="12.75"/>
  <cols>
    <col min="1" max="1" width="50.7109375" style="0" customWidth="1"/>
    <col min="2" max="2" width="20.57421875" style="63" bestFit="1" customWidth="1"/>
    <col min="3" max="3" width="3.140625" style="0" customWidth="1"/>
    <col min="4" max="4" width="20.57421875" style="0" bestFit="1" customWidth="1"/>
  </cols>
  <sheetData>
    <row r="1" ht="12.75">
      <c r="A1" s="11" t="s">
        <v>0</v>
      </c>
    </row>
    <row r="2" ht="12.75">
      <c r="A2" s="34" t="s">
        <v>8</v>
      </c>
    </row>
    <row r="4" ht="12.75">
      <c r="A4" s="9" t="s">
        <v>21</v>
      </c>
    </row>
    <row r="5" ht="12.75">
      <c r="A5" s="9" t="s">
        <v>263</v>
      </c>
    </row>
    <row r="6" spans="1:4" ht="12.75">
      <c r="A6" s="9"/>
      <c r="B6" s="62"/>
      <c r="D6" s="62"/>
    </row>
    <row r="7" spans="1:4" ht="12.75">
      <c r="A7" s="87" t="s">
        <v>128</v>
      </c>
      <c r="B7" s="62" t="s">
        <v>251</v>
      </c>
      <c r="D7" s="62" t="s">
        <v>251</v>
      </c>
    </row>
    <row r="8" spans="2:4" ht="12.75">
      <c r="B8" s="106" t="s">
        <v>250</v>
      </c>
      <c r="C8" s="61"/>
      <c r="D8" s="106" t="s">
        <v>252</v>
      </c>
    </row>
    <row r="9" spans="1:4" ht="13.5" thickBot="1">
      <c r="A9" s="15"/>
      <c r="B9" s="110"/>
      <c r="C9" s="111"/>
      <c r="D9" s="112"/>
    </row>
    <row r="10" spans="2:4" ht="12.75">
      <c r="B10" s="64"/>
      <c r="C10" s="61"/>
      <c r="D10" s="58"/>
    </row>
    <row r="11" spans="1:4" ht="12.75">
      <c r="A11" t="s">
        <v>146</v>
      </c>
      <c r="B11" s="119">
        <v>10155</v>
      </c>
      <c r="C11" s="61"/>
      <c r="D11" s="119">
        <v>10484</v>
      </c>
    </row>
    <row r="12" spans="2:4" ht="12.75">
      <c r="B12" s="114"/>
      <c r="C12" s="61"/>
      <c r="D12" s="119"/>
    </row>
    <row r="13" spans="1:4" ht="12.75">
      <c r="A13" t="s">
        <v>147</v>
      </c>
      <c r="B13" s="114">
        <v>-15164</v>
      </c>
      <c r="C13" s="61"/>
      <c r="D13" s="119">
        <v>-6528</v>
      </c>
    </row>
    <row r="14" spans="2:4" ht="12.75">
      <c r="B14" s="114"/>
      <c r="C14" s="61"/>
      <c r="D14" s="119"/>
    </row>
    <row r="15" spans="1:4" ht="12.75">
      <c r="A15" t="s">
        <v>148</v>
      </c>
      <c r="B15" s="115">
        <v>-221</v>
      </c>
      <c r="C15" s="108"/>
      <c r="D15" s="120">
        <v>-7004</v>
      </c>
    </row>
    <row r="16" spans="2:4" ht="12.75">
      <c r="B16" s="116"/>
      <c r="C16" s="107"/>
      <c r="D16" s="118"/>
    </row>
    <row r="17" spans="1:4" ht="12.75">
      <c r="A17" t="s">
        <v>106</v>
      </c>
      <c r="B17" s="114">
        <f>SUM(B11:B16)</f>
        <v>-5230</v>
      </c>
      <c r="C17" s="61"/>
      <c r="D17" s="114">
        <f>SUM(D11:D16)</f>
        <v>-3048</v>
      </c>
    </row>
    <row r="18" spans="2:4" ht="12.75">
      <c r="B18" s="114"/>
      <c r="C18" s="61"/>
      <c r="D18" s="113"/>
    </row>
    <row r="19" spans="1:4" ht="12.75">
      <c r="A19" t="s">
        <v>305</v>
      </c>
      <c r="B19" s="114">
        <v>8759</v>
      </c>
      <c r="C19" s="61"/>
      <c r="D19" s="119">
        <v>16804</v>
      </c>
    </row>
    <row r="20" spans="2:4" ht="12.75">
      <c r="B20" s="114"/>
      <c r="C20" s="61"/>
      <c r="D20" s="113"/>
    </row>
    <row r="21" spans="1:4" ht="13.5" thickBot="1">
      <c r="A21" t="s">
        <v>253</v>
      </c>
      <c r="B21" s="117">
        <f>SUM(B17:B20)</f>
        <v>3529</v>
      </c>
      <c r="C21" s="109"/>
      <c r="D21" s="117">
        <f>SUM(D17:D20)</f>
        <v>13756</v>
      </c>
    </row>
    <row r="22" spans="2:4" ht="13.5" thickTop="1">
      <c r="B22" s="64"/>
      <c r="C22" s="61"/>
      <c r="D22" s="58"/>
    </row>
    <row r="23" spans="2:4" ht="12.75">
      <c r="B23" s="64"/>
      <c r="C23" s="61"/>
      <c r="D23" s="58"/>
    </row>
    <row r="24" spans="2:4" ht="12.75">
      <c r="B24" s="64"/>
      <c r="C24" s="61"/>
      <c r="D24" s="58"/>
    </row>
    <row r="25" ht="12.75">
      <c r="A25" s="6" t="s">
        <v>220</v>
      </c>
    </row>
    <row r="26" spans="1:3" ht="12.75">
      <c r="A26" s="6" t="s">
        <v>231</v>
      </c>
      <c r="C26" s="6"/>
    </row>
    <row r="27" spans="1:3" ht="12.75">
      <c r="A27" s="6" t="s">
        <v>216</v>
      </c>
      <c r="C27" s="6"/>
    </row>
  </sheetData>
  <printOptions/>
  <pageMargins left="0.75" right="0.75" top="1" bottom="1" header="0.5" footer="0.5"/>
  <pageSetup horizontalDpi="180" verticalDpi="18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1">
      <selection activeCell="B9" sqref="B9"/>
    </sheetView>
  </sheetViews>
  <sheetFormatPr defaultColWidth="9.140625" defaultRowHeight="12.75"/>
  <cols>
    <col min="1" max="1" width="4.2812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6" t="s">
        <v>34</v>
      </c>
    </row>
    <row r="2" ht="12.75">
      <c r="A2" s="36" t="s">
        <v>1</v>
      </c>
    </row>
    <row r="4" spans="1:2" ht="12.75">
      <c r="A4" s="6" t="s">
        <v>35</v>
      </c>
      <c r="B4" s="31"/>
    </row>
    <row r="5" spans="1:7" ht="13.5" thickBot="1">
      <c r="A5" s="57"/>
      <c r="B5" s="20"/>
      <c r="C5" s="15"/>
      <c r="D5" s="15"/>
      <c r="E5" s="15"/>
      <c r="F5" s="15"/>
      <c r="G5" s="15"/>
    </row>
    <row r="6" ht="12.75">
      <c r="A6" s="31"/>
    </row>
    <row r="7" spans="1:3" ht="12.75">
      <c r="A7" s="53" t="s">
        <v>36</v>
      </c>
      <c r="B7" s="53" t="s">
        <v>37</v>
      </c>
      <c r="C7" s="32"/>
    </row>
    <row r="8" s="38" customFormat="1" ht="12.75"/>
    <row r="9" spans="2:3" s="38" customFormat="1" ht="12.75">
      <c r="B9" s="38" t="s">
        <v>150</v>
      </c>
      <c r="C9" s="39"/>
    </row>
    <row r="10" s="38" customFormat="1" ht="12.75">
      <c r="B10" s="38" t="s">
        <v>235</v>
      </c>
    </row>
    <row r="11" s="38" customFormat="1" ht="12.75">
      <c r="B11" s="38" t="s">
        <v>266</v>
      </c>
    </row>
    <row r="12" s="38" customFormat="1" ht="12.75">
      <c r="B12" s="38" t="s">
        <v>264</v>
      </c>
    </row>
    <row r="13" s="38" customFormat="1" ht="12.75">
      <c r="B13" s="38" t="s">
        <v>265</v>
      </c>
    </row>
    <row r="14" s="38" customFormat="1" ht="12.75"/>
    <row r="15" s="38" customFormat="1" ht="12.75">
      <c r="B15" s="38" t="s">
        <v>151</v>
      </c>
    </row>
    <row r="16" s="38" customFormat="1" ht="12.75">
      <c r="B16" s="38" t="s">
        <v>152</v>
      </c>
    </row>
    <row r="17" s="38" customFormat="1" ht="12.75">
      <c r="B17" s="38" t="s">
        <v>224</v>
      </c>
    </row>
    <row r="18" s="38" customFormat="1" ht="12.75">
      <c r="B18" s="38" t="s">
        <v>153</v>
      </c>
    </row>
    <row r="19" s="38" customFormat="1" ht="12.75"/>
    <row r="20" s="38" customFormat="1" ht="12.75">
      <c r="B20" s="38" t="s">
        <v>267</v>
      </c>
    </row>
    <row r="21" s="38" customFormat="1" ht="12.75">
      <c r="B21" s="38" t="s">
        <v>154</v>
      </c>
    </row>
    <row r="22" s="38" customFormat="1" ht="12.75">
      <c r="B22" s="38" t="s">
        <v>268</v>
      </c>
    </row>
    <row r="23" s="38" customFormat="1" ht="12.75">
      <c r="B23" s="38" t="s">
        <v>269</v>
      </c>
    </row>
    <row r="24" s="38" customFormat="1" ht="12.75"/>
    <row r="25" s="38" customFormat="1" ht="12.75">
      <c r="B25" s="38" t="s">
        <v>155</v>
      </c>
    </row>
    <row r="26" s="38" customFormat="1" ht="12.75">
      <c r="B26" s="38" t="s">
        <v>157</v>
      </c>
    </row>
    <row r="27" s="38" customFormat="1" ht="12.75">
      <c r="B27" s="38" t="s">
        <v>156</v>
      </c>
    </row>
    <row r="28" s="38" customFormat="1" ht="12.75">
      <c r="B28" s="38" t="s">
        <v>270</v>
      </c>
    </row>
    <row r="29" s="38" customFormat="1" ht="12.75">
      <c r="B29" s="38" t="s">
        <v>158</v>
      </c>
    </row>
    <row r="30" s="38" customFormat="1" ht="12.75">
      <c r="B30" s="38" t="s">
        <v>159</v>
      </c>
    </row>
    <row r="31" s="38" customFormat="1" ht="12.75"/>
    <row r="32" s="38" customFormat="1" ht="12.75">
      <c r="B32" s="38" t="s">
        <v>160</v>
      </c>
    </row>
    <row r="33" s="38" customFormat="1" ht="12.75">
      <c r="B33" s="38" t="s">
        <v>271</v>
      </c>
    </row>
    <row r="34" s="38" customFormat="1" ht="12.75">
      <c r="B34" s="38" t="s">
        <v>161</v>
      </c>
    </row>
    <row r="35" s="38" customFormat="1" ht="12.75">
      <c r="B35" s="38" t="s">
        <v>162</v>
      </c>
    </row>
    <row r="36" s="38" customFormat="1" ht="12.75">
      <c r="B36" s="38" t="s">
        <v>225</v>
      </c>
    </row>
    <row r="37" s="38" customFormat="1" ht="12.75">
      <c r="B37" s="38" t="s">
        <v>163</v>
      </c>
    </row>
    <row r="38" s="38" customFormat="1" ht="12.75"/>
    <row r="39" spans="1:2" s="38" customFormat="1" ht="12.75">
      <c r="A39" s="42" t="s">
        <v>39</v>
      </c>
      <c r="B39" s="42" t="s">
        <v>164</v>
      </c>
    </row>
    <row r="40" spans="1:2" s="38" customFormat="1" ht="12.75">
      <c r="A40" s="42"/>
      <c r="B40" s="42"/>
    </row>
    <row r="41" spans="1:2" s="38" customFormat="1" ht="12.75">
      <c r="A41" s="42"/>
      <c r="B41" s="38" t="s">
        <v>229</v>
      </c>
    </row>
    <row r="42" spans="1:2" s="38" customFormat="1" ht="12.75">
      <c r="A42" s="42"/>
      <c r="B42" s="38" t="s">
        <v>165</v>
      </c>
    </row>
    <row r="43" spans="1:2" s="38" customFormat="1" ht="12.75">
      <c r="A43" s="42"/>
      <c r="B43" s="38" t="s">
        <v>230</v>
      </c>
    </row>
    <row r="44" s="38" customFormat="1" ht="12.75">
      <c r="A44" s="42"/>
    </row>
    <row r="45" spans="1:2" s="38" customFormat="1" ht="12.75">
      <c r="A45" s="42"/>
      <c r="B45" s="38" t="s">
        <v>272</v>
      </c>
    </row>
    <row r="46" spans="1:2" s="38" customFormat="1" ht="12.75">
      <c r="A46" s="42"/>
      <c r="B46" s="121" t="s">
        <v>273</v>
      </c>
    </row>
    <row r="47" spans="1:2" s="38" customFormat="1" ht="12.75">
      <c r="A47" s="42"/>
      <c r="B47" s="38" t="s">
        <v>274</v>
      </c>
    </row>
    <row r="48" s="38" customFormat="1" ht="12.75">
      <c r="A48" s="42"/>
    </row>
    <row r="49" s="38" customFormat="1" ht="12.75">
      <c r="A49" s="42"/>
    </row>
    <row r="50" s="38" customFormat="1" ht="12.75">
      <c r="A50" s="42"/>
    </row>
    <row r="51" s="38" customFormat="1" ht="12.75">
      <c r="A51" s="42"/>
    </row>
    <row r="52" s="38" customFormat="1" ht="12.75">
      <c r="A52" s="42"/>
    </row>
    <row r="53" spans="1:2" s="38" customFormat="1" ht="12.75">
      <c r="A53" s="42"/>
      <c r="B53" s="38" t="s">
        <v>197</v>
      </c>
    </row>
    <row r="54" s="38" customFormat="1" ht="12.75">
      <c r="A54" s="42"/>
    </row>
    <row r="55" spans="1:2" s="38" customFormat="1" ht="12.75">
      <c r="A55" s="42"/>
      <c r="B55" s="38" t="s">
        <v>166</v>
      </c>
    </row>
    <row r="56" spans="1:2" s="38" customFormat="1" ht="12.75">
      <c r="A56" s="42"/>
      <c r="B56" s="38" t="s">
        <v>236</v>
      </c>
    </row>
    <row r="57" spans="1:2" s="38" customFormat="1" ht="12.75">
      <c r="A57" s="42"/>
      <c r="B57" s="38" t="s">
        <v>237</v>
      </c>
    </row>
    <row r="58" spans="1:2" s="38" customFormat="1" ht="12.75">
      <c r="A58" s="42"/>
      <c r="B58" s="38" t="s">
        <v>238</v>
      </c>
    </row>
    <row r="59" spans="1:2" s="38" customFormat="1" ht="12.75">
      <c r="A59" s="42"/>
      <c r="B59" s="38" t="s">
        <v>239</v>
      </c>
    </row>
    <row r="60" spans="1:2" s="38" customFormat="1" ht="12.75">
      <c r="A60" s="42"/>
      <c r="B60" s="38" t="s">
        <v>240</v>
      </c>
    </row>
    <row r="61" s="38" customFormat="1" ht="12.75">
      <c r="A61" s="42"/>
    </row>
    <row r="62" spans="1:2" s="38" customFormat="1" ht="12.75">
      <c r="A62" s="42"/>
      <c r="B62" s="38" t="s">
        <v>169</v>
      </c>
    </row>
    <row r="63" spans="1:2" s="38" customFormat="1" ht="12.75">
      <c r="A63" s="42"/>
      <c r="B63" s="38" t="s">
        <v>167</v>
      </c>
    </row>
    <row r="64" spans="1:2" s="38" customFormat="1" ht="12.75">
      <c r="A64" s="42"/>
      <c r="B64" s="38" t="s">
        <v>168</v>
      </c>
    </row>
    <row r="65" s="38" customFormat="1" ht="12.75">
      <c r="A65" s="42"/>
    </row>
    <row r="66" spans="1:2" s="38" customFormat="1" ht="12.75">
      <c r="A66" s="42"/>
      <c r="B66" s="122" t="s">
        <v>170</v>
      </c>
    </row>
    <row r="67" s="38" customFormat="1" ht="12.75">
      <c r="A67" s="42"/>
    </row>
    <row r="68" spans="1:3" s="38" customFormat="1" ht="12.75">
      <c r="A68" s="42"/>
      <c r="B68" s="123" t="s">
        <v>172</v>
      </c>
      <c r="C68" s="122" t="s">
        <v>171</v>
      </c>
    </row>
    <row r="69" spans="1:3" s="38" customFormat="1" ht="12.75">
      <c r="A69" s="42"/>
      <c r="C69" s="38" t="s">
        <v>275</v>
      </c>
    </row>
    <row r="70" spans="1:3" s="38" customFormat="1" ht="12.75">
      <c r="A70" s="42"/>
      <c r="C70" s="38" t="s">
        <v>276</v>
      </c>
    </row>
    <row r="71" spans="1:3" s="38" customFormat="1" ht="12.75">
      <c r="A71" s="42"/>
      <c r="C71" s="38" t="s">
        <v>277</v>
      </c>
    </row>
    <row r="72" spans="1:3" s="38" customFormat="1" ht="12.75">
      <c r="A72" s="42"/>
      <c r="C72" s="38" t="s">
        <v>278</v>
      </c>
    </row>
    <row r="73" s="38" customFormat="1" ht="12.75">
      <c r="A73" s="42"/>
    </row>
    <row r="74" spans="1:2" s="38" customFormat="1" ht="12.75">
      <c r="A74" s="42"/>
      <c r="B74" s="38" t="s">
        <v>173</v>
      </c>
    </row>
    <row r="75" spans="1:2" s="38" customFormat="1" ht="12.75">
      <c r="A75" s="42"/>
      <c r="B75" s="38" t="s">
        <v>174</v>
      </c>
    </row>
    <row r="76" s="38" customFormat="1" ht="12.75">
      <c r="A76" s="42"/>
    </row>
    <row r="77" spans="1:8" s="38" customFormat="1" ht="12.75">
      <c r="A77" s="42"/>
      <c r="B77" s="87" t="s">
        <v>128</v>
      </c>
      <c r="D77" s="124" t="s">
        <v>207</v>
      </c>
      <c r="E77" s="124" t="s">
        <v>209</v>
      </c>
      <c r="F77" s="12" t="s">
        <v>26</v>
      </c>
      <c r="G77" s="12" t="s">
        <v>28</v>
      </c>
      <c r="H77" s="12"/>
    </row>
    <row r="78" spans="1:8" s="38" customFormat="1" ht="12.75">
      <c r="A78" s="42"/>
      <c r="D78" s="124" t="s">
        <v>208</v>
      </c>
      <c r="E78" s="124" t="s">
        <v>210</v>
      </c>
      <c r="F78" s="25" t="s">
        <v>32</v>
      </c>
      <c r="G78" s="26" t="s">
        <v>33</v>
      </c>
      <c r="H78" s="26"/>
    </row>
    <row r="79" spans="1:8" s="38" customFormat="1" ht="12.75">
      <c r="A79" s="42"/>
      <c r="B79" s="100" t="s">
        <v>175</v>
      </c>
      <c r="C79" s="29"/>
      <c r="D79" s="98"/>
      <c r="E79" s="46"/>
      <c r="F79" s="46"/>
      <c r="G79" s="46"/>
      <c r="H79" s="46"/>
    </row>
    <row r="80" spans="1:8" s="38" customFormat="1" ht="12.75">
      <c r="A80" s="42"/>
      <c r="B80" s="100" t="s">
        <v>176</v>
      </c>
      <c r="C80" s="29"/>
      <c r="D80" s="98"/>
      <c r="E80" s="46"/>
      <c r="F80" s="46"/>
      <c r="G80" s="46"/>
      <c r="H80" s="46"/>
    </row>
    <row r="81" spans="1:8" s="38" customFormat="1" ht="12.75">
      <c r="A81" s="42"/>
      <c r="B81" s="101" t="s">
        <v>317</v>
      </c>
      <c r="C81" s="29"/>
      <c r="D81" s="98"/>
      <c r="E81" s="46"/>
      <c r="F81" s="46"/>
      <c r="G81" s="46"/>
      <c r="H81" s="46"/>
    </row>
    <row r="82" spans="1:8" s="38" customFormat="1" ht="12.75">
      <c r="A82" s="42"/>
      <c r="B82" s="101" t="s">
        <v>318</v>
      </c>
      <c r="C82" s="29"/>
      <c r="D82" s="98"/>
      <c r="E82" s="46"/>
      <c r="F82" s="46"/>
      <c r="G82" s="46"/>
      <c r="H82" s="46"/>
    </row>
    <row r="83" spans="1:8" s="38" customFormat="1" ht="12.75">
      <c r="A83" s="42"/>
      <c r="B83" s="101" t="s">
        <v>195</v>
      </c>
      <c r="C83" s="29"/>
      <c r="D83" s="126">
        <v>-1463</v>
      </c>
      <c r="E83" s="46">
        <v>-376</v>
      </c>
      <c r="F83" s="46">
        <v>-716</v>
      </c>
      <c r="G83" s="46">
        <v>-371</v>
      </c>
      <c r="H83" s="98"/>
    </row>
    <row r="84" s="38" customFormat="1" ht="12.75"/>
    <row r="85" spans="2:7" s="38" customFormat="1" ht="13.5" thickBot="1">
      <c r="B85" s="38" t="s">
        <v>311</v>
      </c>
      <c r="D85" s="135">
        <f>SUM(D83:D84)</f>
        <v>-1463</v>
      </c>
      <c r="E85" s="135">
        <f>SUM(E83:E84)</f>
        <v>-376</v>
      </c>
      <c r="F85" s="135">
        <f>SUM(F83:F84)</f>
        <v>-716</v>
      </c>
      <c r="G85" s="135">
        <f>SUM(G83:G84)</f>
        <v>-371</v>
      </c>
    </row>
    <row r="86" s="38" customFormat="1" ht="13.5" thickTop="1"/>
    <row r="87" s="38" customFormat="1" ht="12.75">
      <c r="B87" s="122" t="s">
        <v>178</v>
      </c>
    </row>
    <row r="88" s="38" customFormat="1" ht="12.75">
      <c r="B88" s="122" t="s">
        <v>177</v>
      </c>
    </row>
    <row r="89" s="38" customFormat="1" ht="12.75"/>
    <row r="90" s="38" customFormat="1" ht="12.75">
      <c r="B90" s="38" t="s">
        <v>226</v>
      </c>
    </row>
    <row r="91" s="38" customFormat="1" ht="12.75">
      <c r="B91" s="38" t="s">
        <v>228</v>
      </c>
    </row>
    <row r="92" s="38" customFormat="1" ht="12.75">
      <c r="B92" s="39" t="s">
        <v>215</v>
      </c>
    </row>
    <row r="93" s="38" customFormat="1" ht="12.75"/>
    <row r="94" s="38" customFormat="1" ht="12.75">
      <c r="B94" s="38" t="s">
        <v>179</v>
      </c>
    </row>
    <row r="95" s="38" customFormat="1" ht="12.75">
      <c r="B95" s="38" t="s">
        <v>180</v>
      </c>
    </row>
    <row r="96" s="38" customFormat="1" ht="12.75">
      <c r="B96" s="38" t="s">
        <v>182</v>
      </c>
    </row>
    <row r="97" s="38" customFormat="1" ht="12.75">
      <c r="B97" s="38" t="s">
        <v>181</v>
      </c>
    </row>
    <row r="98" s="38" customFormat="1" ht="12.75">
      <c r="B98" s="38" t="s">
        <v>241</v>
      </c>
    </row>
    <row r="99" s="38" customFormat="1" ht="12.75"/>
    <row r="100" s="38" customFormat="1" ht="12.75">
      <c r="B100" s="38" t="s">
        <v>115</v>
      </c>
    </row>
    <row r="101" s="38" customFormat="1" ht="12.75"/>
    <row r="102" s="38" customFormat="1" ht="12.75">
      <c r="B102" s="38" t="s">
        <v>279</v>
      </c>
    </row>
    <row r="103" s="38" customFormat="1" ht="12.75">
      <c r="B103" s="38" t="s">
        <v>280</v>
      </c>
    </row>
    <row r="104" s="38" customFormat="1" ht="12.75">
      <c r="B104" s="38" t="s">
        <v>281</v>
      </c>
    </row>
    <row r="105" s="38" customFormat="1" ht="12.75">
      <c r="B105" s="38" t="s">
        <v>282</v>
      </c>
    </row>
    <row r="106" s="38" customFormat="1" ht="12.75"/>
    <row r="107" s="38" customFormat="1" ht="12.75">
      <c r="B107" s="38" t="s">
        <v>283</v>
      </c>
    </row>
    <row r="108" s="38" customFormat="1" ht="12.75">
      <c r="B108" s="38" t="s">
        <v>183</v>
      </c>
    </row>
    <row r="109" s="38" customFormat="1" ht="12.75">
      <c r="B109" s="38" t="s">
        <v>213</v>
      </c>
    </row>
    <row r="110" s="38" customFormat="1" ht="12.75">
      <c r="B110" s="38" t="s">
        <v>184</v>
      </c>
    </row>
    <row r="111" s="38" customFormat="1" ht="12.75">
      <c r="B111" s="38" t="s">
        <v>284</v>
      </c>
    </row>
    <row r="112" s="38" customFormat="1" ht="12.75">
      <c r="B112" s="38" t="s">
        <v>285</v>
      </c>
    </row>
    <row r="113" s="38" customFormat="1" ht="12.75"/>
    <row r="114" s="38" customFormat="1" ht="12.75">
      <c r="B114" s="38" t="s">
        <v>185</v>
      </c>
    </row>
    <row r="115" s="38" customFormat="1" ht="12.75">
      <c r="B115" s="38" t="s">
        <v>186</v>
      </c>
    </row>
    <row r="116" s="38" customFormat="1" ht="12.75"/>
    <row r="117" s="38" customFormat="1" ht="12.75"/>
    <row r="118" s="38" customFormat="1" ht="12.75">
      <c r="B118" s="122" t="s">
        <v>214</v>
      </c>
    </row>
    <row r="119" s="38" customFormat="1" ht="12.75"/>
    <row r="120" s="38" customFormat="1" ht="12.75">
      <c r="B120" s="38" t="s">
        <v>242</v>
      </c>
    </row>
    <row r="121" s="38" customFormat="1" ht="12.75">
      <c r="B121" s="38" t="s">
        <v>192</v>
      </c>
    </row>
    <row r="122" s="38" customFormat="1" ht="12.75">
      <c r="B122" s="38" t="s">
        <v>193</v>
      </c>
    </row>
    <row r="123" s="38" customFormat="1" ht="12.75">
      <c r="B123" s="38" t="s">
        <v>243</v>
      </c>
    </row>
    <row r="124" s="38" customFormat="1" ht="12.75">
      <c r="B124" s="38" t="s">
        <v>194</v>
      </c>
    </row>
    <row r="125" s="38" customFormat="1" ht="12.75"/>
    <row r="126" s="38" customFormat="1" ht="12.75">
      <c r="B126" s="38" t="s">
        <v>286</v>
      </c>
    </row>
    <row r="127" s="38" customFormat="1" ht="12.75">
      <c r="B127" s="38" t="s">
        <v>287</v>
      </c>
    </row>
    <row r="128" s="38" customFormat="1" ht="12.75">
      <c r="B128" s="38" t="s">
        <v>288</v>
      </c>
    </row>
    <row r="129" s="38" customFormat="1" ht="12.75"/>
    <row r="130" spans="1:2" s="38" customFormat="1" ht="15" customHeight="1">
      <c r="A130" s="53" t="s">
        <v>41</v>
      </c>
      <c r="B130" s="53" t="s">
        <v>40</v>
      </c>
    </row>
    <row r="131" spans="1:2" s="38" customFormat="1" ht="15" customHeight="1">
      <c r="A131" s="39"/>
      <c r="B131" s="38" t="s">
        <v>101</v>
      </c>
    </row>
    <row r="132" spans="1:2" s="38" customFormat="1" ht="15" customHeight="1">
      <c r="A132" s="39"/>
      <c r="B132" s="38" t="s">
        <v>102</v>
      </c>
    </row>
    <row r="133" s="38" customFormat="1" ht="15" customHeight="1">
      <c r="A133" s="39"/>
    </row>
    <row r="134" spans="1:2" s="38" customFormat="1" ht="15" customHeight="1">
      <c r="A134" s="53" t="s">
        <v>44</v>
      </c>
      <c r="B134" s="53" t="s">
        <v>42</v>
      </c>
    </row>
    <row r="135" s="33" customFormat="1" ht="12.75">
      <c r="B135" s="33" t="s">
        <v>43</v>
      </c>
    </row>
    <row r="136" s="33" customFormat="1" ht="12.75"/>
    <row r="137" spans="1:2" s="38" customFormat="1" ht="15" customHeight="1">
      <c r="A137" s="53" t="s">
        <v>46</v>
      </c>
      <c r="B137" s="54" t="s">
        <v>45</v>
      </c>
    </row>
    <row r="138" s="38" customFormat="1" ht="14.25" customHeight="1">
      <c r="B138" s="40" t="s">
        <v>103</v>
      </c>
    </row>
    <row r="139" s="38" customFormat="1" ht="12.75">
      <c r="B139" s="40"/>
    </row>
    <row r="140" spans="1:2" s="56" customFormat="1" ht="13.5" customHeight="1">
      <c r="A140" s="54" t="s">
        <v>48</v>
      </c>
      <c r="B140" s="54" t="s">
        <v>47</v>
      </c>
    </row>
    <row r="141" s="56" customFormat="1" ht="12.75">
      <c r="B141" s="56" t="s">
        <v>107</v>
      </c>
    </row>
    <row r="142" s="33" customFormat="1" ht="12.75">
      <c r="B142" s="33" t="s">
        <v>50</v>
      </c>
    </row>
    <row r="143" s="33" customFormat="1" ht="12.75"/>
    <row r="144" s="33" customFormat="1" ht="12.75"/>
    <row r="145" s="33" customFormat="1" ht="12.75">
      <c r="B145" s="33" t="s">
        <v>197</v>
      </c>
    </row>
    <row r="146" s="33" customFormat="1" ht="12.75"/>
    <row r="147" spans="1:2" s="33" customFormat="1" ht="12.75">
      <c r="A147" s="53" t="s">
        <v>51</v>
      </c>
      <c r="B147" s="53" t="s">
        <v>49</v>
      </c>
    </row>
    <row r="148" s="33" customFormat="1" ht="12.75">
      <c r="B148" s="33" t="s">
        <v>289</v>
      </c>
    </row>
    <row r="149" s="33" customFormat="1" ht="12.75">
      <c r="B149" s="33" t="s">
        <v>50</v>
      </c>
    </row>
    <row r="150" s="33" customFormat="1" ht="12.75"/>
    <row r="151" spans="1:2" s="53" customFormat="1" ht="12.75">
      <c r="A151" s="53" t="s">
        <v>55</v>
      </c>
      <c r="B151" s="53" t="s">
        <v>52</v>
      </c>
    </row>
    <row r="152" s="33" customFormat="1" ht="12.75">
      <c r="B152" s="33" t="s">
        <v>53</v>
      </c>
    </row>
    <row r="153" s="33" customFormat="1" ht="12.75">
      <c r="B153" s="33" t="s">
        <v>54</v>
      </c>
    </row>
    <row r="154" s="33" customFormat="1" ht="12.75"/>
    <row r="155" spans="1:3" s="33" customFormat="1" ht="12.75">
      <c r="A155" s="53" t="s">
        <v>57</v>
      </c>
      <c r="B155" s="53" t="s">
        <v>56</v>
      </c>
      <c r="C155" s="53"/>
    </row>
    <row r="156" s="33" customFormat="1" ht="12.75">
      <c r="B156" s="33" t="s">
        <v>223</v>
      </c>
    </row>
    <row r="157" s="33" customFormat="1" ht="12.75">
      <c r="B157" s="33" t="s">
        <v>118</v>
      </c>
    </row>
    <row r="158" s="33" customFormat="1" ht="12.75"/>
    <row r="159" spans="1:7" s="33" customFormat="1" ht="12.75">
      <c r="A159" s="53" t="s">
        <v>60</v>
      </c>
      <c r="B159" s="53" t="s">
        <v>58</v>
      </c>
      <c r="C159" s="53"/>
      <c r="D159" s="53"/>
      <c r="E159" s="53"/>
      <c r="F159" s="53"/>
      <c r="G159" s="53"/>
    </row>
    <row r="160" s="33" customFormat="1" ht="12.75">
      <c r="B160" s="33" t="s">
        <v>59</v>
      </c>
    </row>
    <row r="161" s="33" customFormat="1" ht="12.75"/>
    <row r="162" spans="1:2" s="53" customFormat="1" ht="12.75">
      <c r="A162" s="53" t="s">
        <v>114</v>
      </c>
      <c r="B162" s="53" t="s">
        <v>61</v>
      </c>
    </row>
    <row r="163" s="33" customFormat="1" ht="12.75">
      <c r="B163" s="33" t="s">
        <v>62</v>
      </c>
    </row>
    <row r="164" s="33" customFormat="1" ht="12.75">
      <c r="B164" s="33" t="s">
        <v>63</v>
      </c>
    </row>
    <row r="165" s="33" customFormat="1" ht="12.75"/>
    <row r="166" spans="1:2" s="33" customFormat="1" ht="12.75">
      <c r="A166" s="42" t="s">
        <v>187</v>
      </c>
      <c r="B166" s="42" t="s">
        <v>196</v>
      </c>
    </row>
    <row r="167" s="33" customFormat="1" ht="12.75">
      <c r="B167" s="33" t="s">
        <v>227</v>
      </c>
    </row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2">
      <selection activeCell="B16" sqref="B16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2.710937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6" t="s">
        <v>34</v>
      </c>
      <c r="B1" s="5"/>
      <c r="C1" s="33"/>
      <c r="E1" s="33"/>
    </row>
    <row r="2" spans="1:5" s="8" customFormat="1" ht="12.75">
      <c r="A2" s="36" t="s">
        <v>1</v>
      </c>
      <c r="B2" s="5"/>
      <c r="C2" s="33"/>
      <c r="E2" s="33"/>
    </row>
    <row r="3" spans="2:5" s="8" customFormat="1" ht="12.75">
      <c r="B3" s="5"/>
      <c r="C3" s="33"/>
      <c r="E3" s="33"/>
    </row>
    <row r="4" spans="1:5" s="8" customFormat="1" ht="12.75">
      <c r="A4" s="42" t="s">
        <v>108</v>
      </c>
      <c r="B4"/>
      <c r="C4" s="33"/>
      <c r="E4" s="33"/>
    </row>
    <row r="5" spans="1:5" s="8" customFormat="1" ht="12.75">
      <c r="A5" s="42" t="s">
        <v>109</v>
      </c>
      <c r="B5" s="5"/>
      <c r="C5" s="33"/>
      <c r="E5" s="33"/>
    </row>
    <row r="6" spans="1:7" s="43" customFormat="1" ht="13.5" thickBot="1">
      <c r="A6" s="37"/>
      <c r="B6" s="49"/>
      <c r="C6" s="48"/>
      <c r="D6" s="50"/>
      <c r="E6" s="48"/>
      <c r="F6" s="50"/>
      <c r="G6" s="50"/>
    </row>
    <row r="7" s="33" customFormat="1" ht="12.75"/>
    <row r="8" spans="1:2" s="55" customFormat="1" ht="12.75">
      <c r="A8" s="55" t="s">
        <v>64</v>
      </c>
      <c r="B8" s="55" t="s">
        <v>65</v>
      </c>
    </row>
    <row r="9" s="10" customFormat="1" ht="12.75">
      <c r="B9" s="10" t="s">
        <v>301</v>
      </c>
    </row>
    <row r="10" s="10" customFormat="1" ht="12.75">
      <c r="B10" s="10" t="s">
        <v>257</v>
      </c>
    </row>
    <row r="11" s="66" customFormat="1" ht="12.75">
      <c r="B11" s="66" t="s">
        <v>312</v>
      </c>
    </row>
    <row r="12" s="66" customFormat="1" ht="12.75">
      <c r="B12" s="66" t="s">
        <v>313</v>
      </c>
    </row>
    <row r="13" s="66" customFormat="1" ht="12.75"/>
    <row r="14" s="66" customFormat="1" ht="12.75">
      <c r="B14" s="66" t="s">
        <v>302</v>
      </c>
    </row>
    <row r="15" s="66" customFormat="1" ht="12.75">
      <c r="B15" s="66" t="s">
        <v>308</v>
      </c>
    </row>
    <row r="16" s="66" customFormat="1" ht="12.75">
      <c r="B16" s="66" t="s">
        <v>342</v>
      </c>
    </row>
    <row r="17" s="66" customFormat="1" ht="12.75"/>
    <row r="18" spans="1:5" s="6" customFormat="1" ht="12.75">
      <c r="A18" s="55" t="s">
        <v>66</v>
      </c>
      <c r="B18" s="55" t="s">
        <v>67</v>
      </c>
      <c r="C18" s="55"/>
      <c r="E18" s="55"/>
    </row>
    <row r="19" spans="1:2" ht="12.75">
      <c r="A19" s="10"/>
      <c r="B19" s="10" t="s">
        <v>307</v>
      </c>
    </row>
    <row r="20" spans="1:2" ht="12.75">
      <c r="A20" s="10"/>
      <c r="B20" s="10" t="s">
        <v>306</v>
      </c>
    </row>
    <row r="21" spans="1:2" ht="12.75">
      <c r="A21" s="10"/>
      <c r="B21" s="10"/>
    </row>
    <row r="22" spans="1:5" s="6" customFormat="1" ht="12.75">
      <c r="A22" s="55" t="s">
        <v>68</v>
      </c>
      <c r="B22" s="55" t="s">
        <v>69</v>
      </c>
      <c r="C22" s="55"/>
      <c r="E22" s="55"/>
    </row>
    <row r="23" spans="1:2" ht="12.75">
      <c r="A23" s="10"/>
      <c r="B23" s="10" t="s">
        <v>70</v>
      </c>
    </row>
    <row r="24" spans="1:2" ht="12.75">
      <c r="A24" s="10"/>
      <c r="B24" s="10" t="s">
        <v>189</v>
      </c>
    </row>
    <row r="25" spans="1:2" ht="12.75">
      <c r="A25" s="10"/>
      <c r="B25" s="10"/>
    </row>
    <row r="26" spans="1:2" s="55" customFormat="1" ht="12.75">
      <c r="A26" s="55" t="s">
        <v>71</v>
      </c>
      <c r="B26" s="55" t="s">
        <v>72</v>
      </c>
    </row>
    <row r="27" s="10" customFormat="1" ht="12.75">
      <c r="B27" s="10" t="s">
        <v>73</v>
      </c>
    </row>
    <row r="28" s="10" customFormat="1" ht="12.75"/>
    <row r="29" spans="1:2" s="10" customFormat="1" ht="12.75">
      <c r="A29" s="55" t="s">
        <v>74</v>
      </c>
      <c r="B29" s="55" t="s">
        <v>5</v>
      </c>
    </row>
    <row r="30" spans="1:2" s="10" customFormat="1" ht="12.75">
      <c r="A30" s="55"/>
      <c r="B30" s="55"/>
    </row>
    <row r="31" spans="2:7" s="10" customFormat="1" ht="12.75">
      <c r="B31"/>
      <c r="D31" s="17" t="s">
        <v>190</v>
      </c>
      <c r="E31" s="17"/>
      <c r="F31" s="17" t="s">
        <v>256</v>
      </c>
      <c r="G31" s="17"/>
    </row>
    <row r="32" spans="2:7" s="10" customFormat="1" ht="12.75">
      <c r="B32" s="10" t="s">
        <v>75</v>
      </c>
      <c r="C32"/>
      <c r="D32" s="51" t="s">
        <v>254</v>
      </c>
      <c r="E32" s="17"/>
      <c r="F32" s="51" t="s">
        <v>254</v>
      </c>
      <c r="G32" s="17"/>
    </row>
    <row r="33" spans="2:7" s="10" customFormat="1" ht="12.75">
      <c r="B33" t="s">
        <v>76</v>
      </c>
      <c r="C33"/>
      <c r="D33" s="52">
        <v>2006</v>
      </c>
      <c r="E33" s="6">
        <v>2005</v>
      </c>
      <c r="F33" s="52">
        <v>2006</v>
      </c>
      <c r="G33" s="6">
        <v>2005</v>
      </c>
    </row>
    <row r="34" spans="3:7" s="10" customFormat="1" ht="12.75">
      <c r="C34"/>
      <c r="D34" s="52" t="s">
        <v>38</v>
      </c>
      <c r="E34" s="52" t="s">
        <v>38</v>
      </c>
      <c r="F34" s="52" t="s">
        <v>38</v>
      </c>
      <c r="G34" s="52" t="s">
        <v>38</v>
      </c>
    </row>
    <row r="35" spans="2:5" s="10" customFormat="1" ht="12.75">
      <c r="B35" s="33" t="s">
        <v>110</v>
      </c>
      <c r="C35"/>
      <c r="E35"/>
    </row>
    <row r="36" spans="2:7" s="10" customFormat="1" ht="13.5" thickBot="1">
      <c r="B36" s="72" t="s">
        <v>310</v>
      </c>
      <c r="C36"/>
      <c r="D36" s="134">
        <v>557</v>
      </c>
      <c r="E36" s="82">
        <v>495</v>
      </c>
      <c r="F36" s="134">
        <v>1241</v>
      </c>
      <c r="G36" s="134">
        <v>1379</v>
      </c>
    </row>
    <row r="37" s="10" customFormat="1" ht="13.5" thickTop="1">
      <c r="B37"/>
    </row>
    <row r="38" s="10" customFormat="1" ht="12.75">
      <c r="B38" t="s">
        <v>309</v>
      </c>
    </row>
    <row r="39" s="10" customFormat="1" ht="12.75">
      <c r="B39" t="s">
        <v>340</v>
      </c>
    </row>
    <row r="40" s="10" customFormat="1" ht="12.75">
      <c r="B40" t="s">
        <v>341</v>
      </c>
    </row>
    <row r="41" s="10" customFormat="1" ht="12.75">
      <c r="B41"/>
    </row>
    <row r="42" spans="1:2" s="55" customFormat="1" ht="12.75">
      <c r="A42" s="55" t="s">
        <v>77</v>
      </c>
      <c r="B42" s="55" t="s">
        <v>78</v>
      </c>
    </row>
    <row r="43" s="55" customFormat="1" ht="12.75">
      <c r="B43" s="63" t="s">
        <v>291</v>
      </c>
    </row>
    <row r="44" s="55" customFormat="1" ht="12.75">
      <c r="B44" s="63" t="s">
        <v>292</v>
      </c>
    </row>
    <row r="45" s="55" customFormat="1" ht="12.75"/>
    <row r="46" spans="1:2" s="55" customFormat="1" ht="12.75">
      <c r="A46" s="55" t="s">
        <v>79</v>
      </c>
      <c r="B46" s="55" t="s">
        <v>80</v>
      </c>
    </row>
    <row r="47" s="10" customFormat="1" ht="12.75">
      <c r="B47" s="10" t="s">
        <v>290</v>
      </c>
    </row>
    <row r="48" s="10" customFormat="1" ht="12.75">
      <c r="B48" s="10" t="s">
        <v>314</v>
      </c>
    </row>
    <row r="49" s="10" customFormat="1" ht="12.75"/>
    <row r="50" s="10" customFormat="1" ht="12.75"/>
    <row r="51" s="10" customFormat="1" ht="12.75"/>
    <row r="52" s="10" customFormat="1" ht="12.75"/>
    <row r="53" s="10" customFormat="1" ht="12.75">
      <c r="B53" s="10" t="s">
        <v>115</v>
      </c>
    </row>
    <row r="54" s="10" customFormat="1" ht="12.75"/>
    <row r="55" s="10" customFormat="1" ht="12.75">
      <c r="B55" s="10" t="s">
        <v>81</v>
      </c>
    </row>
    <row r="56" s="10" customFormat="1" ht="12.75">
      <c r="G56"/>
    </row>
    <row r="57" spans="5:7" s="10" customFormat="1" ht="12.75">
      <c r="E57" s="52" t="s">
        <v>82</v>
      </c>
      <c r="G57"/>
    </row>
    <row r="58" spans="5:7" s="10" customFormat="1" ht="12.75">
      <c r="E58" s="30"/>
      <c r="G58"/>
    </row>
    <row r="59" spans="2:7" s="10" customFormat="1" ht="12.75">
      <c r="B59" s="10" t="s">
        <v>83</v>
      </c>
      <c r="E59" s="44">
        <v>7007</v>
      </c>
      <c r="G59"/>
    </row>
    <row r="60" spans="2:7" s="10" customFormat="1" ht="12.75">
      <c r="B60" s="10" t="s">
        <v>84</v>
      </c>
      <c r="E60" s="44">
        <v>-5858</v>
      </c>
      <c r="G60"/>
    </row>
    <row r="61" spans="2:7" s="10" customFormat="1" ht="13.5" thickBot="1">
      <c r="B61" s="33" t="s">
        <v>85</v>
      </c>
      <c r="E61" s="45">
        <f>SUM(E59:E60)</f>
        <v>1149</v>
      </c>
      <c r="G61"/>
    </row>
    <row r="62" spans="2:7" s="10" customFormat="1" ht="13.5" thickTop="1">
      <c r="B62" s="33"/>
      <c r="E62" s="44"/>
      <c r="G62"/>
    </row>
    <row r="63" spans="2:7" s="10" customFormat="1" ht="13.5" thickBot="1">
      <c r="B63" s="33" t="s">
        <v>86</v>
      </c>
      <c r="E63" s="134">
        <v>805</v>
      </c>
      <c r="G63"/>
    </row>
    <row r="64" s="10" customFormat="1" ht="13.5" thickTop="1"/>
    <row r="65" spans="1:2" s="55" customFormat="1" ht="12.75">
      <c r="A65" s="55" t="s">
        <v>87</v>
      </c>
      <c r="B65" s="55" t="s">
        <v>88</v>
      </c>
    </row>
    <row r="66" s="10" customFormat="1" ht="12.75">
      <c r="B66" s="10" t="s">
        <v>89</v>
      </c>
    </row>
    <row r="67" s="10" customFormat="1" ht="12.75">
      <c r="B67" s="10" t="s">
        <v>90</v>
      </c>
    </row>
    <row r="68" spans="1:2" s="10" customFormat="1" ht="12.75">
      <c r="A68" s="55" t="s">
        <v>91</v>
      </c>
      <c r="B68" s="55" t="s">
        <v>315</v>
      </c>
    </row>
    <row r="69" s="10" customFormat="1" ht="12.75">
      <c r="B69" s="10" t="s">
        <v>293</v>
      </c>
    </row>
    <row r="70" s="10" customFormat="1" ht="12.75"/>
    <row r="71" spans="2:7" s="33" customFormat="1" ht="12.75">
      <c r="B71" s="41"/>
      <c r="E71" s="12" t="s">
        <v>82</v>
      </c>
      <c r="G71"/>
    </row>
    <row r="72" spans="2:7" s="33" customFormat="1" ht="12.75">
      <c r="B72" s="33" t="s">
        <v>111</v>
      </c>
      <c r="E72" s="52"/>
      <c r="G72"/>
    </row>
    <row r="73" spans="2:7" s="8" customFormat="1" ht="12.75">
      <c r="B73" s="38" t="s">
        <v>117</v>
      </c>
      <c r="C73" s="33"/>
      <c r="E73" s="46">
        <v>572</v>
      </c>
      <c r="G73"/>
    </row>
    <row r="74" spans="2:7" s="8" customFormat="1" ht="12.75">
      <c r="B74" s="38" t="s">
        <v>255</v>
      </c>
      <c r="C74" s="33"/>
      <c r="E74" s="46">
        <v>5300</v>
      </c>
      <c r="G74"/>
    </row>
    <row r="75" spans="2:7" s="8" customFormat="1" ht="12.75">
      <c r="B75" s="33" t="s">
        <v>116</v>
      </c>
      <c r="C75" s="33"/>
      <c r="E75" s="46">
        <v>80</v>
      </c>
      <c r="G75"/>
    </row>
    <row r="76" spans="2:7" s="8" customFormat="1" ht="13.5" thickBot="1">
      <c r="B76" s="33" t="s">
        <v>29</v>
      </c>
      <c r="C76" s="33"/>
      <c r="E76" s="47">
        <f>SUM(E73:E75)</f>
        <v>5952</v>
      </c>
      <c r="G76"/>
    </row>
    <row r="77" spans="2:7" s="8" customFormat="1" ht="13.5" thickTop="1">
      <c r="B77" s="33"/>
      <c r="C77" s="33"/>
      <c r="E77" s="46"/>
      <c r="G77"/>
    </row>
    <row r="78" spans="2:7" s="8" customFormat="1" ht="12.75">
      <c r="B78" s="33" t="s">
        <v>112</v>
      </c>
      <c r="C78" s="33"/>
      <c r="E78" s="46"/>
      <c r="G78"/>
    </row>
    <row r="79" spans="2:7" s="8" customFormat="1" ht="12.75">
      <c r="B79" s="38" t="s">
        <v>117</v>
      </c>
      <c r="C79" s="33"/>
      <c r="E79" s="46">
        <v>3141</v>
      </c>
      <c r="G79"/>
    </row>
    <row r="80" spans="2:7" s="8" customFormat="1" ht="12.75">
      <c r="B80" s="33" t="s">
        <v>211</v>
      </c>
      <c r="C80" s="33"/>
      <c r="E80" s="46">
        <v>43</v>
      </c>
      <c r="G80"/>
    </row>
    <row r="81" spans="2:7" s="8" customFormat="1" ht="13.5" thickBot="1">
      <c r="B81" s="33" t="s">
        <v>29</v>
      </c>
      <c r="C81" s="33"/>
      <c r="E81" s="47">
        <f>SUM(E79:E80)</f>
        <v>3184</v>
      </c>
      <c r="G81"/>
    </row>
    <row r="82" spans="2:7" s="8" customFormat="1" ht="13.5" thickTop="1">
      <c r="B82" s="33"/>
      <c r="C82" s="33"/>
      <c r="E82" s="46"/>
      <c r="G82"/>
    </row>
    <row r="83" spans="1:2" ht="12.75">
      <c r="A83" s="8"/>
      <c r="B83" s="8" t="s">
        <v>92</v>
      </c>
    </row>
    <row r="84" ht="12.75">
      <c r="A84" s="8"/>
    </row>
    <row r="85" spans="1:5" s="71" customFormat="1" ht="12.75">
      <c r="A85" s="54" t="s">
        <v>93</v>
      </c>
      <c r="B85" s="69" t="s">
        <v>294</v>
      </c>
      <c r="C85" s="70"/>
      <c r="E85" s="70"/>
    </row>
    <row r="86" spans="1:5" s="67" customFormat="1" ht="12.75">
      <c r="A86" s="66"/>
      <c r="B86" s="67" t="s">
        <v>316</v>
      </c>
      <c r="C86" s="66"/>
      <c r="E86" s="66"/>
    </row>
    <row r="87" ht="12.75">
      <c r="A87" s="10"/>
    </row>
    <row r="88" spans="1:5" s="6" customFormat="1" ht="12.75">
      <c r="A88" s="55" t="s">
        <v>94</v>
      </c>
      <c r="B88" s="6" t="s">
        <v>95</v>
      </c>
      <c r="C88" s="55"/>
      <c r="E88" s="55"/>
    </row>
    <row r="89" spans="1:2" ht="12.75">
      <c r="A89" s="10"/>
      <c r="B89" t="s">
        <v>332</v>
      </c>
    </row>
    <row r="90" spans="1:2" ht="12.75">
      <c r="A90" s="10"/>
      <c r="B90" t="s">
        <v>333</v>
      </c>
    </row>
    <row r="91" spans="1:2" ht="12.75">
      <c r="A91" s="10"/>
      <c r="B91" t="s">
        <v>334</v>
      </c>
    </row>
    <row r="92" spans="1:2" ht="12.75">
      <c r="A92" s="10"/>
      <c r="B92" t="s">
        <v>335</v>
      </c>
    </row>
    <row r="93" spans="1:2" ht="12.75">
      <c r="A93" s="10"/>
      <c r="B93" t="s">
        <v>336</v>
      </c>
    </row>
    <row r="94" spans="1:2" ht="12.75">
      <c r="A94" s="10"/>
      <c r="B94" t="s">
        <v>337</v>
      </c>
    </row>
    <row r="95" spans="1:5" s="67" customFormat="1" ht="12.75">
      <c r="A95" s="66"/>
      <c r="B95" s="67" t="s">
        <v>338</v>
      </c>
      <c r="C95" s="66"/>
      <c r="E95" s="66"/>
    </row>
    <row r="96" ht="12.75">
      <c r="B96" t="s">
        <v>339</v>
      </c>
    </row>
    <row r="98" ht="12.75">
      <c r="B98" s="10" t="s">
        <v>115</v>
      </c>
    </row>
    <row r="100" spans="1:5" s="6" customFormat="1" ht="12.75">
      <c r="A100" s="55" t="s">
        <v>96</v>
      </c>
      <c r="B100" s="6" t="s">
        <v>97</v>
      </c>
      <c r="C100" s="55"/>
      <c r="E100" s="55"/>
    </row>
    <row r="101" spans="1:5" s="6" customFormat="1" ht="12.75">
      <c r="A101" s="55"/>
      <c r="B101" s="29" t="s">
        <v>329</v>
      </c>
      <c r="C101" s="55"/>
      <c r="E101" s="55"/>
    </row>
    <row r="102" spans="1:5" s="6" customFormat="1" ht="12.75">
      <c r="A102" s="55"/>
      <c r="B102" s="29" t="s">
        <v>330</v>
      </c>
      <c r="C102" s="55"/>
      <c r="E102" s="55"/>
    </row>
    <row r="103" spans="1:5" s="6" customFormat="1" ht="12.75">
      <c r="A103" s="55"/>
      <c r="B103" s="29" t="s">
        <v>331</v>
      </c>
      <c r="C103" s="55"/>
      <c r="E103" s="55"/>
    </row>
    <row r="104" spans="1:2" ht="12.75">
      <c r="A104" s="10"/>
      <c r="B104" t="s">
        <v>327</v>
      </c>
    </row>
    <row r="105" spans="1:2" ht="12.75">
      <c r="A105" s="10"/>
      <c r="B105" t="s">
        <v>328</v>
      </c>
    </row>
    <row r="106" ht="12.75">
      <c r="A106" s="10"/>
    </row>
    <row r="107" spans="1:2" ht="12.75">
      <c r="A107" s="55" t="s">
        <v>98</v>
      </c>
      <c r="B107" s="6" t="s">
        <v>99</v>
      </c>
    </row>
    <row r="108" spans="1:2" ht="12.75">
      <c r="A108" s="55"/>
      <c r="B108" s="29" t="s">
        <v>325</v>
      </c>
    </row>
    <row r="109" spans="1:2" ht="12.75">
      <c r="A109" s="55"/>
      <c r="B109" s="29" t="s">
        <v>326</v>
      </c>
    </row>
    <row r="111" spans="4:7" ht="12.75">
      <c r="D111" s="17" t="s">
        <v>190</v>
      </c>
      <c r="E111" s="17"/>
      <c r="F111" s="17" t="s">
        <v>256</v>
      </c>
      <c r="G111" s="17"/>
    </row>
    <row r="112" spans="4:7" ht="12.75">
      <c r="D112" s="51" t="s">
        <v>250</v>
      </c>
      <c r="E112" s="17"/>
      <c r="F112" s="51" t="s">
        <v>250</v>
      </c>
      <c r="G112" s="17"/>
    </row>
    <row r="113" spans="4:7" ht="12.75">
      <c r="D113" s="156"/>
      <c r="E113" s="156"/>
      <c r="F113" s="156"/>
      <c r="G113" s="156"/>
    </row>
    <row r="115" spans="2:7" ht="12.75">
      <c r="B115" t="s">
        <v>297</v>
      </c>
      <c r="D115" s="157">
        <v>1790</v>
      </c>
      <c r="E115" s="158"/>
      <c r="F115" s="154">
        <v>3431</v>
      </c>
      <c r="G115" s="154"/>
    </row>
    <row r="116" spans="4:5" ht="12.75">
      <c r="D116" s="30"/>
      <c r="E116" s="30"/>
    </row>
    <row r="117" spans="2:5" ht="12.75">
      <c r="B117" t="s">
        <v>295</v>
      </c>
      <c r="D117" s="30"/>
      <c r="E117" s="30"/>
    </row>
    <row r="118" spans="2:7" ht="12.75">
      <c r="B118" t="s">
        <v>296</v>
      </c>
      <c r="D118" s="157">
        <v>191596</v>
      </c>
      <c r="E118" s="158"/>
      <c r="F118" s="154">
        <v>191596</v>
      </c>
      <c r="G118" s="154"/>
    </row>
    <row r="119" spans="4:5" ht="12.75">
      <c r="D119" s="30"/>
      <c r="E119" s="30"/>
    </row>
    <row r="120" spans="2:7" ht="13.5" thickBot="1">
      <c r="B120" t="s">
        <v>298</v>
      </c>
      <c r="D120" s="159">
        <f>D115/D118*100</f>
        <v>0.9342575001565795</v>
      </c>
      <c r="E120" s="159"/>
      <c r="F120" s="155">
        <f>F115/F118*100</f>
        <v>1.7907471972274995</v>
      </c>
      <c r="G120" s="155"/>
    </row>
    <row r="121" ht="13.5" thickTop="1"/>
    <row r="123" spans="1:2" ht="12.75">
      <c r="A123" s="73" t="s">
        <v>299</v>
      </c>
      <c r="B123" s="73" t="s">
        <v>300</v>
      </c>
    </row>
    <row r="124" ht="12.75">
      <c r="B124" t="s">
        <v>323</v>
      </c>
    </row>
    <row r="125" ht="12.75">
      <c r="B125" t="s">
        <v>324</v>
      </c>
    </row>
  </sheetData>
  <mergeCells count="8">
    <mergeCell ref="D113:E113"/>
    <mergeCell ref="D115:E115"/>
    <mergeCell ref="D118:E118"/>
    <mergeCell ref="D120:E120"/>
    <mergeCell ref="F115:G115"/>
    <mergeCell ref="F118:G118"/>
    <mergeCell ref="F120:G120"/>
    <mergeCell ref="F113:G113"/>
  </mergeCells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LKLim</cp:lastModifiedBy>
  <cp:lastPrinted>2006-08-22T06:09:59Z</cp:lastPrinted>
  <dcterms:created xsi:type="dcterms:W3CDTF">2002-10-15T04:41:28Z</dcterms:created>
  <dcterms:modified xsi:type="dcterms:W3CDTF">2006-08-22T06:24:47Z</dcterms:modified>
  <cp:category/>
  <cp:version/>
  <cp:contentType/>
  <cp:contentStatus/>
</cp:coreProperties>
</file>